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E61AEED1-D8D1-A44D-AA67-803682E3690E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Vina" sheetId="25" r:id="rId1"/>
    <sheet name="Folha1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1" i="25"/>
  <c r="O12" i="25"/>
  <c r="O10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G1033" i="25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J1842" i="25" s="1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J398" i="25" s="1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J1818" i="25" s="1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1597" i="25" l="1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<sst xmlns="http://schemas.openxmlformats.org/spreadsheetml/2006/main" count="432" uniqueCount="225">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</sst>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0.2857142857142857</c:v>
                </c:pt>
                <c:pt idx="66">
                  <c:v>0.2857142857142857</c:v>
                </c:pt>
                <c:pt idx="67">
                  <c:v>0.2857142857142857</c:v>
                </c:pt>
                <c:pt idx="68">
                  <c:v>0.2857142857142857</c:v>
                </c:pt>
                <c:pt idx="69">
                  <c:v>0.2857142857142857</c:v>
                </c:pt>
                <c:pt idx="70">
                  <c:v>0.2857142857142857</c:v>
                </c:pt>
                <c:pt idx="71">
                  <c:v>0.2857142857142857</c:v>
                </c:pt>
                <c:pt idx="72">
                  <c:v>0.2857142857142857</c:v>
                </c:pt>
                <c:pt idx="73">
                  <c:v>0.2857142857142857</c:v>
                </c:pt>
                <c:pt idx="74">
                  <c:v>0.2857142857142857</c:v>
                </c:pt>
                <c:pt idx="75">
                  <c:v>0.2857142857142857</c:v>
                </c:pt>
                <c:pt idx="76">
                  <c:v>0.2857142857142857</c:v>
                </c:pt>
                <c:pt idx="77">
                  <c:v>0.2857142857142857</c:v>
                </c:pt>
                <c:pt idx="78">
                  <c:v>0.2857142857142857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  <c:pt idx="100">
                  <c:v>0.2857142857142857</c:v>
                </c:pt>
                <c:pt idx="101">
                  <c:v>0.2857142857142857</c:v>
                </c:pt>
                <c:pt idx="102">
                  <c:v>0.2857142857142857</c:v>
                </c:pt>
                <c:pt idx="103">
                  <c:v>0.2857142857142857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0.42857142857142855</c:v>
                </c:pt>
                <c:pt idx="123">
                  <c:v>0.42857142857142855</c:v>
                </c:pt>
                <c:pt idx="124">
                  <c:v>0.42857142857142855</c:v>
                </c:pt>
                <c:pt idx="125">
                  <c:v>0.42857142857142855</c:v>
                </c:pt>
                <c:pt idx="126">
                  <c:v>0.42857142857142855</c:v>
                </c:pt>
                <c:pt idx="127">
                  <c:v>0.42857142857142855</c:v>
                </c:pt>
                <c:pt idx="128">
                  <c:v>0.42857142857142855</c:v>
                </c:pt>
                <c:pt idx="129">
                  <c:v>0.42857142857142855</c:v>
                </c:pt>
                <c:pt idx="130">
                  <c:v>0.42857142857142855</c:v>
                </c:pt>
                <c:pt idx="131">
                  <c:v>0.42857142857142855</c:v>
                </c:pt>
                <c:pt idx="132">
                  <c:v>0.42857142857142855</c:v>
                </c:pt>
                <c:pt idx="133">
                  <c:v>0.42857142857142855</c:v>
                </c:pt>
                <c:pt idx="134">
                  <c:v>0.42857142857142855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0.5714285714285714</c:v>
                </c:pt>
                <c:pt idx="151">
                  <c:v>0.5714285714285714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0.7142857142857143</c:v>
                </c:pt>
                <c:pt idx="162">
                  <c:v>0.7142857142857143</c:v>
                </c:pt>
                <c:pt idx="163">
                  <c:v>0.7142857142857143</c:v>
                </c:pt>
                <c:pt idx="164">
                  <c:v>0.7142857142857143</c:v>
                </c:pt>
                <c:pt idx="165">
                  <c:v>0.7142857142857143</c:v>
                </c:pt>
                <c:pt idx="166">
                  <c:v>0.7142857142857143</c:v>
                </c:pt>
                <c:pt idx="167">
                  <c:v>0.7142857142857143</c:v>
                </c:pt>
                <c:pt idx="168">
                  <c:v>0.7142857142857143</c:v>
                </c:pt>
                <c:pt idx="169">
                  <c:v>0.7142857142857143</c:v>
                </c:pt>
                <c:pt idx="170">
                  <c:v>0.7142857142857143</c:v>
                </c:pt>
                <c:pt idx="171">
                  <c:v>0.7142857142857143</c:v>
                </c:pt>
                <c:pt idx="172">
                  <c:v>0.7142857142857143</c:v>
                </c:pt>
                <c:pt idx="173">
                  <c:v>0.7142857142857143</c:v>
                </c:pt>
                <c:pt idx="174">
                  <c:v>0.7142857142857143</c:v>
                </c:pt>
                <c:pt idx="175">
                  <c:v>0.7142857142857143</c:v>
                </c:pt>
                <c:pt idx="176">
                  <c:v>0.7142857142857143</c:v>
                </c:pt>
                <c:pt idx="177">
                  <c:v>0.7142857142857143</c:v>
                </c:pt>
                <c:pt idx="178">
                  <c:v>0.7142857142857143</c:v>
                </c:pt>
                <c:pt idx="179">
                  <c:v>0.7142857142857143</c:v>
                </c:pt>
                <c:pt idx="180">
                  <c:v>0.7142857142857143</c:v>
                </c:pt>
                <c:pt idx="181">
                  <c:v>0.7142857142857143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0.8571428571428571</c:v>
                </c:pt>
                <c:pt idx="200">
                  <c:v>0.8571428571428571</c:v>
                </c:pt>
                <c:pt idx="201">
                  <c:v>0.8571428571428571</c:v>
                </c:pt>
                <c:pt idx="202">
                  <c:v>0.8571428571428571</c:v>
                </c:pt>
                <c:pt idx="203">
                  <c:v>0.8571428571428571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0.31000000000000005</c:v>
                </c:pt>
                <c:pt idx="64">
                  <c:v>0.31499999999999995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0.78500000000000003</c:v>
                </c:pt>
                <c:pt idx="162">
                  <c:v>0.79</c:v>
                </c:pt>
                <c:pt idx="163">
                  <c:v>0.79500000000000004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0.97</c:v>
                </c:pt>
                <c:pt idx="200">
                  <c:v>0.97499999999999998</c:v>
                </c:pt>
                <c:pt idx="201">
                  <c:v>0.98</c:v>
                </c:pt>
                <c:pt idx="202">
                  <c:v>0.98499999999999999</c:v>
                </c:pt>
                <c:pt idx="203">
                  <c:v>0.99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0.2857142857142857</c:v>
                </c:pt>
                <c:pt idx="66">
                  <c:v>0.2857142857142857</c:v>
                </c:pt>
                <c:pt idx="67">
                  <c:v>0.2857142857142857</c:v>
                </c:pt>
                <c:pt idx="68">
                  <c:v>0.2857142857142857</c:v>
                </c:pt>
                <c:pt idx="69">
                  <c:v>0.2857142857142857</c:v>
                </c:pt>
                <c:pt idx="70">
                  <c:v>0.2857142857142857</c:v>
                </c:pt>
                <c:pt idx="71">
                  <c:v>0.2857142857142857</c:v>
                </c:pt>
                <c:pt idx="72">
                  <c:v>0.2857142857142857</c:v>
                </c:pt>
                <c:pt idx="73">
                  <c:v>0.2857142857142857</c:v>
                </c:pt>
                <c:pt idx="74">
                  <c:v>0.2857142857142857</c:v>
                </c:pt>
                <c:pt idx="75">
                  <c:v>0.2857142857142857</c:v>
                </c:pt>
                <c:pt idx="76">
                  <c:v>0.2857142857142857</c:v>
                </c:pt>
                <c:pt idx="77">
                  <c:v>0.2857142857142857</c:v>
                </c:pt>
                <c:pt idx="78">
                  <c:v>0.2857142857142857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  <c:pt idx="100">
                  <c:v>0.2857142857142857</c:v>
                </c:pt>
                <c:pt idx="101">
                  <c:v>0.2857142857142857</c:v>
                </c:pt>
                <c:pt idx="102">
                  <c:v>0.2857142857142857</c:v>
                </c:pt>
                <c:pt idx="103">
                  <c:v>0.2857142857142857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0.42857142857142855</c:v>
                </c:pt>
                <c:pt idx="123">
                  <c:v>0.42857142857142855</c:v>
                </c:pt>
                <c:pt idx="124">
                  <c:v>0.42857142857142855</c:v>
                </c:pt>
                <c:pt idx="125">
                  <c:v>0.42857142857142855</c:v>
                </c:pt>
                <c:pt idx="126">
                  <c:v>0.42857142857142855</c:v>
                </c:pt>
                <c:pt idx="127">
                  <c:v>0.42857142857142855</c:v>
                </c:pt>
                <c:pt idx="128">
                  <c:v>0.42857142857142855</c:v>
                </c:pt>
                <c:pt idx="129">
                  <c:v>0.42857142857142855</c:v>
                </c:pt>
                <c:pt idx="130">
                  <c:v>0.42857142857142855</c:v>
                </c:pt>
                <c:pt idx="131">
                  <c:v>0.42857142857142855</c:v>
                </c:pt>
                <c:pt idx="132">
                  <c:v>0.42857142857142855</c:v>
                </c:pt>
                <c:pt idx="133">
                  <c:v>0.42857142857142855</c:v>
                </c:pt>
                <c:pt idx="134">
                  <c:v>0.42857142857142855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0.5714285714285714</c:v>
                </c:pt>
                <c:pt idx="151">
                  <c:v>0.5714285714285714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0.7142857142857143</c:v>
                </c:pt>
                <c:pt idx="162">
                  <c:v>0.7142857142857143</c:v>
                </c:pt>
                <c:pt idx="163">
                  <c:v>0.7142857142857143</c:v>
                </c:pt>
                <c:pt idx="164">
                  <c:v>0.7142857142857143</c:v>
                </c:pt>
                <c:pt idx="165">
                  <c:v>0.7142857142857143</c:v>
                </c:pt>
                <c:pt idx="166">
                  <c:v>0.7142857142857143</c:v>
                </c:pt>
                <c:pt idx="167">
                  <c:v>0.7142857142857143</c:v>
                </c:pt>
                <c:pt idx="168">
                  <c:v>0.7142857142857143</c:v>
                </c:pt>
                <c:pt idx="169">
                  <c:v>0.7142857142857143</c:v>
                </c:pt>
                <c:pt idx="170">
                  <c:v>0.7142857142857143</c:v>
                </c:pt>
                <c:pt idx="171">
                  <c:v>0.7142857142857143</c:v>
                </c:pt>
                <c:pt idx="172">
                  <c:v>0.7142857142857143</c:v>
                </c:pt>
                <c:pt idx="173">
                  <c:v>0.7142857142857143</c:v>
                </c:pt>
                <c:pt idx="174">
                  <c:v>0.7142857142857143</c:v>
                </c:pt>
                <c:pt idx="175">
                  <c:v>0.7142857142857143</c:v>
                </c:pt>
                <c:pt idx="176">
                  <c:v>0.7142857142857143</c:v>
                </c:pt>
                <c:pt idx="177">
                  <c:v>0.7142857142857143</c:v>
                </c:pt>
                <c:pt idx="178">
                  <c:v>0.7142857142857143</c:v>
                </c:pt>
                <c:pt idx="179">
                  <c:v>0.7142857142857143</c:v>
                </c:pt>
                <c:pt idx="180">
                  <c:v>0.7142857142857143</c:v>
                </c:pt>
                <c:pt idx="181">
                  <c:v>0.7142857142857143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0.8571428571428571</c:v>
                </c:pt>
                <c:pt idx="200">
                  <c:v>0.8571428571428571</c:v>
                </c:pt>
                <c:pt idx="201">
                  <c:v>0.8571428571428571</c:v>
                </c:pt>
                <c:pt idx="202">
                  <c:v>0.8571428571428571</c:v>
                </c:pt>
                <c:pt idx="203">
                  <c:v>0.8571428571428571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0.31000000000000005</c:v>
                </c:pt>
                <c:pt idx="64">
                  <c:v>0.31499999999999995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0.78500000000000003</c:v>
                </c:pt>
                <c:pt idx="162">
                  <c:v>0.79</c:v>
                </c:pt>
                <c:pt idx="163">
                  <c:v>0.79500000000000004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0.97</c:v>
                </c:pt>
                <c:pt idx="200">
                  <c:v>0.97499999999999998</c:v>
                </c:pt>
                <c:pt idx="201">
                  <c:v>0.98</c:v>
                </c:pt>
                <c:pt idx="202">
                  <c:v>0.98499999999999999</c:v>
                </c:pt>
                <c:pt idx="203">
                  <c:v>0.99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0.31000000000000005</c:v>
                </c:pt>
                <c:pt idx="64">
                  <c:v>0.31499999999999995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0.59499999999999997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0.78500000000000003</c:v>
                </c:pt>
                <c:pt idx="162">
                  <c:v>0.79</c:v>
                </c:pt>
                <c:pt idx="163">
                  <c:v>0.79500000000000004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0.97</c:v>
                </c:pt>
                <c:pt idx="200">
                  <c:v>0.97499999999999998</c:v>
                </c:pt>
                <c:pt idx="201">
                  <c:v>0.98</c:v>
                </c:pt>
                <c:pt idx="202">
                  <c:v>0.98499999999999999</c:v>
                </c:pt>
                <c:pt idx="203">
                  <c:v>0.99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0.2857142857142857</c:v>
                </c:pt>
                <c:pt idx="66">
                  <c:v>0.2857142857142857</c:v>
                </c:pt>
                <c:pt idx="67">
                  <c:v>0.2857142857142857</c:v>
                </c:pt>
                <c:pt idx="68">
                  <c:v>0.2857142857142857</c:v>
                </c:pt>
                <c:pt idx="69">
                  <c:v>0.2857142857142857</c:v>
                </c:pt>
                <c:pt idx="70">
                  <c:v>0.2857142857142857</c:v>
                </c:pt>
                <c:pt idx="71">
                  <c:v>0.2857142857142857</c:v>
                </c:pt>
                <c:pt idx="72">
                  <c:v>0.2857142857142857</c:v>
                </c:pt>
                <c:pt idx="73">
                  <c:v>0.2857142857142857</c:v>
                </c:pt>
                <c:pt idx="74">
                  <c:v>0.2857142857142857</c:v>
                </c:pt>
                <c:pt idx="75">
                  <c:v>0.2857142857142857</c:v>
                </c:pt>
                <c:pt idx="76">
                  <c:v>0.2857142857142857</c:v>
                </c:pt>
                <c:pt idx="77">
                  <c:v>0.2857142857142857</c:v>
                </c:pt>
                <c:pt idx="78">
                  <c:v>0.2857142857142857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  <c:pt idx="100">
                  <c:v>0.2857142857142857</c:v>
                </c:pt>
                <c:pt idx="101">
                  <c:v>0.2857142857142857</c:v>
                </c:pt>
                <c:pt idx="102">
                  <c:v>0.2857142857142857</c:v>
                </c:pt>
                <c:pt idx="103">
                  <c:v>0.2857142857142857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0.42857142857142855</c:v>
                </c:pt>
                <c:pt idx="123">
                  <c:v>0.42857142857142855</c:v>
                </c:pt>
                <c:pt idx="124">
                  <c:v>0.42857142857142855</c:v>
                </c:pt>
                <c:pt idx="125">
                  <c:v>0.42857142857142855</c:v>
                </c:pt>
                <c:pt idx="126">
                  <c:v>0.42857142857142855</c:v>
                </c:pt>
                <c:pt idx="127">
                  <c:v>0.42857142857142855</c:v>
                </c:pt>
                <c:pt idx="128">
                  <c:v>0.42857142857142855</c:v>
                </c:pt>
                <c:pt idx="129">
                  <c:v>0.42857142857142855</c:v>
                </c:pt>
                <c:pt idx="130">
                  <c:v>0.42857142857142855</c:v>
                </c:pt>
                <c:pt idx="131">
                  <c:v>0.42857142857142855</c:v>
                </c:pt>
                <c:pt idx="132">
                  <c:v>0.42857142857142855</c:v>
                </c:pt>
                <c:pt idx="133">
                  <c:v>0.42857142857142855</c:v>
                </c:pt>
                <c:pt idx="134">
                  <c:v>0.42857142857142855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0.5714285714285714</c:v>
                </c:pt>
                <c:pt idx="151">
                  <c:v>0.5714285714285714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0.7142857142857143</c:v>
                </c:pt>
                <c:pt idx="162">
                  <c:v>0.7142857142857143</c:v>
                </c:pt>
                <c:pt idx="163">
                  <c:v>0.7142857142857143</c:v>
                </c:pt>
                <c:pt idx="164">
                  <c:v>0.7142857142857143</c:v>
                </c:pt>
                <c:pt idx="165">
                  <c:v>0.7142857142857143</c:v>
                </c:pt>
                <c:pt idx="166">
                  <c:v>0.7142857142857143</c:v>
                </c:pt>
                <c:pt idx="167">
                  <c:v>0.7142857142857143</c:v>
                </c:pt>
                <c:pt idx="168">
                  <c:v>0.7142857142857143</c:v>
                </c:pt>
                <c:pt idx="169">
                  <c:v>0.7142857142857143</c:v>
                </c:pt>
                <c:pt idx="170">
                  <c:v>0.7142857142857143</c:v>
                </c:pt>
                <c:pt idx="171">
                  <c:v>0.7142857142857143</c:v>
                </c:pt>
                <c:pt idx="172">
                  <c:v>0.7142857142857143</c:v>
                </c:pt>
                <c:pt idx="173">
                  <c:v>0.7142857142857143</c:v>
                </c:pt>
                <c:pt idx="174">
                  <c:v>0.7142857142857143</c:v>
                </c:pt>
                <c:pt idx="175">
                  <c:v>0.7142857142857143</c:v>
                </c:pt>
                <c:pt idx="176">
                  <c:v>0.7142857142857143</c:v>
                </c:pt>
                <c:pt idx="177">
                  <c:v>0.7142857142857143</c:v>
                </c:pt>
                <c:pt idx="178">
                  <c:v>0.7142857142857143</c:v>
                </c:pt>
                <c:pt idx="179">
                  <c:v>0.7142857142857143</c:v>
                </c:pt>
                <c:pt idx="180">
                  <c:v>0.7142857142857143</c:v>
                </c:pt>
                <c:pt idx="181">
                  <c:v>0.7142857142857143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0.8571428571428571</c:v>
                </c:pt>
                <c:pt idx="200">
                  <c:v>0.8571428571428571</c:v>
                </c:pt>
                <c:pt idx="201">
                  <c:v>0.8571428571428571</c:v>
                </c:pt>
                <c:pt idx="202">
                  <c:v>0.8571428571428571</c:v>
                </c:pt>
                <c:pt idx="203">
                  <c:v>0.8571428571428571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K14" sqref="K14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36</v>
      </c>
      <c r="C2">
        <v>-5.7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0.38214285714285706</v>
      </c>
      <c r="L2" s="8">
        <f>K2*100</f>
        <v>38.214285714285708</v>
      </c>
    </row>
    <row r="3" spans="1:18">
      <c r="A3">
        <v>2</v>
      </c>
      <c r="B3" t="s">
        <v>37</v>
      </c>
      <c r="C3">
        <v>-5.7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116</v>
      </c>
      <c r="C4">
        <v>-5.7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96</v>
      </c>
      <c r="C5">
        <v>-5.6</v>
      </c>
      <c r="D5" s="6">
        <f>COUNTIF($B$2:B5,"Active*")/$O$5</f>
        <v>0</v>
      </c>
      <c r="E5" s="6">
        <f>COUNTIF($B$2:B5,"*")/$O$7</f>
        <v>1.932367149758454E-2</v>
      </c>
      <c r="F5" s="4">
        <f>((COUNTIF($B$2:B5,"Active*")/COUNTIF($B$2:B5,"*")))/($O$5/$O$7)</f>
        <v>0</v>
      </c>
      <c r="G5" s="7">
        <f>COUNTIF($B$2:E5,"Active*")/$O$5</f>
        <v>0</v>
      </c>
      <c r="H5" s="7">
        <f>($O$6-COUNTIF($B$2:B5,"Decoy*"))/$O$6</f>
        <v>0.98</v>
      </c>
      <c r="I5" s="7">
        <f t="shared" si="0"/>
        <v>2.0000000000000018E-2</v>
      </c>
      <c r="J5" s="2">
        <f t="shared" si="1"/>
        <v>0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145</v>
      </c>
      <c r="C6">
        <v>-5.6</v>
      </c>
      <c r="D6" s="6">
        <f>COUNTIF($B$2:B6,"Active*")/$O$5</f>
        <v>0</v>
      </c>
      <c r="E6" s="6">
        <f>COUNTIF($B$2:B6,"*")/$O$7</f>
        <v>2.4154589371980676E-2</v>
      </c>
      <c r="F6" s="4">
        <f>((COUNTIF($B$2:B6,"Active*")/COUNTIF($B$2:B6,"*")))/($O$5/$O$7)</f>
        <v>0</v>
      </c>
      <c r="G6" s="7">
        <f>COUNTIF($B$2:E6,"Active*")/$O$5</f>
        <v>0</v>
      </c>
      <c r="H6" s="7">
        <f>($O$6-COUNTIF($B$2:B6,"Decoy*"))/$O$6</f>
        <v>0.97499999999999998</v>
      </c>
      <c r="I6" s="7">
        <f t="shared" si="0"/>
        <v>2.5000000000000022E-2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63</v>
      </c>
      <c r="C7">
        <v>-5.5</v>
      </c>
      <c r="D7" s="6">
        <f>COUNTIF($B$2:B7,"Active*")/$O$5</f>
        <v>0</v>
      </c>
      <c r="E7" s="6">
        <f>COUNTIF($B$2:B7,"*")/$O$7</f>
        <v>2.8985507246376812E-2</v>
      </c>
      <c r="F7" s="4">
        <f>((COUNTIF($B$2:B7,"Active*")/COUNTIF($B$2:B7,"*")))/($O$5/$O$7)</f>
        <v>0</v>
      </c>
      <c r="G7" s="7">
        <f>COUNTIF($B$2:E7,"Active*")/$O$5</f>
        <v>0</v>
      </c>
      <c r="H7" s="7">
        <f>($O$6-COUNTIF($B$2:B7,"Decoy*"))/$O$6</f>
        <v>0.97</v>
      </c>
      <c r="I7" s="7">
        <f t="shared" si="0"/>
        <v>3.0000000000000027E-2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120</v>
      </c>
      <c r="C8">
        <v>-5.5</v>
      </c>
      <c r="D8" s="6">
        <f>COUNTIF($B$2:B8,"Active*")/$O$5</f>
        <v>0</v>
      </c>
      <c r="E8" s="6">
        <f>COUNTIF($B$2:B8,"*")/$O$7</f>
        <v>3.3816425120772944E-2</v>
      </c>
      <c r="F8" s="4">
        <f>((COUNTIF($B$2:B8,"Active*")/COUNTIF($B$2:B8,"*")))/($O$5/$O$7)</f>
        <v>0</v>
      </c>
      <c r="G8" s="7">
        <f>COUNTIF($B$2:E8,"Active*")/$O$5</f>
        <v>0</v>
      </c>
      <c r="H8" s="7">
        <f>($O$6-COUNTIF($B$2:B8,"Decoy*"))/$O$6</f>
        <v>0.96499999999999997</v>
      </c>
      <c r="I8" s="7">
        <f t="shared" si="0"/>
        <v>3.5000000000000031E-2</v>
      </c>
      <c r="J8" s="2">
        <f t="shared" si="1"/>
        <v>0</v>
      </c>
    </row>
    <row r="9" spans="1:18">
      <c r="A9">
        <v>8</v>
      </c>
      <c r="B9" t="s">
        <v>108</v>
      </c>
      <c r="C9">
        <v>-5.4</v>
      </c>
      <c r="D9" s="6">
        <f>COUNTIF($B$2:B9,"Active*")/$O$5</f>
        <v>0</v>
      </c>
      <c r="E9" s="6">
        <f>COUNTIF($B$2:B9,"*")/$O$7</f>
        <v>3.864734299516908E-2</v>
      </c>
      <c r="F9" s="4">
        <f>((COUNTIF($B$2:B9,"Active*")/COUNTIF($B$2:B9,"*")))/($O$5/$O$7)</f>
        <v>0</v>
      </c>
      <c r="G9" s="7">
        <f>COUNTIF($B$2:E9,"Active*")/$O$5</f>
        <v>0</v>
      </c>
      <c r="H9" s="7">
        <f>($O$6-COUNTIF($B$2:B9,"Decoy*"))/$O$6</f>
        <v>0.96</v>
      </c>
      <c r="I9" s="7">
        <f t="shared" si="0"/>
        <v>4.0000000000000036E-2</v>
      </c>
      <c r="J9" s="2">
        <f t="shared" si="1"/>
        <v>0</v>
      </c>
      <c r="N9" s="10"/>
      <c r="O9" s="10"/>
      <c r="P9" s="11" t="s">
        <v>16</v>
      </c>
    </row>
    <row r="10" spans="1:18">
      <c r="A10">
        <v>9</v>
      </c>
      <c r="B10" t="s">
        <v>133</v>
      </c>
      <c r="C10">
        <v>-5.4</v>
      </c>
      <c r="D10" s="6">
        <f>COUNTIF($B$2:B10,"Active*")/$O$5</f>
        <v>0</v>
      </c>
      <c r="E10" s="6">
        <f>COUNTIF($B$2:B10,"*")/$O$7</f>
        <v>4.3478260869565216E-2</v>
      </c>
      <c r="F10" s="4">
        <f>((COUNTIF($B$2:B10,"Active*")/COUNTIF($B$2:B10,"*")))/($O$5/$O$7)</f>
        <v>0</v>
      </c>
      <c r="G10" s="7">
        <f>COUNTIF($B$2:E10,"Active*")/$O$5</f>
        <v>0</v>
      </c>
      <c r="H10" s="7">
        <f>($O$6-COUNTIF($B$2:B10,"Decoy*"))/$O$6</f>
        <v>0.95499999999999996</v>
      </c>
      <c r="I10" s="7">
        <f t="shared" si="0"/>
        <v>4.500000000000004E-2</v>
      </c>
      <c r="J10" s="2">
        <f t="shared" si="1"/>
        <v>0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158</v>
      </c>
      <c r="C11">
        <v>-5.4</v>
      </c>
      <c r="D11" s="6">
        <f>COUNTIF($B$2:B11,"Active*")/$O$5</f>
        <v>0</v>
      </c>
      <c r="E11" s="6">
        <f>COUNTIF($B$2:B11,"*")/$O$7</f>
        <v>4.8309178743961352E-2</v>
      </c>
      <c r="F11" s="4">
        <f>((COUNTIF($B$2:B11,"Active*")/COUNTIF($B$2:B11,"*")))/($O$5/$O$7)</f>
        <v>0</v>
      </c>
      <c r="G11" s="7">
        <f>COUNTIF($B$2:E11,"Active*")/$O$5</f>
        <v>0</v>
      </c>
      <c r="H11" s="7">
        <f>($O$6-COUNTIF($B$2:B11,"Decoy*"))/$O$6</f>
        <v>0.95</v>
      </c>
      <c r="I11" s="7">
        <f t="shared" si="0"/>
        <v>5.0000000000000044E-2</v>
      </c>
      <c r="J11" s="2">
        <f t="shared" si="1"/>
        <v>0</v>
      </c>
      <c r="N11" s="12" t="s">
        <v>15</v>
      </c>
      <c r="O11" s="13">
        <f ca="1">INDIRECT("F"&amp;R11)</f>
        <v>0</v>
      </c>
      <c r="P11" s="11">
        <f>COUNTIF(B2:B13,"Active*")</f>
        <v>0</v>
      </c>
      <c r="Q11" s="9">
        <v>0.05</v>
      </c>
      <c r="R11">
        <f>INT(O7/20)+1</f>
        <v>11</v>
      </c>
    </row>
    <row r="12" spans="1:18">
      <c r="A12">
        <v>11</v>
      </c>
      <c r="B12" t="s">
        <v>62</v>
      </c>
      <c r="C12">
        <v>-5.3</v>
      </c>
      <c r="D12" s="6">
        <f>COUNTIF($B$2:B12,"Active*")/$O$5</f>
        <v>0</v>
      </c>
      <c r="E12" s="6">
        <f>COUNTIF($B$2:B12,"*")/$O$7</f>
        <v>5.3140096618357488E-2</v>
      </c>
      <c r="F12" s="4">
        <f>((COUNTIF($B$2:B12,"Active*")/COUNTIF($B$2:B12,"*")))/($O$5/$O$7)</f>
        <v>0</v>
      </c>
      <c r="G12" s="7">
        <f>COUNTIF($B$2:E12,"Active*")/$O$5</f>
        <v>0</v>
      </c>
      <c r="H12" s="7">
        <f>($O$6-COUNTIF($B$2:B12,"Decoy*"))/$O$6</f>
        <v>0.94499999999999995</v>
      </c>
      <c r="I12" s="7">
        <f t="shared" si="0"/>
        <v>5.5000000000000049E-2</v>
      </c>
      <c r="J12" s="2">
        <f t="shared" si="1"/>
        <v>0</v>
      </c>
      <c r="N12" s="12" t="s">
        <v>13</v>
      </c>
      <c r="O12" s="13">
        <f ca="1">INDIRECT("F"&amp;R12)</f>
        <v>0.70408163265306123</v>
      </c>
      <c r="P12" s="11">
        <f>COUNTIF($B2:B52,"Active*")</f>
        <v>1</v>
      </c>
      <c r="Q12" s="9">
        <v>0.2</v>
      </c>
      <c r="R12">
        <f>INT(O7/5)+2</f>
        <v>43</v>
      </c>
    </row>
    <row r="13" spans="1:18">
      <c r="A13">
        <v>12</v>
      </c>
      <c r="B13" t="s">
        <v>64</v>
      </c>
      <c r="C13">
        <v>-5.3</v>
      </c>
      <c r="D13" s="6">
        <f>COUNTIF($B$2:B13,"Active*")/$O$5</f>
        <v>0</v>
      </c>
      <c r="E13" s="6">
        <f>COUNTIF($B$2:B13,"*")/$O$7</f>
        <v>5.7971014492753624E-2</v>
      </c>
      <c r="F13" s="4">
        <f>((COUNTIF($B$2:B13,"Active*")/COUNTIF($B$2:B13,"*")))/($O$5/$O$7)</f>
        <v>0</v>
      </c>
      <c r="G13" s="7">
        <f>COUNTIF($B$2:E13,"Active*")/$O$5</f>
        <v>0</v>
      </c>
      <c r="H13" s="7">
        <f>($O$6-COUNTIF($B$2:B13,"Decoy*"))/$O$6</f>
        <v>0.94</v>
      </c>
      <c r="I13" s="7">
        <f t="shared" si="0"/>
        <v>6.0000000000000053E-2</v>
      </c>
      <c r="J13" s="2">
        <f t="shared" si="1"/>
        <v>0</v>
      </c>
      <c r="N13" s="12" t="s">
        <v>14</v>
      </c>
      <c r="O13" s="13">
        <f>MAX(F:F)</f>
        <v>1.0753246753246755</v>
      </c>
      <c r="P13" s="11"/>
    </row>
    <row r="14" spans="1:18">
      <c r="A14">
        <v>13</v>
      </c>
      <c r="B14" t="s">
        <v>93</v>
      </c>
      <c r="C14">
        <v>-5.3</v>
      </c>
      <c r="D14" s="6">
        <f>COUNTIF($B$2:B14,"Active*")/$O$5</f>
        <v>0</v>
      </c>
      <c r="E14" s="6">
        <f>COUNTIF($B$2:B14,"*")/$O$7</f>
        <v>6.280193236714976E-2</v>
      </c>
      <c r="F14" s="4">
        <f>((COUNTIF($B$2:B14,"Active*")/COUNTIF($B$2:B14,"*")))/($O$5/$O$7)</f>
        <v>0</v>
      </c>
      <c r="G14" s="7">
        <f>COUNTIF($B$2:E14,"Active*")/$O$5</f>
        <v>0</v>
      </c>
      <c r="H14" s="7">
        <f>($O$6-COUNTIF($B$2:B14,"Decoy*"))/$O$6</f>
        <v>0.93500000000000005</v>
      </c>
      <c r="I14" s="7">
        <f t="shared" si="0"/>
        <v>6.4999999999999947E-2</v>
      </c>
      <c r="J14" s="2">
        <f t="shared" si="1"/>
        <v>0</v>
      </c>
    </row>
    <row r="15" spans="1:18">
      <c r="A15">
        <v>14</v>
      </c>
      <c r="B15" t="s">
        <v>94</v>
      </c>
      <c r="C15">
        <v>-5.3</v>
      </c>
      <c r="D15" s="6">
        <f>COUNTIF($B$2:B15,"Active*")/$O$5</f>
        <v>0</v>
      </c>
      <c r="E15" s="6">
        <f>COUNTIF($B$2:B15,"*")/$O$7</f>
        <v>6.7632850241545889E-2</v>
      </c>
      <c r="F15" s="4">
        <f>((COUNTIF($B$2:B15,"Active*")/COUNTIF($B$2:B15,"*")))/($O$5/$O$7)</f>
        <v>0</v>
      </c>
      <c r="G15" s="7">
        <f>COUNTIF($B$2:E15,"Active*")/$O$5</f>
        <v>0</v>
      </c>
      <c r="H15" s="7">
        <f>($O$6-COUNTIF($B$2:B15,"Decoy*"))/$O$6</f>
        <v>0.93</v>
      </c>
      <c r="I15" s="7">
        <f t="shared" si="0"/>
        <v>6.9999999999999951E-2</v>
      </c>
      <c r="J15" s="2">
        <f t="shared" si="1"/>
        <v>0</v>
      </c>
    </row>
    <row r="16" spans="1:18">
      <c r="A16">
        <v>15</v>
      </c>
      <c r="B16" t="s">
        <v>107</v>
      </c>
      <c r="C16">
        <v>-5.3</v>
      </c>
      <c r="D16" s="6">
        <f>COUNTIF($B$2:B16,"Active*")/$O$5</f>
        <v>0</v>
      </c>
      <c r="E16" s="6">
        <f>COUNTIF($B$2:B16,"*")/$O$7</f>
        <v>7.2463768115942032E-2</v>
      </c>
      <c r="F16" s="4">
        <f>((COUNTIF($B$2:B16,"Active*")/COUNTIF($B$2:B16,"*")))/($O$5/$O$7)</f>
        <v>0</v>
      </c>
      <c r="G16" s="7">
        <f>COUNTIF($B$2:E16,"Active*")/$O$5</f>
        <v>0</v>
      </c>
      <c r="H16" s="7">
        <f>($O$6-COUNTIF($B$2:B16,"Decoy*"))/$O$6</f>
        <v>0.92500000000000004</v>
      </c>
      <c r="I16" s="7">
        <f t="shared" si="0"/>
        <v>7.4999999999999956E-2</v>
      </c>
      <c r="J16" s="2">
        <f t="shared" si="1"/>
        <v>0</v>
      </c>
    </row>
    <row r="17" spans="1:10">
      <c r="A17">
        <v>16</v>
      </c>
      <c r="B17" t="s">
        <v>223</v>
      </c>
      <c r="C17">
        <v>-5.3</v>
      </c>
      <c r="D17" s="6">
        <f>COUNTIF($B$2:B17,"Active*")/$O$5</f>
        <v>0</v>
      </c>
      <c r="E17" s="6">
        <f>COUNTIF($B$2:B17,"*")/$O$7</f>
        <v>7.7294685990338161E-2</v>
      </c>
      <c r="F17" s="4">
        <f>((COUNTIF($B$2:B17,"Active*")/COUNTIF($B$2:B17,"*")))/($O$5/$O$7)</f>
        <v>0</v>
      </c>
      <c r="G17" s="7">
        <f>COUNTIF($B$2:E17,"Active*")/$O$5</f>
        <v>0</v>
      </c>
      <c r="H17" s="7">
        <f>($O$6-COUNTIF($B$2:B17,"Decoy*"))/$O$6</f>
        <v>0.92</v>
      </c>
      <c r="I17" s="7">
        <f t="shared" si="0"/>
        <v>7.999999999999996E-2</v>
      </c>
      <c r="J17" s="2">
        <f t="shared" si="1"/>
        <v>0</v>
      </c>
    </row>
    <row r="18" spans="1:10">
      <c r="A18">
        <v>17</v>
      </c>
      <c r="B18" t="s">
        <v>114</v>
      </c>
      <c r="C18">
        <v>-5.2</v>
      </c>
      <c r="D18" s="6">
        <f>COUNTIF($B$2:B18,"Active*")/$O$5</f>
        <v>0</v>
      </c>
      <c r="E18" s="6">
        <f>COUNTIF($B$2:B18,"*")/$O$7</f>
        <v>8.2125603864734303E-2</v>
      </c>
      <c r="F18" s="4">
        <f>((COUNTIF($B$2:B18,"Active*")/COUNTIF($B$2:B18,"*")))/($O$5/$O$7)</f>
        <v>0</v>
      </c>
      <c r="G18" s="7">
        <f>COUNTIF($B$2:E18,"Active*")/$O$5</f>
        <v>0</v>
      </c>
      <c r="H18" s="7">
        <f>($O$6-COUNTIF($B$2:B18,"Decoy*"))/$O$6</f>
        <v>0.91500000000000004</v>
      </c>
      <c r="I18" s="7">
        <f t="shared" si="0"/>
        <v>8.4999999999999964E-2</v>
      </c>
      <c r="J18" s="2">
        <f t="shared" si="1"/>
        <v>0</v>
      </c>
    </row>
    <row r="19" spans="1:10">
      <c r="A19">
        <v>18</v>
      </c>
      <c r="B19" t="s">
        <v>119</v>
      </c>
      <c r="C19">
        <v>-5.2</v>
      </c>
      <c r="D19" s="6">
        <f>COUNTIF($B$2:B19,"Active*")/$O$5</f>
        <v>0</v>
      </c>
      <c r="E19" s="6">
        <f>COUNTIF($B$2:B19,"*")/$O$7</f>
        <v>8.6956521739130432E-2</v>
      </c>
      <c r="F19" s="4">
        <f>((COUNTIF($B$2:B19,"Active*")/COUNTIF($B$2:B19,"*")))/($O$5/$O$7)</f>
        <v>0</v>
      </c>
      <c r="G19" s="7">
        <f>COUNTIF($B$2:E19,"Active*")/$O$5</f>
        <v>0</v>
      </c>
      <c r="H19" s="7">
        <f>($O$6-COUNTIF($B$2:B19,"Decoy*"))/$O$6</f>
        <v>0.91</v>
      </c>
      <c r="I19" s="7">
        <f t="shared" si="0"/>
        <v>8.9999999999999969E-2</v>
      </c>
      <c r="J19" s="2">
        <f t="shared" si="1"/>
        <v>0</v>
      </c>
    </row>
    <row r="20" spans="1:10">
      <c r="A20">
        <v>19</v>
      </c>
      <c r="B20" t="s">
        <v>135</v>
      </c>
      <c r="C20">
        <v>-5.2</v>
      </c>
      <c r="D20" s="6">
        <f>COUNTIF($B$2:B20,"Active*")/$O$5</f>
        <v>0</v>
      </c>
      <c r="E20" s="6">
        <f>COUNTIF($B$2:B20,"*")/$O$7</f>
        <v>9.1787439613526575E-2</v>
      </c>
      <c r="F20" s="4">
        <f>((COUNTIF($B$2:B20,"Active*")/COUNTIF($B$2:B20,"*")))/($O$5/$O$7)</f>
        <v>0</v>
      </c>
      <c r="G20" s="7">
        <f>COUNTIF($B$2:E20,"Active*")/$O$5</f>
        <v>0</v>
      </c>
      <c r="H20" s="7">
        <f>($O$6-COUNTIF($B$2:B20,"Decoy*"))/$O$6</f>
        <v>0.90500000000000003</v>
      </c>
      <c r="I20" s="7">
        <f t="shared" si="0"/>
        <v>9.4999999999999973E-2</v>
      </c>
      <c r="J20" s="2">
        <f t="shared" si="1"/>
        <v>0</v>
      </c>
    </row>
    <row r="21" spans="1:10">
      <c r="A21">
        <v>20</v>
      </c>
      <c r="B21" t="s">
        <v>210</v>
      </c>
      <c r="C21">
        <v>-5.2</v>
      </c>
      <c r="D21" s="6">
        <f>COUNTIF($B$2:B21,"Active*")/$O$5</f>
        <v>0</v>
      </c>
      <c r="E21" s="6">
        <f>COUNTIF($B$2:B21,"*")/$O$7</f>
        <v>9.6618357487922704E-2</v>
      </c>
      <c r="F21" s="4">
        <f>((COUNTIF($B$2:B21,"Active*")/COUNTIF($B$2:B21,"*")))/($O$5/$O$7)</f>
        <v>0</v>
      </c>
      <c r="G21" s="7">
        <f>COUNTIF($B$2:E21,"Active*")/$O$5</f>
        <v>0</v>
      </c>
      <c r="H21" s="7">
        <f>($O$6-COUNTIF($B$2:B21,"Decoy*"))/$O$6</f>
        <v>0.9</v>
      </c>
      <c r="I21" s="7">
        <f t="shared" si="0"/>
        <v>9.9999999999999978E-2</v>
      </c>
      <c r="J21" s="2">
        <f t="shared" si="1"/>
        <v>0</v>
      </c>
    </row>
    <row r="22" spans="1:10">
      <c r="A22">
        <v>21</v>
      </c>
      <c r="B22" t="s">
        <v>41</v>
      </c>
      <c r="C22">
        <v>-5.0999999999999996</v>
      </c>
      <c r="D22" s="6">
        <f>COUNTIF($B$2:B22,"Active*")/$O$5</f>
        <v>0</v>
      </c>
      <c r="E22" s="6">
        <f>COUNTIF($B$2:B22,"*")/$O$7</f>
        <v>0.10144927536231885</v>
      </c>
      <c r="F22" s="4">
        <f>((COUNTIF($B$2:B22,"Active*")/COUNTIF($B$2:B22,"*")))/($O$5/$O$7)</f>
        <v>0</v>
      </c>
      <c r="G22" s="7">
        <f>COUNTIF($B$2:E22,"Active*")/$O$5</f>
        <v>0</v>
      </c>
      <c r="H22" s="7">
        <f>($O$6-COUNTIF($B$2:B22,"Decoy*"))/$O$6</f>
        <v>0.89500000000000002</v>
      </c>
      <c r="I22" s="7">
        <f t="shared" si="0"/>
        <v>0.10499999999999998</v>
      </c>
      <c r="J22" s="2">
        <f t="shared" si="1"/>
        <v>0</v>
      </c>
    </row>
    <row r="23" spans="1:10">
      <c r="A23">
        <v>22</v>
      </c>
      <c r="B23" t="s">
        <v>49</v>
      </c>
      <c r="C23">
        <v>-5.0999999999999996</v>
      </c>
      <c r="D23" s="6">
        <f>COUNTIF($B$2:B23,"Active*")/$O$5</f>
        <v>0</v>
      </c>
      <c r="E23" s="6">
        <f>COUNTIF($B$2:B23,"*")/$O$7</f>
        <v>0.10628019323671498</v>
      </c>
      <c r="F23" s="4">
        <f>((COUNTIF($B$2:B23,"Active*")/COUNTIF($B$2:B23,"*")))/($O$5/$O$7)</f>
        <v>0</v>
      </c>
      <c r="G23" s="7">
        <f>COUNTIF($B$2:E23,"Active*")/$O$5</f>
        <v>0</v>
      </c>
      <c r="H23" s="7">
        <f>($O$6-COUNTIF($B$2:B23,"Decoy*"))/$O$6</f>
        <v>0.89</v>
      </c>
      <c r="I23" s="7">
        <f t="shared" si="0"/>
        <v>0.10999999999999999</v>
      </c>
      <c r="J23" s="2">
        <f t="shared" si="1"/>
        <v>0</v>
      </c>
    </row>
    <row r="24" spans="1:10">
      <c r="A24">
        <v>23</v>
      </c>
      <c r="B24" t="s">
        <v>68</v>
      </c>
      <c r="C24">
        <v>-5.0999999999999996</v>
      </c>
      <c r="D24" s="6">
        <f>COUNTIF($B$2:B24,"Active*")/$O$5</f>
        <v>0</v>
      </c>
      <c r="E24" s="6">
        <f>COUNTIF($B$2:B24,"*")/$O$7</f>
        <v>0.1111111111111111</v>
      </c>
      <c r="F24" s="4">
        <f>((COUNTIF($B$2:B24,"Active*")/COUNTIF($B$2:B24,"*")))/($O$5/$O$7)</f>
        <v>0</v>
      </c>
      <c r="G24" s="7">
        <f>COUNTIF($B$2:E24,"Active*")/$O$5</f>
        <v>0</v>
      </c>
      <c r="H24" s="7">
        <f>($O$6-COUNTIF($B$2:B24,"Decoy*"))/$O$6</f>
        <v>0.88500000000000001</v>
      </c>
      <c r="I24" s="7">
        <f t="shared" si="0"/>
        <v>0.11499999999999999</v>
      </c>
      <c r="J24" s="2">
        <f t="shared" si="1"/>
        <v>0</v>
      </c>
    </row>
    <row r="25" spans="1:10">
      <c r="A25">
        <v>24</v>
      </c>
      <c r="B25" t="s">
        <v>89</v>
      </c>
      <c r="C25">
        <v>-5.0999999999999996</v>
      </c>
      <c r="D25" s="6">
        <f>COUNTIF($B$2:B25,"Active*")/$O$5</f>
        <v>0</v>
      </c>
      <c r="E25" s="6">
        <f>COUNTIF($B$2:B25,"*")/$O$7</f>
        <v>0.11594202898550725</v>
      </c>
      <c r="F25" s="4">
        <f>((COUNTIF($B$2:B25,"Active*")/COUNTIF($B$2:B25,"*")))/($O$5/$O$7)</f>
        <v>0</v>
      </c>
      <c r="G25" s="7">
        <f>COUNTIF($B$2:E25,"Active*")/$O$5</f>
        <v>0</v>
      </c>
      <c r="H25" s="7">
        <f>($O$6-COUNTIF($B$2:B25,"Decoy*"))/$O$6</f>
        <v>0.88</v>
      </c>
      <c r="I25" s="7">
        <f t="shared" si="0"/>
        <v>0.12</v>
      </c>
      <c r="J25" s="2">
        <f t="shared" si="1"/>
        <v>0</v>
      </c>
    </row>
    <row r="26" spans="1:10">
      <c r="A26">
        <v>25</v>
      </c>
      <c r="B26" t="s">
        <v>99</v>
      </c>
      <c r="C26">
        <v>-5.0999999999999996</v>
      </c>
      <c r="D26" s="6">
        <f>COUNTIF($B$2:B26,"Active*")/$O$5</f>
        <v>0</v>
      </c>
      <c r="E26" s="6">
        <f>COUNTIF($B$2:B26,"*")/$O$7</f>
        <v>0.12077294685990338</v>
      </c>
      <c r="F26" s="4">
        <f>((COUNTIF($B$2:B26,"Active*")/COUNTIF($B$2:B26,"*")))/($O$5/$O$7)</f>
        <v>0</v>
      </c>
      <c r="G26" s="7">
        <f>COUNTIF($B$2:E26,"Active*")/$O$5</f>
        <v>0</v>
      </c>
      <c r="H26" s="7">
        <f>($O$6-COUNTIF($B$2:B26,"Decoy*"))/$O$6</f>
        <v>0.875</v>
      </c>
      <c r="I26" s="7">
        <f t="shared" si="0"/>
        <v>0.125</v>
      </c>
      <c r="J26" s="2">
        <f t="shared" si="1"/>
        <v>0</v>
      </c>
    </row>
    <row r="27" spans="1:10">
      <c r="A27">
        <v>26</v>
      </c>
      <c r="B27" t="s">
        <v>115</v>
      </c>
      <c r="C27">
        <v>-5.0999999999999996</v>
      </c>
      <c r="D27" s="6">
        <f>COUNTIF($B$2:B27,"Active*")/$O$5</f>
        <v>0</v>
      </c>
      <c r="E27" s="6">
        <f>COUNTIF($B$2:B27,"*")/$O$7</f>
        <v>0.12560386473429952</v>
      </c>
      <c r="F27" s="4">
        <f>((COUNTIF($B$2:B27,"Active*")/COUNTIF($B$2:B27,"*")))/($O$5/$O$7)</f>
        <v>0</v>
      </c>
      <c r="G27" s="7">
        <f>COUNTIF($B$2:E27,"Active*")/$O$5</f>
        <v>0</v>
      </c>
      <c r="H27" s="7">
        <f>($O$6-COUNTIF($B$2:B27,"Decoy*"))/$O$6</f>
        <v>0.87</v>
      </c>
      <c r="I27" s="7">
        <f t="shared" si="0"/>
        <v>0.13</v>
      </c>
      <c r="J27" s="2">
        <f t="shared" si="1"/>
        <v>0</v>
      </c>
    </row>
    <row r="28" spans="1:10">
      <c r="A28">
        <v>27</v>
      </c>
      <c r="B28" t="s">
        <v>122</v>
      </c>
      <c r="C28">
        <v>-5.0999999999999996</v>
      </c>
      <c r="D28" s="6">
        <f>COUNTIF($B$2:B28,"Active*")/$O$5</f>
        <v>0</v>
      </c>
      <c r="E28" s="6">
        <f>COUNTIF($B$2:B28,"*")/$O$7</f>
        <v>0.13043478260869565</v>
      </c>
      <c r="F28" s="4">
        <f>((COUNTIF($B$2:B28,"Active*")/COUNTIF($B$2:B28,"*")))/($O$5/$O$7)</f>
        <v>0</v>
      </c>
      <c r="G28" s="7">
        <f>COUNTIF($B$2:E28,"Active*")/$O$5</f>
        <v>0</v>
      </c>
      <c r="H28" s="7">
        <f>($O$6-COUNTIF($B$2:B28,"Decoy*"))/$O$6</f>
        <v>0.86499999999999999</v>
      </c>
      <c r="I28" s="7">
        <f t="shared" si="0"/>
        <v>0.13500000000000001</v>
      </c>
      <c r="J28" s="2">
        <f t="shared" si="1"/>
        <v>0</v>
      </c>
    </row>
    <row r="29" spans="1:10">
      <c r="A29">
        <v>28</v>
      </c>
      <c r="B29" t="s">
        <v>127</v>
      </c>
      <c r="C29">
        <v>-5.0999999999999996</v>
      </c>
      <c r="D29" s="6">
        <f>COUNTIF($B$2:B29,"Active*")/$O$5</f>
        <v>0</v>
      </c>
      <c r="E29" s="6">
        <f>COUNTIF($B$2:B29,"*")/$O$7</f>
        <v>0.13526570048309178</v>
      </c>
      <c r="F29" s="4">
        <f>((COUNTIF($B$2:B29,"Active*")/COUNTIF($B$2:B29,"*")))/($O$5/$O$7)</f>
        <v>0</v>
      </c>
      <c r="G29" s="7">
        <f>COUNTIF($B$2:E29,"Active*")/$O$5</f>
        <v>0</v>
      </c>
      <c r="H29" s="7">
        <f>($O$6-COUNTIF($B$2:B29,"Decoy*"))/$O$6</f>
        <v>0.86</v>
      </c>
      <c r="I29" s="7">
        <f t="shared" si="0"/>
        <v>0.14000000000000001</v>
      </c>
      <c r="J29" s="2">
        <f t="shared" si="1"/>
        <v>0</v>
      </c>
    </row>
    <row r="30" spans="1:10">
      <c r="A30">
        <v>29</v>
      </c>
      <c r="B30" t="s">
        <v>143</v>
      </c>
      <c r="C30">
        <v>-5.0999999999999996</v>
      </c>
      <c r="D30" s="6">
        <f>COUNTIF($B$2:B30,"Active*")/$O$5</f>
        <v>0</v>
      </c>
      <c r="E30" s="6">
        <f>COUNTIF($B$2:B30,"*")/$O$7</f>
        <v>0.14009661835748793</v>
      </c>
      <c r="F30" s="4">
        <f>((COUNTIF($B$2:B30,"Active*")/COUNTIF($B$2:B30,"*")))/($O$5/$O$7)</f>
        <v>0</v>
      </c>
      <c r="G30" s="7">
        <f>COUNTIF($B$2:E30,"Active*")/$O$5</f>
        <v>0</v>
      </c>
      <c r="H30" s="7">
        <f>($O$6-COUNTIF($B$2:B30,"Decoy*"))/$O$6</f>
        <v>0.85499999999999998</v>
      </c>
      <c r="I30" s="7">
        <f t="shared" si="0"/>
        <v>0.14500000000000002</v>
      </c>
      <c r="J30" s="2">
        <f t="shared" si="1"/>
        <v>0</v>
      </c>
    </row>
    <row r="31" spans="1:10">
      <c r="A31">
        <v>30</v>
      </c>
      <c r="B31" t="s">
        <v>156</v>
      </c>
      <c r="C31">
        <v>-5.0999999999999996</v>
      </c>
      <c r="D31" s="6">
        <f>COUNTIF($B$2:B31,"Active*")/$O$5</f>
        <v>0</v>
      </c>
      <c r="E31" s="6">
        <f>COUNTIF($B$2:B31,"*")/$O$7</f>
        <v>0.14492753623188406</v>
      </c>
      <c r="F31" s="4">
        <f>((COUNTIF($B$2:B31,"Active*")/COUNTIF($B$2:B31,"*")))/($O$5/$O$7)</f>
        <v>0</v>
      </c>
      <c r="G31" s="7">
        <f>COUNTIF($B$2:E31,"Active*")/$O$5</f>
        <v>0</v>
      </c>
      <c r="H31" s="7">
        <f>($O$6-COUNTIF($B$2:B31,"Decoy*"))/$O$6</f>
        <v>0.85</v>
      </c>
      <c r="I31" s="7">
        <f t="shared" si="0"/>
        <v>0.15000000000000002</v>
      </c>
      <c r="J31" s="2">
        <f t="shared" si="1"/>
        <v>0</v>
      </c>
    </row>
    <row r="32" spans="1:10">
      <c r="A32">
        <v>31</v>
      </c>
      <c r="B32" t="s">
        <v>180</v>
      </c>
      <c r="C32">
        <v>-5.0999999999999996</v>
      </c>
      <c r="D32" s="6">
        <f>COUNTIF($B$2:B32,"Active*")/$O$5</f>
        <v>0</v>
      </c>
      <c r="E32" s="6">
        <f>COUNTIF($B$2:B32,"*")/$O$7</f>
        <v>0.14975845410628019</v>
      </c>
      <c r="F32" s="4">
        <f>((COUNTIF($B$2:B32,"Active*")/COUNTIF($B$2:B32,"*")))/($O$5/$O$7)</f>
        <v>0</v>
      </c>
      <c r="G32" s="7">
        <f>COUNTIF($B$2:E32,"Active*")/$O$5</f>
        <v>0</v>
      </c>
      <c r="H32" s="7">
        <f>($O$6-COUNTIF($B$2:B32,"Decoy*"))/$O$6</f>
        <v>0.84499999999999997</v>
      </c>
      <c r="I32" s="7">
        <f t="shared" si="0"/>
        <v>0.15500000000000003</v>
      </c>
      <c r="J32" s="2">
        <f t="shared" si="1"/>
        <v>0</v>
      </c>
    </row>
    <row r="33" spans="1:10">
      <c r="A33">
        <v>32</v>
      </c>
      <c r="B33" t="s">
        <v>182</v>
      </c>
      <c r="C33">
        <v>-5.0999999999999996</v>
      </c>
      <c r="D33" s="6">
        <f>COUNTIF($B$2:B33,"Active*")/$O$5</f>
        <v>0</v>
      </c>
      <c r="E33" s="6">
        <f>COUNTIF($B$2:B33,"*")/$O$7</f>
        <v>0.15458937198067632</v>
      </c>
      <c r="F33" s="4">
        <f>((COUNTIF($B$2:B33,"Active*")/COUNTIF($B$2:B33,"*")))/($O$5/$O$7)</f>
        <v>0</v>
      </c>
      <c r="G33" s="7">
        <f>COUNTIF($B$2:E33,"Active*")/$O$5</f>
        <v>0</v>
      </c>
      <c r="H33" s="7">
        <f>($O$6-COUNTIF($B$2:B33,"Decoy*"))/$O$6</f>
        <v>0.84</v>
      </c>
      <c r="I33" s="7">
        <f t="shared" si="0"/>
        <v>0.16000000000000003</v>
      </c>
      <c r="J33" s="2">
        <f t="shared" si="1"/>
        <v>0</v>
      </c>
    </row>
    <row r="34" spans="1:10">
      <c r="A34">
        <v>33</v>
      </c>
      <c r="B34" t="s">
        <v>196</v>
      </c>
      <c r="C34">
        <v>-5.0999999999999996</v>
      </c>
      <c r="D34" s="6">
        <f>COUNTIF($B$2:B34,"Active*")/$O$5</f>
        <v>0</v>
      </c>
      <c r="E34" s="6">
        <f>COUNTIF($B$2:B34,"*")/$O$7</f>
        <v>0.15942028985507245</v>
      </c>
      <c r="F34" s="4">
        <f>((COUNTIF($B$2:B34,"Active*")/COUNTIF($B$2:B34,"*")))/($O$5/$O$7)</f>
        <v>0</v>
      </c>
      <c r="G34" s="7">
        <f>COUNTIF($B$2:E34,"Active*")/$O$5</f>
        <v>0</v>
      </c>
      <c r="H34" s="7">
        <f>($O$6-COUNTIF($B$2:B34,"Decoy*"))/$O$6</f>
        <v>0.83499999999999996</v>
      </c>
      <c r="I34" s="7">
        <f t="shared" si="0"/>
        <v>0.16500000000000004</v>
      </c>
      <c r="J34" s="2">
        <f t="shared" si="1"/>
        <v>0</v>
      </c>
    </row>
    <row r="35" spans="1:10">
      <c r="A35">
        <v>34</v>
      </c>
      <c r="B35" t="s">
        <v>48</v>
      </c>
      <c r="C35">
        <v>-5</v>
      </c>
      <c r="D35" s="6">
        <f>COUNTIF($B$2:B35,"Active*")/$O$5</f>
        <v>0</v>
      </c>
      <c r="E35" s="6">
        <f>COUNTIF($B$2:B35,"*")/$O$7</f>
        <v>0.16425120772946861</v>
      </c>
      <c r="F35" s="4">
        <f>((COUNTIF($B$2:B35,"Active*")/COUNTIF($B$2:B35,"*")))/($O$5/$O$7)</f>
        <v>0</v>
      </c>
      <c r="G35" s="7">
        <f>COUNTIF($B$2:E35,"Active*")/$O$5</f>
        <v>0</v>
      </c>
      <c r="H35" s="7">
        <f>($O$6-COUNTIF($B$2:B35,"Decoy*"))/$O$6</f>
        <v>0.83</v>
      </c>
      <c r="I35" s="7">
        <f t="shared" si="0"/>
        <v>0.17000000000000004</v>
      </c>
      <c r="J35" s="2">
        <f t="shared" si="1"/>
        <v>0</v>
      </c>
    </row>
    <row r="36" spans="1:10">
      <c r="A36">
        <v>35</v>
      </c>
      <c r="B36" t="s">
        <v>54</v>
      </c>
      <c r="C36">
        <v>-5</v>
      </c>
      <c r="D36" s="6">
        <f>COUNTIF($B$2:B36,"Active*")/$O$5</f>
        <v>0</v>
      </c>
      <c r="E36" s="6">
        <f>COUNTIF($B$2:B36,"*")/$O$7</f>
        <v>0.16908212560386474</v>
      </c>
      <c r="F36" s="4">
        <f>((COUNTIF($B$2:B36,"Active*")/COUNTIF($B$2:B36,"*")))/($O$5/$O$7)</f>
        <v>0</v>
      </c>
      <c r="G36" s="7">
        <f>COUNTIF($B$2:E36,"Active*")/$O$5</f>
        <v>0</v>
      </c>
      <c r="H36" s="7">
        <f>($O$6-COUNTIF($B$2:B36,"Decoy*"))/$O$6</f>
        <v>0.82499999999999996</v>
      </c>
      <c r="I36" s="7">
        <f t="shared" si="0"/>
        <v>0.17500000000000004</v>
      </c>
      <c r="J36" s="2">
        <f t="shared" si="1"/>
        <v>0</v>
      </c>
    </row>
    <row r="37" spans="1:10">
      <c r="A37">
        <v>36</v>
      </c>
      <c r="B37" t="s">
        <v>98</v>
      </c>
      <c r="C37">
        <v>-5</v>
      </c>
      <c r="D37" s="6">
        <f>COUNTIF($B$2:B37,"Active*")/$O$5</f>
        <v>0</v>
      </c>
      <c r="E37" s="6">
        <f>COUNTIF($B$2:B37,"*")/$O$7</f>
        <v>0.17391304347826086</v>
      </c>
      <c r="F37" s="4">
        <f>((COUNTIF($B$2:B37,"Active*")/COUNTIF($B$2:B37,"*")))/($O$5/$O$7)</f>
        <v>0</v>
      </c>
      <c r="G37" s="7">
        <f>COUNTIF($B$2:E37,"Active*")/$O$5</f>
        <v>0</v>
      </c>
      <c r="H37" s="7">
        <f>($O$6-COUNTIF($B$2:B37,"Decoy*"))/$O$6</f>
        <v>0.82</v>
      </c>
      <c r="I37" s="7">
        <f t="shared" si="0"/>
        <v>0.18000000000000005</v>
      </c>
      <c r="J37" s="2">
        <f t="shared" si="1"/>
        <v>0</v>
      </c>
    </row>
    <row r="38" spans="1:10">
      <c r="A38">
        <v>37</v>
      </c>
      <c r="B38" t="s">
        <v>121</v>
      </c>
      <c r="C38">
        <v>-5</v>
      </c>
      <c r="D38" s="6">
        <f>COUNTIF($B$2:B38,"Active*")/$O$5</f>
        <v>0</v>
      </c>
      <c r="E38" s="6">
        <f>COUNTIF($B$2:B38,"*")/$O$7</f>
        <v>0.17874396135265699</v>
      </c>
      <c r="F38" s="4">
        <f>((COUNTIF($B$2:B38,"Active*")/COUNTIF($B$2:B38,"*")))/($O$5/$O$7)</f>
        <v>0</v>
      </c>
      <c r="G38" s="7">
        <f>COUNTIF($B$2:E38,"Active*")/$O$5</f>
        <v>0</v>
      </c>
      <c r="H38" s="7">
        <f>($O$6-COUNTIF($B$2:B38,"Decoy*"))/$O$6</f>
        <v>0.81499999999999995</v>
      </c>
      <c r="I38" s="7">
        <f t="shared" si="0"/>
        <v>0.18500000000000005</v>
      </c>
      <c r="J38" s="2">
        <f t="shared" si="1"/>
        <v>0</v>
      </c>
    </row>
    <row r="39" spans="1:10">
      <c r="A39">
        <v>38</v>
      </c>
      <c r="B39" t="s">
        <v>125</v>
      </c>
      <c r="C39">
        <v>-5</v>
      </c>
      <c r="D39" s="6">
        <f>COUNTIF($B$2:B39,"Active*")/$O$5</f>
        <v>0</v>
      </c>
      <c r="E39" s="6">
        <f>COUNTIF($B$2:B39,"*")/$O$7</f>
        <v>0.18357487922705315</v>
      </c>
      <c r="F39" s="4">
        <f>((COUNTIF($B$2:B39,"Active*")/COUNTIF($B$2:B39,"*")))/($O$5/$O$7)</f>
        <v>0</v>
      </c>
      <c r="G39" s="7">
        <f>COUNTIF($B$2:E39,"Active*")/$O$5</f>
        <v>0</v>
      </c>
      <c r="H39" s="7">
        <f>($O$6-COUNTIF($B$2:B39,"Decoy*"))/$O$6</f>
        <v>0.81</v>
      </c>
      <c r="I39" s="7">
        <f t="shared" si="0"/>
        <v>0.18999999999999995</v>
      </c>
      <c r="J39" s="2">
        <f t="shared" si="1"/>
        <v>0</v>
      </c>
    </row>
    <row r="40" spans="1:10">
      <c r="A40">
        <v>39</v>
      </c>
      <c r="B40" t="s">
        <v>152</v>
      </c>
      <c r="C40">
        <v>-5</v>
      </c>
      <c r="D40" s="6">
        <f>COUNTIF($B$2:B40,"Active*")/$O$5</f>
        <v>0</v>
      </c>
      <c r="E40" s="6">
        <f>COUNTIF($B$2:B40,"*")/$O$7</f>
        <v>0.18840579710144928</v>
      </c>
      <c r="F40" s="4">
        <f>((COUNTIF($B$2:B40,"Active*")/COUNTIF($B$2:B40,"*")))/($O$5/$O$7)</f>
        <v>0</v>
      </c>
      <c r="G40" s="7">
        <f>COUNTIF($B$2:E40,"Active*")/$O$5</f>
        <v>0</v>
      </c>
      <c r="H40" s="7">
        <f>($O$6-COUNTIF($B$2:B40,"Decoy*"))/$O$6</f>
        <v>0.80500000000000005</v>
      </c>
      <c r="I40" s="7">
        <f t="shared" si="0"/>
        <v>0.19499999999999995</v>
      </c>
      <c r="J40" s="2">
        <f t="shared" si="1"/>
        <v>0</v>
      </c>
    </row>
    <row r="41" spans="1:10">
      <c r="A41">
        <v>40</v>
      </c>
      <c r="B41" t="s">
        <v>160</v>
      </c>
      <c r="C41">
        <v>-5</v>
      </c>
      <c r="D41" s="6">
        <f>COUNTIF($B$2:B41,"Active*")/$O$5</f>
        <v>0</v>
      </c>
      <c r="E41" s="6">
        <f>COUNTIF($B$2:B41,"*")/$O$7</f>
        <v>0.19323671497584541</v>
      </c>
      <c r="F41" s="4">
        <f>((COUNTIF($B$2:B41,"Active*")/COUNTIF($B$2:B41,"*")))/($O$5/$O$7)</f>
        <v>0</v>
      </c>
      <c r="G41" s="7">
        <f>COUNTIF($B$2:E41,"Active*")/$O$5</f>
        <v>0</v>
      </c>
      <c r="H41" s="7">
        <f>($O$6-COUNTIF($B$2:B41,"Decoy*"))/$O$6</f>
        <v>0.8</v>
      </c>
      <c r="I41" s="7">
        <f t="shared" si="0"/>
        <v>0.19999999999999996</v>
      </c>
      <c r="J41" s="2">
        <f t="shared" si="1"/>
        <v>0</v>
      </c>
    </row>
    <row r="42" spans="1:10">
      <c r="A42">
        <v>41</v>
      </c>
      <c r="B42" t="s">
        <v>177</v>
      </c>
      <c r="C42">
        <v>-5</v>
      </c>
      <c r="D42" s="6">
        <f>COUNTIF($B$2:B42,"Active*")/$O$5</f>
        <v>0</v>
      </c>
      <c r="E42" s="6">
        <f>COUNTIF($B$2:B42,"*")/$O$7</f>
        <v>0.19806763285024154</v>
      </c>
      <c r="F42" s="4">
        <f>((COUNTIF($B$2:B42,"Active*")/COUNTIF($B$2:B42,"*")))/($O$5/$O$7)</f>
        <v>0</v>
      </c>
      <c r="G42" s="7">
        <f>COUNTIF($B$2:E42,"Active*")/$O$5</f>
        <v>0</v>
      </c>
      <c r="H42" s="7">
        <f>($O$6-COUNTIF($B$2:B42,"Decoy*"))/$O$6</f>
        <v>0.79500000000000004</v>
      </c>
      <c r="I42" s="7">
        <f t="shared" si="0"/>
        <v>0.20499999999999996</v>
      </c>
      <c r="J42" s="2">
        <f t="shared" si="1"/>
        <v>0</v>
      </c>
    </row>
    <row r="43" spans="1:10">
      <c r="A43">
        <v>42</v>
      </c>
      <c r="B43" t="s">
        <v>23</v>
      </c>
      <c r="C43">
        <v>-4.9000000000000004</v>
      </c>
      <c r="D43" s="6">
        <f>COUNTIF($B$2:B43,"Active*")/$O$5</f>
        <v>0.14285714285714285</v>
      </c>
      <c r="E43" s="6">
        <f>COUNTIF($B$2:B43,"*")/$O$7</f>
        <v>0.20289855072463769</v>
      </c>
      <c r="F43" s="4">
        <f>((COUNTIF($B$2:B43,"Active*")/COUNTIF($B$2:B43,"*")))/($O$5/$O$7)</f>
        <v>0.70408163265306123</v>
      </c>
      <c r="G43" s="7">
        <f>COUNTIF($B$2:E43,"Active*")/$O$5</f>
        <v>0.14285714285714285</v>
      </c>
      <c r="H43" s="7">
        <f>($O$6-COUNTIF($B$2:B43,"Decoy*"))/$O$6</f>
        <v>0.79500000000000004</v>
      </c>
      <c r="I43" s="7">
        <f t="shared" si="0"/>
        <v>0.20499999999999996</v>
      </c>
      <c r="J43" s="2">
        <f t="shared" si="1"/>
        <v>7.1428571428571483E-4</v>
      </c>
    </row>
    <row r="44" spans="1:10">
      <c r="A44">
        <v>43</v>
      </c>
      <c r="B44" t="s">
        <v>50</v>
      </c>
      <c r="C44">
        <v>-4.9000000000000004</v>
      </c>
      <c r="D44" s="6">
        <f>COUNTIF($B$2:B44,"Active*")/$O$5</f>
        <v>0.14285714285714285</v>
      </c>
      <c r="E44" s="6">
        <f>COUNTIF($B$2:B44,"*")/$O$7</f>
        <v>0.20772946859903382</v>
      </c>
      <c r="F44" s="4">
        <f>((COUNTIF($B$2:B44,"Active*")/COUNTIF($B$2:B44,"*")))/($O$5/$O$7)</f>
        <v>0.68770764119601335</v>
      </c>
      <c r="G44" s="7">
        <f>COUNTIF($B$2:E44,"Active*")/$O$5</f>
        <v>0.14285714285714285</v>
      </c>
      <c r="H44" s="7">
        <f>($O$6-COUNTIF($B$2:B44,"Decoy*"))/$O$6</f>
        <v>0.79</v>
      </c>
      <c r="I44" s="7">
        <f t="shared" si="0"/>
        <v>0.20999999999999996</v>
      </c>
      <c r="J44" s="2">
        <f t="shared" si="1"/>
        <v>7.1428571428571483E-4</v>
      </c>
    </row>
    <row r="45" spans="1:10">
      <c r="A45">
        <v>44</v>
      </c>
      <c r="B45" t="s">
        <v>102</v>
      </c>
      <c r="C45">
        <v>-4.9000000000000004</v>
      </c>
      <c r="D45" s="6">
        <f>COUNTIF($B$2:B45,"Active*")/$O$5</f>
        <v>0.14285714285714285</v>
      </c>
      <c r="E45" s="6">
        <f>COUNTIF($B$2:B45,"*")/$O$7</f>
        <v>0.21256038647342995</v>
      </c>
      <c r="F45" s="4">
        <f>((COUNTIF($B$2:B45,"Active*")/COUNTIF($B$2:B45,"*")))/($O$5/$O$7)</f>
        <v>0.67207792207792216</v>
      </c>
      <c r="G45" s="7">
        <f>COUNTIF($B$2:E45,"Active*")/$O$5</f>
        <v>0.14285714285714285</v>
      </c>
      <c r="H45" s="7">
        <f>($O$6-COUNTIF($B$2:B45,"Decoy*"))/$O$6</f>
        <v>0.78500000000000003</v>
      </c>
      <c r="I45" s="7">
        <f t="shared" si="0"/>
        <v>0.21499999999999997</v>
      </c>
      <c r="J45" s="2">
        <f t="shared" si="1"/>
        <v>7.1428571428571483E-4</v>
      </c>
    </row>
    <row r="46" spans="1:10">
      <c r="A46">
        <v>45</v>
      </c>
      <c r="B46" t="s">
        <v>117</v>
      </c>
      <c r="C46">
        <v>-4.9000000000000004</v>
      </c>
      <c r="D46" s="6">
        <f>COUNTIF($B$2:B46,"Active*")/$O$5</f>
        <v>0.14285714285714285</v>
      </c>
      <c r="E46" s="6">
        <f>COUNTIF($B$2:B46,"*")/$O$7</f>
        <v>0.21739130434782608</v>
      </c>
      <c r="F46" s="4">
        <f>((COUNTIF($B$2:B46,"Active*")/COUNTIF($B$2:B46,"*")))/($O$5/$O$7)</f>
        <v>0.65714285714285725</v>
      </c>
      <c r="G46" s="7">
        <f>COUNTIF($B$2:E46,"Active*")/$O$5</f>
        <v>0.14285714285714285</v>
      </c>
      <c r="H46" s="7">
        <f>($O$6-COUNTIF($B$2:B46,"Decoy*"))/$O$6</f>
        <v>0.78</v>
      </c>
      <c r="I46" s="7">
        <f t="shared" si="0"/>
        <v>0.21999999999999997</v>
      </c>
      <c r="J46" s="2">
        <f t="shared" si="1"/>
        <v>7.1428571428571483E-4</v>
      </c>
    </row>
    <row r="47" spans="1:10">
      <c r="A47">
        <v>46</v>
      </c>
      <c r="B47" t="s">
        <v>159</v>
      </c>
      <c r="C47">
        <v>-4.9000000000000004</v>
      </c>
      <c r="D47" s="6">
        <f>COUNTIF($B$2:B47,"Active*")/$O$5</f>
        <v>0.14285714285714285</v>
      </c>
      <c r="E47" s="6">
        <f>COUNTIF($B$2:B47,"*")/$O$7</f>
        <v>0.22222222222222221</v>
      </c>
      <c r="F47" s="4">
        <f>((COUNTIF($B$2:B47,"Active*")/COUNTIF($B$2:B47,"*")))/($O$5/$O$7)</f>
        <v>0.6428571428571429</v>
      </c>
      <c r="G47" s="7">
        <f>COUNTIF($B$2:E47,"Active*")/$O$5</f>
        <v>0.14285714285714285</v>
      </c>
      <c r="H47" s="7">
        <f>($O$6-COUNTIF($B$2:B47,"Decoy*"))/$O$6</f>
        <v>0.77500000000000002</v>
      </c>
      <c r="I47" s="7">
        <f t="shared" si="0"/>
        <v>0.22499999999999998</v>
      </c>
      <c r="J47" s="2">
        <f t="shared" si="1"/>
        <v>7.1428571428571483E-4</v>
      </c>
    </row>
    <row r="48" spans="1:10">
      <c r="A48">
        <v>47</v>
      </c>
      <c r="B48" t="s">
        <v>170</v>
      </c>
      <c r="C48">
        <v>-4.9000000000000004</v>
      </c>
      <c r="D48" s="6">
        <f>COUNTIF($B$2:B48,"Active*")/$O$5</f>
        <v>0.14285714285714285</v>
      </c>
      <c r="E48" s="6">
        <f>COUNTIF($B$2:B48,"*")/$O$7</f>
        <v>0.22705314009661837</v>
      </c>
      <c r="F48" s="4">
        <f>((COUNTIF($B$2:B48,"Active*")/COUNTIF($B$2:B48,"*")))/($O$5/$O$7)</f>
        <v>0.62917933130699089</v>
      </c>
      <c r="G48" s="7">
        <f>COUNTIF($B$2:E48,"Active*")/$O$5</f>
        <v>0.14285714285714285</v>
      </c>
      <c r="H48" s="7">
        <f>($O$6-COUNTIF($B$2:B48,"Decoy*"))/$O$6</f>
        <v>0.77</v>
      </c>
      <c r="I48" s="7">
        <f t="shared" si="0"/>
        <v>0.22999999999999998</v>
      </c>
      <c r="J48" s="2">
        <f t="shared" si="1"/>
        <v>7.1428571428571483E-4</v>
      </c>
    </row>
    <row r="49" spans="1:10">
      <c r="A49">
        <v>48</v>
      </c>
      <c r="B49" t="s">
        <v>172</v>
      </c>
      <c r="C49">
        <v>-4.9000000000000004</v>
      </c>
      <c r="D49" s="6">
        <f>COUNTIF($B$2:B49,"Active*")/$O$5</f>
        <v>0.14285714285714285</v>
      </c>
      <c r="E49" s="6">
        <f>COUNTIF($B$2:B49,"*")/$O$7</f>
        <v>0.2318840579710145</v>
      </c>
      <c r="F49" s="4">
        <f>((COUNTIF($B$2:B49,"Active*")/COUNTIF($B$2:B49,"*")))/($O$5/$O$7)</f>
        <v>0.6160714285714286</v>
      </c>
      <c r="G49" s="7">
        <f>COUNTIF($B$2:E49,"Active*")/$O$5</f>
        <v>0.14285714285714285</v>
      </c>
      <c r="H49" s="7">
        <f>($O$6-COUNTIF($B$2:B49,"Decoy*"))/$O$6</f>
        <v>0.76500000000000001</v>
      </c>
      <c r="I49" s="7">
        <f t="shared" si="0"/>
        <v>0.23499999999999999</v>
      </c>
      <c r="J49" s="2">
        <f t="shared" si="1"/>
        <v>7.1428571428571483E-4</v>
      </c>
    </row>
    <row r="50" spans="1:10">
      <c r="A50">
        <v>49</v>
      </c>
      <c r="B50" t="s">
        <v>179</v>
      </c>
      <c r="C50">
        <v>-4.9000000000000004</v>
      </c>
      <c r="D50" s="6">
        <f>COUNTIF($B$2:B50,"Active*")/$O$5</f>
        <v>0.14285714285714285</v>
      </c>
      <c r="E50" s="6">
        <f>COUNTIF($B$2:B50,"*")/$O$7</f>
        <v>0.23671497584541062</v>
      </c>
      <c r="F50" s="4">
        <f>((COUNTIF($B$2:B50,"Active*")/COUNTIF($B$2:B50,"*")))/($O$5/$O$7)</f>
        <v>0.60349854227405253</v>
      </c>
      <c r="G50" s="7">
        <f>COUNTIF($B$2:E50,"Active*")/$O$5</f>
        <v>0.14285714285714285</v>
      </c>
      <c r="H50" s="7">
        <f>($O$6-COUNTIF($B$2:B50,"Decoy*"))/$O$6</f>
        <v>0.76</v>
      </c>
      <c r="I50" s="7">
        <f t="shared" si="0"/>
        <v>0.24</v>
      </c>
      <c r="J50" s="2">
        <f t="shared" si="1"/>
        <v>7.1428571428571483E-4</v>
      </c>
    </row>
    <row r="51" spans="1:10">
      <c r="A51">
        <v>50</v>
      </c>
      <c r="B51" t="s">
        <v>188</v>
      </c>
      <c r="C51">
        <v>-4.9000000000000004</v>
      </c>
      <c r="D51" s="6">
        <f>COUNTIF($B$2:B51,"Active*")/$O$5</f>
        <v>0.14285714285714285</v>
      </c>
      <c r="E51" s="6">
        <f>COUNTIF($B$2:B51,"*")/$O$7</f>
        <v>0.24154589371980675</v>
      </c>
      <c r="F51" s="4">
        <f>((COUNTIF($B$2:B51,"Active*")/COUNTIF($B$2:B51,"*")))/($O$5/$O$7)</f>
        <v>0.59142857142857153</v>
      </c>
      <c r="G51" s="7">
        <f>COUNTIF($B$2:E51,"Active*")/$O$5</f>
        <v>0.14285714285714285</v>
      </c>
      <c r="H51" s="7">
        <f>($O$6-COUNTIF($B$2:B51,"Decoy*"))/$O$6</f>
        <v>0.755</v>
      </c>
      <c r="I51" s="7">
        <f t="shared" si="0"/>
        <v>0.245</v>
      </c>
      <c r="J51" s="2">
        <f t="shared" si="1"/>
        <v>7.1428571428571483E-4</v>
      </c>
    </row>
    <row r="52" spans="1:10">
      <c r="A52">
        <v>51</v>
      </c>
      <c r="B52" t="s">
        <v>197</v>
      </c>
      <c r="C52">
        <v>-4.9000000000000004</v>
      </c>
      <c r="D52" s="6">
        <f>COUNTIF($B$2:B52,"Active*")/$O$5</f>
        <v>0.14285714285714285</v>
      </c>
      <c r="E52" s="6">
        <f>COUNTIF($B$2:B52,"*")/$O$7</f>
        <v>0.24637681159420291</v>
      </c>
      <c r="F52" s="4">
        <f>((COUNTIF($B$2:B52,"Active*")/COUNTIF($B$2:B52,"*")))/($O$5/$O$7)</f>
        <v>0.57983193277310929</v>
      </c>
      <c r="G52" s="7">
        <f>COUNTIF($B$2:E52,"Active*")/$O$5</f>
        <v>0.14285714285714285</v>
      </c>
      <c r="H52" s="7">
        <f>($O$6-COUNTIF($B$2:B52,"Decoy*"))/$O$6</f>
        <v>0.75</v>
      </c>
      <c r="I52" s="7">
        <f t="shared" si="0"/>
        <v>0.25</v>
      </c>
      <c r="J52" s="2">
        <f t="shared" si="1"/>
        <v>7.1428571428571483E-4</v>
      </c>
    </row>
    <row r="53" spans="1:10">
      <c r="A53">
        <v>52</v>
      </c>
      <c r="B53" t="s">
        <v>198</v>
      </c>
      <c r="C53">
        <v>-4.9000000000000004</v>
      </c>
      <c r="D53" s="6">
        <f>COUNTIF($B$2:B53,"Active*")/$O$5</f>
        <v>0.14285714285714285</v>
      </c>
      <c r="E53" s="6">
        <f>COUNTIF($B$2:B53,"*")/$O$7</f>
        <v>0.25120772946859904</v>
      </c>
      <c r="F53" s="4">
        <f>((COUNTIF($B$2:B53,"Active*")/COUNTIF($B$2:B53,"*")))/($O$5/$O$7)</f>
        <v>0.56868131868131877</v>
      </c>
      <c r="G53" s="7">
        <f>COUNTIF($B$2:E53,"Active*")/$O$5</f>
        <v>0.14285714285714285</v>
      </c>
      <c r="H53" s="7">
        <f>($O$6-COUNTIF($B$2:B53,"Decoy*"))/$O$6</f>
        <v>0.745</v>
      </c>
      <c r="I53" s="7">
        <f t="shared" si="0"/>
        <v>0.255</v>
      </c>
      <c r="J53" s="2">
        <f t="shared" si="1"/>
        <v>7.1428571428571483E-4</v>
      </c>
    </row>
    <row r="54" spans="1:10">
      <c r="A54">
        <v>53</v>
      </c>
      <c r="B54" t="s">
        <v>205</v>
      </c>
      <c r="C54">
        <v>-4.9000000000000004</v>
      </c>
      <c r="D54" s="6">
        <f>COUNTIF($B$2:B54,"Active*")/$O$5</f>
        <v>0.14285714285714285</v>
      </c>
      <c r="E54" s="6">
        <f>COUNTIF($B$2:B54,"*")/$O$7</f>
        <v>0.2560386473429952</v>
      </c>
      <c r="F54" s="4">
        <f>((COUNTIF($B$2:B54,"Active*")/COUNTIF($B$2:B54,"*")))/($O$5/$O$7)</f>
        <v>0.55795148247978443</v>
      </c>
      <c r="G54" s="7">
        <f>COUNTIF($B$2:E54,"Active*")/$O$5</f>
        <v>0.14285714285714285</v>
      </c>
      <c r="H54" s="7">
        <f>($O$6-COUNTIF($B$2:B54,"Decoy*"))/$O$6</f>
        <v>0.74</v>
      </c>
      <c r="I54" s="7">
        <f t="shared" si="0"/>
        <v>0.26</v>
      </c>
      <c r="J54" s="2">
        <f t="shared" si="1"/>
        <v>7.1428571428571483E-4</v>
      </c>
    </row>
    <row r="55" spans="1:10">
      <c r="A55">
        <v>54</v>
      </c>
      <c r="B55" t="s">
        <v>221</v>
      </c>
      <c r="C55">
        <v>-4.9000000000000004</v>
      </c>
      <c r="D55" s="6">
        <f>COUNTIF($B$2:B55,"Active*")/$O$5</f>
        <v>0.14285714285714285</v>
      </c>
      <c r="E55" s="6">
        <f>COUNTIF($B$2:B55,"*")/$O$7</f>
        <v>0.2608695652173913</v>
      </c>
      <c r="F55" s="4">
        <f>((COUNTIF($B$2:B55,"Active*")/COUNTIF($B$2:B55,"*")))/($O$5/$O$7)</f>
        <v>0.54761904761904767</v>
      </c>
      <c r="G55" s="7">
        <f>COUNTIF($B$2:E55,"Active*")/$O$5</f>
        <v>0.14285714285714285</v>
      </c>
      <c r="H55" s="7">
        <f>($O$6-COUNTIF($B$2:B55,"Decoy*"))/$O$6</f>
        <v>0.73499999999999999</v>
      </c>
      <c r="I55" s="7">
        <f t="shared" si="0"/>
        <v>0.26500000000000001</v>
      </c>
      <c r="J55" s="2">
        <f t="shared" si="1"/>
        <v>0</v>
      </c>
    </row>
    <row r="56" spans="1:10">
      <c r="A56">
        <v>55</v>
      </c>
      <c r="B56" t="s">
        <v>20</v>
      </c>
      <c r="C56">
        <v>-4.8</v>
      </c>
      <c r="D56" s="6">
        <f>COUNTIF($B$2:B56,"Active*")/$O$5</f>
        <v>0.2857142857142857</v>
      </c>
      <c r="E56" s="6">
        <f>COUNTIF($B$2:B56,"*")/$O$7</f>
        <v>0.26570048309178745</v>
      </c>
      <c r="F56" s="4">
        <f>((COUNTIF($B$2:B56,"Active*")/COUNTIF($B$2:B56,"*")))/($O$5/$O$7)</f>
        <v>1.0753246753246755</v>
      </c>
      <c r="G56" s="7">
        <f>COUNTIF($B$2:E56,"Active*")/$O$5</f>
        <v>0.2857142857142857</v>
      </c>
      <c r="H56" s="7">
        <f>($O$6-COUNTIF($B$2:B56,"Decoy*"))/$O$6</f>
        <v>0.73499999999999999</v>
      </c>
      <c r="I56" s="7">
        <f t="shared" si="0"/>
        <v>0.26500000000000001</v>
      </c>
      <c r="J56" s="2">
        <f t="shared" si="1"/>
        <v>1.4285714285714297E-3</v>
      </c>
    </row>
    <row r="57" spans="1:10">
      <c r="A57">
        <v>56</v>
      </c>
      <c r="B57" t="s">
        <v>38</v>
      </c>
      <c r="C57">
        <v>-4.8</v>
      </c>
      <c r="D57" s="6">
        <f>COUNTIF($B$2:B57,"Active*")/$O$5</f>
        <v>0.2857142857142857</v>
      </c>
      <c r="E57" s="6">
        <f>COUNTIF($B$2:B57,"*")/$O$7</f>
        <v>0.27053140096618356</v>
      </c>
      <c r="F57" s="4">
        <f>((COUNTIF($B$2:B57,"Active*")/COUNTIF($B$2:B57,"*")))/($O$5/$O$7)</f>
        <v>1.056122448979592</v>
      </c>
      <c r="G57" s="7">
        <f>COUNTIF($B$2:E57,"Active*")/$O$5</f>
        <v>0.2857142857142857</v>
      </c>
      <c r="H57" s="7">
        <f>($O$6-COUNTIF($B$2:B57,"Decoy*"))/$O$6</f>
        <v>0.73</v>
      </c>
      <c r="I57" s="7">
        <f t="shared" si="0"/>
        <v>0.27</v>
      </c>
      <c r="J57" s="2">
        <f t="shared" si="1"/>
        <v>1.4285714285714297E-3</v>
      </c>
    </row>
    <row r="58" spans="1:10">
      <c r="A58">
        <v>57</v>
      </c>
      <c r="B58" t="s">
        <v>45</v>
      </c>
      <c r="C58">
        <v>-4.8</v>
      </c>
      <c r="D58" s="6">
        <f>COUNTIF($B$2:B58,"Active*")/$O$5</f>
        <v>0.2857142857142857</v>
      </c>
      <c r="E58" s="6">
        <f>COUNTIF($B$2:B58,"*")/$O$7</f>
        <v>0.27536231884057971</v>
      </c>
      <c r="F58" s="4">
        <f>((COUNTIF($B$2:B58,"Active*")/COUNTIF($B$2:B58,"*")))/($O$5/$O$7)</f>
        <v>1.0375939849624061</v>
      </c>
      <c r="G58" s="7">
        <f>COUNTIF($B$2:E58,"Active*")/$O$5</f>
        <v>0.2857142857142857</v>
      </c>
      <c r="H58" s="7">
        <f>($O$6-COUNTIF($B$2:B58,"Decoy*"))/$O$6</f>
        <v>0.72499999999999998</v>
      </c>
      <c r="I58" s="7">
        <f t="shared" si="0"/>
        <v>0.27500000000000002</v>
      </c>
      <c r="J58" s="2">
        <f t="shared" si="1"/>
        <v>1.4285714285714297E-3</v>
      </c>
    </row>
    <row r="59" spans="1:10">
      <c r="A59">
        <v>58</v>
      </c>
      <c r="B59" t="s">
        <v>52</v>
      </c>
      <c r="C59">
        <v>-4.8</v>
      </c>
      <c r="D59" s="6">
        <f>COUNTIF($B$2:B59,"Active*")/$O$5</f>
        <v>0.2857142857142857</v>
      </c>
      <c r="E59" s="6">
        <f>COUNTIF($B$2:B59,"*")/$O$7</f>
        <v>0.28019323671497587</v>
      </c>
      <c r="F59" s="4">
        <f>((COUNTIF($B$2:B59,"Active*")/COUNTIF($B$2:B59,"*")))/($O$5/$O$7)</f>
        <v>1.0197044334975369</v>
      </c>
      <c r="G59" s="7">
        <f>COUNTIF($B$2:E59,"Active*")/$O$5</f>
        <v>0.2857142857142857</v>
      </c>
      <c r="H59" s="7">
        <f>($O$6-COUNTIF($B$2:B59,"Decoy*"))/$O$6</f>
        <v>0.72</v>
      </c>
      <c r="I59" s="7">
        <f t="shared" si="0"/>
        <v>0.28000000000000003</v>
      </c>
      <c r="J59" s="2">
        <f t="shared" si="1"/>
        <v>1.4285714285714297E-3</v>
      </c>
    </row>
    <row r="60" spans="1:10">
      <c r="A60">
        <v>59</v>
      </c>
      <c r="B60" t="s">
        <v>82</v>
      </c>
      <c r="C60">
        <v>-4.8</v>
      </c>
      <c r="D60" s="6">
        <f>COUNTIF($B$2:B60,"Active*")/$O$5</f>
        <v>0.2857142857142857</v>
      </c>
      <c r="E60" s="6">
        <f>COUNTIF($B$2:B60,"*")/$O$7</f>
        <v>0.28502415458937197</v>
      </c>
      <c r="F60" s="4">
        <f>((COUNTIF($B$2:B60,"Active*")/COUNTIF($B$2:B60,"*")))/($O$5/$O$7)</f>
        <v>1.0024213075060533</v>
      </c>
      <c r="G60" s="7">
        <f>COUNTIF($B$2:E60,"Active*")/$O$5</f>
        <v>0.2857142857142857</v>
      </c>
      <c r="H60" s="7">
        <f>($O$6-COUNTIF($B$2:B60,"Decoy*"))/$O$6</f>
        <v>0.71499999999999997</v>
      </c>
      <c r="I60" s="7">
        <f t="shared" si="0"/>
        <v>0.28500000000000003</v>
      </c>
      <c r="J60" s="2">
        <f t="shared" si="1"/>
        <v>1.4285714285714297E-3</v>
      </c>
    </row>
    <row r="61" spans="1:10">
      <c r="A61">
        <v>60</v>
      </c>
      <c r="B61" t="s">
        <v>103</v>
      </c>
      <c r="C61">
        <v>-4.8</v>
      </c>
      <c r="D61" s="6">
        <f>COUNTIF($B$2:B61,"Active*")/$O$5</f>
        <v>0.2857142857142857</v>
      </c>
      <c r="E61" s="6">
        <f>COUNTIF($B$2:B61,"*")/$O$7</f>
        <v>0.28985507246376813</v>
      </c>
      <c r="F61" s="4">
        <f>((COUNTIF($B$2:B61,"Active*")/COUNTIF($B$2:B61,"*")))/($O$5/$O$7)</f>
        <v>0.98571428571428577</v>
      </c>
      <c r="G61" s="7">
        <f>COUNTIF($B$2:E61,"Active*")/$O$5</f>
        <v>0.2857142857142857</v>
      </c>
      <c r="H61" s="7">
        <f>($O$6-COUNTIF($B$2:B61,"Decoy*"))/$O$6</f>
        <v>0.71</v>
      </c>
      <c r="I61" s="7">
        <f t="shared" si="0"/>
        <v>0.29000000000000004</v>
      </c>
      <c r="J61" s="2">
        <f t="shared" si="1"/>
        <v>1.4285714285714297E-3</v>
      </c>
    </row>
    <row r="62" spans="1:10">
      <c r="A62">
        <v>61</v>
      </c>
      <c r="B62" t="s">
        <v>104</v>
      </c>
      <c r="C62">
        <v>-4.8</v>
      </c>
      <c r="D62" s="6">
        <f>COUNTIF($B$2:B62,"Active*")/$O$5</f>
        <v>0.2857142857142857</v>
      </c>
      <c r="E62" s="6">
        <f>COUNTIF($B$2:B62,"*")/$O$7</f>
        <v>0.29468599033816423</v>
      </c>
      <c r="F62" s="4">
        <f>((COUNTIF($B$2:B62,"Active*")/COUNTIF($B$2:B62,"*")))/($O$5/$O$7)</f>
        <v>0.9695550351288057</v>
      </c>
      <c r="G62" s="7">
        <f>COUNTIF($B$2:E62,"Active*")/$O$5</f>
        <v>0.2857142857142857</v>
      </c>
      <c r="H62" s="7">
        <f>($O$6-COUNTIF($B$2:B62,"Decoy*"))/$O$6</f>
        <v>0.70499999999999996</v>
      </c>
      <c r="I62" s="7">
        <f t="shared" si="0"/>
        <v>0.29500000000000004</v>
      </c>
      <c r="J62" s="2">
        <f t="shared" si="1"/>
        <v>1.4285714285714297E-3</v>
      </c>
    </row>
    <row r="63" spans="1:10">
      <c r="A63">
        <v>62</v>
      </c>
      <c r="B63" t="s">
        <v>111</v>
      </c>
      <c r="C63">
        <v>-4.8</v>
      </c>
      <c r="D63" s="6">
        <f>COUNTIF($B$2:B63,"Active*")/$O$5</f>
        <v>0.2857142857142857</v>
      </c>
      <c r="E63" s="6">
        <f>COUNTIF($B$2:B63,"*")/$O$7</f>
        <v>0.29951690821256038</v>
      </c>
      <c r="F63" s="4">
        <f>((COUNTIF($B$2:B63,"Active*")/COUNTIF($B$2:B63,"*")))/($O$5/$O$7)</f>
        <v>0.95391705069124433</v>
      </c>
      <c r="G63" s="7">
        <f>COUNTIF($B$2:E63,"Active*")/$O$5</f>
        <v>0.2857142857142857</v>
      </c>
      <c r="H63" s="7">
        <f>($O$6-COUNTIF($B$2:B63,"Decoy*"))/$O$6</f>
        <v>0.7</v>
      </c>
      <c r="I63" s="7">
        <f t="shared" si="0"/>
        <v>0.30000000000000004</v>
      </c>
      <c r="J63" s="2">
        <f t="shared" si="1"/>
        <v>1.4285714285714297E-3</v>
      </c>
    </row>
    <row r="64" spans="1:10">
      <c r="A64">
        <v>63</v>
      </c>
      <c r="B64" t="s">
        <v>124</v>
      </c>
      <c r="C64">
        <v>-4.8</v>
      </c>
      <c r="D64" s="6">
        <f>COUNTIF($B$2:B64,"Active*")/$O$5</f>
        <v>0.2857142857142857</v>
      </c>
      <c r="E64" s="6">
        <f>COUNTIF($B$2:B64,"*")/$O$7</f>
        <v>0.30434782608695654</v>
      </c>
      <c r="F64" s="4">
        <f>((COUNTIF($B$2:B64,"Active*")/COUNTIF($B$2:B64,"*")))/($O$5/$O$7)</f>
        <v>0.93877551020408168</v>
      </c>
      <c r="G64" s="7">
        <f>COUNTIF($B$2:E64,"Active*")/$O$5</f>
        <v>0.2857142857142857</v>
      </c>
      <c r="H64" s="7">
        <f>($O$6-COUNTIF($B$2:B64,"Decoy*"))/$O$6</f>
        <v>0.69499999999999995</v>
      </c>
      <c r="I64" s="7">
        <f t="shared" si="0"/>
        <v>0.30500000000000005</v>
      </c>
      <c r="J64" s="2">
        <f t="shared" si="1"/>
        <v>1.4285714285714297E-3</v>
      </c>
    </row>
    <row r="65" spans="1:10">
      <c r="A65">
        <v>64</v>
      </c>
      <c r="B65" t="s">
        <v>139</v>
      </c>
      <c r="C65">
        <v>-4.8</v>
      </c>
      <c r="D65" s="6">
        <f>COUNTIF($B$2:B65,"Active*")/$O$5</f>
        <v>0.2857142857142857</v>
      </c>
      <c r="E65" s="6">
        <f>COUNTIF($B$2:B65,"*")/$O$7</f>
        <v>0.30917874396135264</v>
      </c>
      <c r="F65" s="4">
        <f>((COUNTIF($B$2:B65,"Active*")/COUNTIF($B$2:B65,"*")))/($O$5/$O$7)</f>
        <v>0.9241071428571429</v>
      </c>
      <c r="G65" s="7">
        <f>COUNTIF($B$2:E65,"Active*")/$O$5</f>
        <v>0.2857142857142857</v>
      </c>
      <c r="H65" s="7">
        <f>($O$6-COUNTIF($B$2:B65,"Decoy*"))/$O$6</f>
        <v>0.69</v>
      </c>
      <c r="I65" s="7">
        <f t="shared" si="0"/>
        <v>0.31000000000000005</v>
      </c>
      <c r="J65" s="2">
        <f t="shared" si="1"/>
        <v>1.428571428571398E-3</v>
      </c>
    </row>
    <row r="66" spans="1:10">
      <c r="A66">
        <v>65</v>
      </c>
      <c r="B66" t="s">
        <v>144</v>
      </c>
      <c r="C66">
        <v>-4.8</v>
      </c>
      <c r="D66" s="6">
        <f>COUNTIF($B$2:B66,"Active*")/$O$5</f>
        <v>0.2857142857142857</v>
      </c>
      <c r="E66" s="6">
        <f>COUNTIF($B$2:B66,"*")/$O$7</f>
        <v>0.3140096618357488</v>
      </c>
      <c r="F66" s="4">
        <f>((COUNTIF($B$2:B66,"Active*")/COUNTIF($B$2:B66,"*")))/($O$5/$O$7)</f>
        <v>0.90989010989010999</v>
      </c>
      <c r="G66" s="7">
        <f>COUNTIF($B$2:E66,"Active*")/$O$5</f>
        <v>0.2857142857142857</v>
      </c>
      <c r="H66" s="7">
        <f>($O$6-COUNTIF($B$2:B66,"Decoy*"))/$O$6</f>
        <v>0.68500000000000005</v>
      </c>
      <c r="I66" s="7">
        <f t="shared" ref="I66:I129" si="2">1-H66</f>
        <v>0.31499999999999995</v>
      </c>
      <c r="J66" s="2">
        <f t="shared" ref="J66:J129" si="3">(G66+G67)*ABS(I67-I66)/2</f>
        <v>1.4285714285714297E-3</v>
      </c>
    </row>
    <row r="67" spans="1:10">
      <c r="A67">
        <v>66</v>
      </c>
      <c r="B67" t="s">
        <v>165</v>
      </c>
      <c r="C67">
        <v>-4.8</v>
      </c>
      <c r="D67" s="6">
        <f>COUNTIF($B$2:B67,"Active*")/$O$5</f>
        <v>0.2857142857142857</v>
      </c>
      <c r="E67" s="6">
        <f>COUNTIF($B$2:B67,"*")/$O$7</f>
        <v>0.3188405797101449</v>
      </c>
      <c r="F67" s="4">
        <f>((COUNTIF($B$2:B67,"Active*")/COUNTIF($B$2:B67,"*")))/($O$5/$O$7)</f>
        <v>0.89610389610389618</v>
      </c>
      <c r="G67" s="7">
        <f>COUNTIF($B$2:E67,"Active*")/$O$5</f>
        <v>0.2857142857142857</v>
      </c>
      <c r="H67" s="7">
        <f>($O$6-COUNTIF($B$2:B67,"Decoy*"))/$O$6</f>
        <v>0.68</v>
      </c>
      <c r="I67" s="7">
        <f t="shared" si="2"/>
        <v>0.31999999999999995</v>
      </c>
      <c r="J67" s="2">
        <f t="shared" si="3"/>
        <v>1.4285714285714297E-3</v>
      </c>
    </row>
    <row r="68" spans="1:10">
      <c r="A68">
        <v>67</v>
      </c>
      <c r="B68" t="s">
        <v>189</v>
      </c>
      <c r="C68">
        <v>-4.8</v>
      </c>
      <c r="D68" s="6">
        <f>COUNTIF($B$2:B68,"Active*")/$O$5</f>
        <v>0.2857142857142857</v>
      </c>
      <c r="E68" s="6">
        <f>COUNTIF($B$2:B68,"*")/$O$7</f>
        <v>0.32367149758454106</v>
      </c>
      <c r="F68" s="4">
        <f>((COUNTIF($B$2:B68,"Active*")/COUNTIF($B$2:B68,"*")))/($O$5/$O$7)</f>
        <v>0.88272921108742008</v>
      </c>
      <c r="G68" s="7">
        <f>COUNTIF($B$2:E68,"Active*")/$O$5</f>
        <v>0.2857142857142857</v>
      </c>
      <c r="H68" s="7">
        <f>($O$6-COUNTIF($B$2:B68,"Decoy*"))/$O$6</f>
        <v>0.67500000000000004</v>
      </c>
      <c r="I68" s="7">
        <f t="shared" si="2"/>
        <v>0.32499999999999996</v>
      </c>
      <c r="J68" s="2">
        <f t="shared" si="3"/>
        <v>1.4285714285714297E-3</v>
      </c>
    </row>
    <row r="69" spans="1:10">
      <c r="A69">
        <v>68</v>
      </c>
      <c r="B69" t="s">
        <v>206</v>
      </c>
      <c r="C69">
        <v>-4.8</v>
      </c>
      <c r="D69" s="6">
        <f>COUNTIF($B$2:B69,"Active*")/$O$5</f>
        <v>0.2857142857142857</v>
      </c>
      <c r="E69" s="6">
        <f>COUNTIF($B$2:B69,"*")/$O$7</f>
        <v>0.32850241545893721</v>
      </c>
      <c r="F69" s="4">
        <f>((COUNTIF($B$2:B69,"Active*")/COUNTIF($B$2:B69,"*")))/($O$5/$O$7)</f>
        <v>0.86974789915966388</v>
      </c>
      <c r="G69" s="7">
        <f>COUNTIF($B$2:E69,"Active*")/$O$5</f>
        <v>0.2857142857142857</v>
      </c>
      <c r="H69" s="7">
        <f>($O$6-COUNTIF($B$2:B69,"Decoy*"))/$O$6</f>
        <v>0.67</v>
      </c>
      <c r="I69" s="7">
        <f t="shared" si="2"/>
        <v>0.32999999999999996</v>
      </c>
      <c r="J69" s="2">
        <f t="shared" si="3"/>
        <v>1.4285714285714297E-3</v>
      </c>
    </row>
    <row r="70" spans="1:10">
      <c r="A70">
        <v>69</v>
      </c>
      <c r="B70" t="s">
        <v>27</v>
      </c>
      <c r="C70">
        <v>-4.7</v>
      </c>
      <c r="D70" s="6">
        <f>COUNTIF($B$2:B70,"Active*")/$O$5</f>
        <v>0.2857142857142857</v>
      </c>
      <c r="E70" s="6">
        <f>COUNTIF($B$2:B70,"*")/$O$7</f>
        <v>0.33333333333333331</v>
      </c>
      <c r="F70" s="4">
        <f>((COUNTIF($B$2:B70,"Active*")/COUNTIF($B$2:B70,"*")))/($O$5/$O$7)</f>
        <v>0.85714285714285721</v>
      </c>
      <c r="G70" s="7">
        <f>COUNTIF($B$2:E70,"Active*")/$O$5</f>
        <v>0.2857142857142857</v>
      </c>
      <c r="H70" s="7">
        <f>($O$6-COUNTIF($B$2:B70,"Decoy*"))/$O$6</f>
        <v>0.66500000000000004</v>
      </c>
      <c r="I70" s="7">
        <f t="shared" si="2"/>
        <v>0.33499999999999996</v>
      </c>
      <c r="J70" s="2">
        <f t="shared" si="3"/>
        <v>1.4285714285714297E-3</v>
      </c>
    </row>
    <row r="71" spans="1:10">
      <c r="A71">
        <v>70</v>
      </c>
      <c r="B71" t="s">
        <v>28</v>
      </c>
      <c r="C71">
        <v>-4.7</v>
      </c>
      <c r="D71" s="6">
        <f>COUNTIF($B$2:B71,"Active*")/$O$5</f>
        <v>0.2857142857142857</v>
      </c>
      <c r="E71" s="6">
        <f>COUNTIF($B$2:B71,"*")/$O$7</f>
        <v>0.33816425120772947</v>
      </c>
      <c r="F71" s="4">
        <f>((COUNTIF($B$2:B71,"Active*")/COUNTIF($B$2:B71,"*")))/($O$5/$O$7)</f>
        <v>0.8448979591836735</v>
      </c>
      <c r="G71" s="7">
        <f>COUNTIF($B$2:E71,"Active*")/$O$5</f>
        <v>0.2857142857142857</v>
      </c>
      <c r="H71" s="7">
        <f>($O$6-COUNTIF($B$2:B71,"Decoy*"))/$O$6</f>
        <v>0.66</v>
      </c>
      <c r="I71" s="7">
        <f t="shared" si="2"/>
        <v>0.33999999999999997</v>
      </c>
      <c r="J71" s="2">
        <f t="shared" si="3"/>
        <v>1.4285714285714297E-3</v>
      </c>
    </row>
    <row r="72" spans="1:10">
      <c r="A72">
        <v>71</v>
      </c>
      <c r="B72" t="s">
        <v>76</v>
      </c>
      <c r="C72">
        <v>-4.7</v>
      </c>
      <c r="D72" s="6">
        <f>COUNTIF($B$2:B72,"Active*")/$O$5</f>
        <v>0.2857142857142857</v>
      </c>
      <c r="E72" s="6">
        <f>COUNTIF($B$2:B72,"*")/$O$7</f>
        <v>0.34299516908212563</v>
      </c>
      <c r="F72" s="4">
        <f>((COUNTIF($B$2:B72,"Active*")/COUNTIF($B$2:B72,"*")))/($O$5/$O$7)</f>
        <v>0.83299798792756552</v>
      </c>
      <c r="G72" s="7">
        <f>COUNTIF($B$2:E72,"Active*")/$O$5</f>
        <v>0.2857142857142857</v>
      </c>
      <c r="H72" s="7">
        <f>($O$6-COUNTIF($B$2:B72,"Decoy*"))/$O$6</f>
        <v>0.65500000000000003</v>
      </c>
      <c r="I72" s="7">
        <f t="shared" si="2"/>
        <v>0.34499999999999997</v>
      </c>
      <c r="J72" s="2">
        <f t="shared" si="3"/>
        <v>1.4285714285714297E-3</v>
      </c>
    </row>
    <row r="73" spans="1:10">
      <c r="A73">
        <v>72</v>
      </c>
      <c r="B73" t="s">
        <v>81</v>
      </c>
      <c r="C73">
        <v>-4.7</v>
      </c>
      <c r="D73" s="6">
        <f>COUNTIF($B$2:B73,"Active*")/$O$5</f>
        <v>0.2857142857142857</v>
      </c>
      <c r="E73" s="6">
        <f>COUNTIF($B$2:B73,"*")/$O$7</f>
        <v>0.34782608695652173</v>
      </c>
      <c r="F73" s="4">
        <f>((COUNTIF($B$2:B73,"Active*")/COUNTIF($B$2:B73,"*")))/($O$5/$O$7)</f>
        <v>0.8214285714285714</v>
      </c>
      <c r="G73" s="7">
        <f>COUNTIF($B$2:E73,"Active*")/$O$5</f>
        <v>0.2857142857142857</v>
      </c>
      <c r="H73" s="7">
        <f>($O$6-COUNTIF($B$2:B73,"Decoy*"))/$O$6</f>
        <v>0.65</v>
      </c>
      <c r="I73" s="7">
        <f t="shared" si="2"/>
        <v>0.35</v>
      </c>
      <c r="J73" s="2">
        <f t="shared" si="3"/>
        <v>1.4285714285714297E-3</v>
      </c>
    </row>
    <row r="74" spans="1:10">
      <c r="A74">
        <v>73</v>
      </c>
      <c r="B74" t="s">
        <v>106</v>
      </c>
      <c r="C74">
        <v>-4.7</v>
      </c>
      <c r="D74" s="6">
        <f>COUNTIF($B$2:B74,"Active*")/$O$5</f>
        <v>0.2857142857142857</v>
      </c>
      <c r="E74" s="6">
        <f>COUNTIF($B$2:B74,"*")/$O$7</f>
        <v>0.35265700483091789</v>
      </c>
      <c r="F74" s="4">
        <f>((COUNTIF($B$2:B74,"Active*")/COUNTIF($B$2:B74,"*")))/($O$5/$O$7)</f>
        <v>0.81017612524461846</v>
      </c>
      <c r="G74" s="7">
        <f>COUNTIF($B$2:E74,"Active*")/$O$5</f>
        <v>0.2857142857142857</v>
      </c>
      <c r="H74" s="7">
        <f>($O$6-COUNTIF($B$2:B74,"Decoy*"))/$O$6</f>
        <v>0.64500000000000002</v>
      </c>
      <c r="I74" s="7">
        <f t="shared" si="2"/>
        <v>0.35499999999999998</v>
      </c>
      <c r="J74" s="2">
        <f t="shared" si="3"/>
        <v>1.4285714285714297E-3</v>
      </c>
    </row>
    <row r="75" spans="1:10">
      <c r="A75">
        <v>74</v>
      </c>
      <c r="B75" t="s">
        <v>113</v>
      </c>
      <c r="C75">
        <v>-4.7</v>
      </c>
      <c r="D75" s="6">
        <f>COUNTIF($B$2:B75,"Active*")/$O$5</f>
        <v>0.2857142857142857</v>
      </c>
      <c r="E75" s="6">
        <f>COUNTIF($B$2:B75,"*")/$O$7</f>
        <v>0.35748792270531399</v>
      </c>
      <c r="F75" s="4">
        <f>((COUNTIF($B$2:B75,"Active*")/COUNTIF($B$2:B75,"*")))/($O$5/$O$7)</f>
        <v>0.7992277992277993</v>
      </c>
      <c r="G75" s="7">
        <f>COUNTIF($B$2:E75,"Active*")/$O$5</f>
        <v>0.2857142857142857</v>
      </c>
      <c r="H75" s="7">
        <f>($O$6-COUNTIF($B$2:B75,"Decoy*"))/$O$6</f>
        <v>0.64</v>
      </c>
      <c r="I75" s="7">
        <f t="shared" si="2"/>
        <v>0.36</v>
      </c>
      <c r="J75" s="2">
        <f t="shared" si="3"/>
        <v>1.4285714285714297E-3</v>
      </c>
    </row>
    <row r="76" spans="1:10">
      <c r="A76">
        <v>75</v>
      </c>
      <c r="B76" t="s">
        <v>162</v>
      </c>
      <c r="C76">
        <v>-4.7</v>
      </c>
      <c r="D76" s="6">
        <f>COUNTIF($B$2:B76,"Active*")/$O$5</f>
        <v>0.2857142857142857</v>
      </c>
      <c r="E76" s="6">
        <f>COUNTIF($B$2:B76,"*")/$O$7</f>
        <v>0.36231884057971014</v>
      </c>
      <c r="F76" s="4">
        <f>((COUNTIF($B$2:B76,"Active*")/COUNTIF($B$2:B76,"*")))/($O$5/$O$7)</f>
        <v>0.7885714285714287</v>
      </c>
      <c r="G76" s="7">
        <f>COUNTIF($B$2:E76,"Active*")/$O$5</f>
        <v>0.2857142857142857</v>
      </c>
      <c r="H76" s="7">
        <f>($O$6-COUNTIF($B$2:B76,"Decoy*"))/$O$6</f>
        <v>0.63500000000000001</v>
      </c>
      <c r="I76" s="7">
        <f t="shared" si="2"/>
        <v>0.36499999999999999</v>
      </c>
      <c r="J76" s="2">
        <f t="shared" si="3"/>
        <v>1.4285714285714297E-3</v>
      </c>
    </row>
    <row r="77" spans="1:10">
      <c r="A77">
        <v>76</v>
      </c>
      <c r="B77" t="s">
        <v>166</v>
      </c>
      <c r="C77">
        <v>-4.7</v>
      </c>
      <c r="D77" s="6">
        <f>COUNTIF($B$2:B77,"Active*")/$O$5</f>
        <v>0.2857142857142857</v>
      </c>
      <c r="E77" s="6">
        <f>COUNTIF($B$2:B77,"*")/$O$7</f>
        <v>0.3671497584541063</v>
      </c>
      <c r="F77" s="4">
        <f>((COUNTIF($B$2:B77,"Active*")/COUNTIF($B$2:B77,"*")))/($O$5/$O$7)</f>
        <v>0.77819548872180455</v>
      </c>
      <c r="G77" s="7">
        <f>COUNTIF($B$2:E77,"Active*")/$O$5</f>
        <v>0.2857142857142857</v>
      </c>
      <c r="H77" s="7">
        <f>($O$6-COUNTIF($B$2:B77,"Decoy*"))/$O$6</f>
        <v>0.63</v>
      </c>
      <c r="I77" s="7">
        <f t="shared" si="2"/>
        <v>0.37</v>
      </c>
      <c r="J77" s="2">
        <f t="shared" si="3"/>
        <v>1.4285714285714297E-3</v>
      </c>
    </row>
    <row r="78" spans="1:10">
      <c r="A78">
        <v>77</v>
      </c>
      <c r="B78" t="s">
        <v>184</v>
      </c>
      <c r="C78">
        <v>-4.7</v>
      </c>
      <c r="D78" s="6">
        <f>COUNTIF($B$2:B78,"Active*")/$O$5</f>
        <v>0.2857142857142857</v>
      </c>
      <c r="E78" s="6">
        <f>COUNTIF($B$2:B78,"*")/$O$7</f>
        <v>0.3719806763285024</v>
      </c>
      <c r="F78" s="4">
        <f>((COUNTIF($B$2:B78,"Active*")/COUNTIF($B$2:B78,"*")))/($O$5/$O$7)</f>
        <v>0.76808905380333958</v>
      </c>
      <c r="G78" s="7">
        <f>COUNTIF($B$2:E78,"Active*")/$O$5</f>
        <v>0.2857142857142857</v>
      </c>
      <c r="H78" s="7">
        <f>($O$6-COUNTIF($B$2:B78,"Decoy*"))/$O$6</f>
        <v>0.625</v>
      </c>
      <c r="I78" s="7">
        <f t="shared" si="2"/>
        <v>0.375</v>
      </c>
      <c r="J78" s="2">
        <f t="shared" si="3"/>
        <v>1.4285714285714297E-3</v>
      </c>
    </row>
    <row r="79" spans="1:10">
      <c r="A79">
        <v>78</v>
      </c>
      <c r="B79" t="s">
        <v>185</v>
      </c>
      <c r="C79">
        <v>-4.7</v>
      </c>
      <c r="D79" s="6">
        <f>COUNTIF($B$2:B79,"Active*")/$O$5</f>
        <v>0.2857142857142857</v>
      </c>
      <c r="E79" s="6">
        <f>COUNTIF($B$2:B79,"*")/$O$7</f>
        <v>0.37681159420289856</v>
      </c>
      <c r="F79" s="4">
        <f>((COUNTIF($B$2:B79,"Active*")/COUNTIF($B$2:B79,"*")))/($O$5/$O$7)</f>
        <v>0.75824175824175832</v>
      </c>
      <c r="G79" s="7">
        <f>COUNTIF($B$2:E79,"Active*")/$O$5</f>
        <v>0.2857142857142857</v>
      </c>
      <c r="H79" s="7">
        <f>($O$6-COUNTIF($B$2:B79,"Decoy*"))/$O$6</f>
        <v>0.62</v>
      </c>
      <c r="I79" s="7">
        <f t="shared" si="2"/>
        <v>0.38</v>
      </c>
      <c r="J79" s="2">
        <f t="shared" si="3"/>
        <v>1.4285714285714297E-3</v>
      </c>
    </row>
    <row r="80" spans="1:10">
      <c r="A80">
        <v>79</v>
      </c>
      <c r="B80" t="s">
        <v>187</v>
      </c>
      <c r="C80">
        <v>-4.7</v>
      </c>
      <c r="D80" s="6">
        <f>COUNTIF($B$2:B80,"Active*")/$O$5</f>
        <v>0.2857142857142857</v>
      </c>
      <c r="E80" s="6">
        <f>COUNTIF($B$2:B80,"*")/$O$7</f>
        <v>0.38164251207729466</v>
      </c>
      <c r="F80" s="4">
        <f>((COUNTIF($B$2:B80,"Active*")/COUNTIF($B$2:B80,"*")))/($O$5/$O$7)</f>
        <v>0.74864376130198917</v>
      </c>
      <c r="G80" s="7">
        <f>COUNTIF($B$2:E80,"Active*")/$O$5</f>
        <v>0.2857142857142857</v>
      </c>
      <c r="H80" s="7">
        <f>($O$6-COUNTIF($B$2:B80,"Decoy*"))/$O$6</f>
        <v>0.61499999999999999</v>
      </c>
      <c r="I80" s="7">
        <f t="shared" si="2"/>
        <v>0.38500000000000001</v>
      </c>
      <c r="J80" s="2">
        <f t="shared" si="3"/>
        <v>1.4285714285714297E-3</v>
      </c>
    </row>
    <row r="81" spans="1:10">
      <c r="A81">
        <v>80</v>
      </c>
      <c r="B81" t="s">
        <v>204</v>
      </c>
      <c r="C81">
        <v>-4.7</v>
      </c>
      <c r="D81" s="6">
        <f>COUNTIF($B$2:B81,"Active*")/$O$5</f>
        <v>0.2857142857142857</v>
      </c>
      <c r="E81" s="6">
        <f>COUNTIF($B$2:B81,"*")/$O$7</f>
        <v>0.38647342995169082</v>
      </c>
      <c r="F81" s="4">
        <f>((COUNTIF($B$2:B81,"Active*")/COUNTIF($B$2:B81,"*")))/($O$5/$O$7)</f>
        <v>0.73928571428571443</v>
      </c>
      <c r="G81" s="7">
        <f>COUNTIF($B$2:E81,"Active*")/$O$5</f>
        <v>0.2857142857142857</v>
      </c>
      <c r="H81" s="7">
        <f>($O$6-COUNTIF($B$2:B81,"Decoy*"))/$O$6</f>
        <v>0.61</v>
      </c>
      <c r="I81" s="7">
        <f t="shared" si="2"/>
        <v>0.39</v>
      </c>
      <c r="J81" s="2">
        <f t="shared" si="3"/>
        <v>1.4285714285714297E-3</v>
      </c>
    </row>
    <row r="82" spans="1:10">
      <c r="A82">
        <v>81</v>
      </c>
      <c r="B82" t="s">
        <v>207</v>
      </c>
      <c r="C82">
        <v>-4.7</v>
      </c>
      <c r="D82" s="6">
        <f>COUNTIF($B$2:B82,"Active*")/$O$5</f>
        <v>0.2857142857142857</v>
      </c>
      <c r="E82" s="6">
        <f>COUNTIF($B$2:B82,"*")/$O$7</f>
        <v>0.39130434782608697</v>
      </c>
      <c r="F82" s="4">
        <f>((COUNTIF($B$2:B82,"Active*")/COUNTIF($B$2:B82,"*")))/($O$5/$O$7)</f>
        <v>0.73015873015873012</v>
      </c>
      <c r="G82" s="7">
        <f>COUNTIF($B$2:E82,"Active*")/$O$5</f>
        <v>0.2857142857142857</v>
      </c>
      <c r="H82" s="7">
        <f>($O$6-COUNTIF($B$2:B82,"Decoy*"))/$O$6</f>
        <v>0.60499999999999998</v>
      </c>
      <c r="I82" s="7">
        <f t="shared" si="2"/>
        <v>0.39500000000000002</v>
      </c>
      <c r="J82" s="2">
        <f t="shared" si="3"/>
        <v>1.4285714285714297E-3</v>
      </c>
    </row>
    <row r="83" spans="1:10">
      <c r="A83">
        <v>82</v>
      </c>
      <c r="B83" t="s">
        <v>211</v>
      </c>
      <c r="C83">
        <v>-4.7</v>
      </c>
      <c r="D83" s="6">
        <f>COUNTIF($B$2:B83,"Active*")/$O$5</f>
        <v>0.2857142857142857</v>
      </c>
      <c r="E83" s="6">
        <f>COUNTIF($B$2:B83,"*")/$O$7</f>
        <v>0.39613526570048307</v>
      </c>
      <c r="F83" s="4">
        <f>((COUNTIF($B$2:B83,"Active*")/COUNTIF($B$2:B83,"*")))/($O$5/$O$7)</f>
        <v>0.72125435540069693</v>
      </c>
      <c r="G83" s="7">
        <f>COUNTIF($B$2:E83,"Active*")/$O$5</f>
        <v>0.2857142857142857</v>
      </c>
      <c r="H83" s="7">
        <f>($O$6-COUNTIF($B$2:B83,"Decoy*"))/$O$6</f>
        <v>0.6</v>
      </c>
      <c r="I83" s="7">
        <f t="shared" si="2"/>
        <v>0.4</v>
      </c>
      <c r="J83" s="2">
        <f t="shared" si="3"/>
        <v>1.4285714285714297E-3</v>
      </c>
    </row>
    <row r="84" spans="1:10">
      <c r="A84">
        <v>83</v>
      </c>
      <c r="B84" t="s">
        <v>26</v>
      </c>
      <c r="C84">
        <v>-4.5999999999999996</v>
      </c>
      <c r="D84" s="6">
        <f>COUNTIF($B$2:B84,"Active*")/$O$5</f>
        <v>0.2857142857142857</v>
      </c>
      <c r="E84" s="6">
        <f>COUNTIF($B$2:B84,"*")/$O$7</f>
        <v>0.40096618357487923</v>
      </c>
      <c r="F84" s="4">
        <f>((COUNTIF($B$2:B84,"Active*")/COUNTIF($B$2:B84,"*")))/($O$5/$O$7)</f>
        <v>0.71256454388984514</v>
      </c>
      <c r="G84" s="7">
        <f>COUNTIF($B$2:E84,"Active*")/$O$5</f>
        <v>0.2857142857142857</v>
      </c>
      <c r="H84" s="7">
        <f>($O$6-COUNTIF($B$2:B84,"Decoy*"))/$O$6</f>
        <v>0.59499999999999997</v>
      </c>
      <c r="I84" s="7">
        <f t="shared" si="2"/>
        <v>0.40500000000000003</v>
      </c>
      <c r="J84" s="2">
        <f t="shared" si="3"/>
        <v>1.4285714285714297E-3</v>
      </c>
    </row>
    <row r="85" spans="1:10">
      <c r="A85">
        <v>84</v>
      </c>
      <c r="B85" t="s">
        <v>30</v>
      </c>
      <c r="C85">
        <v>-4.5999999999999996</v>
      </c>
      <c r="D85" s="6">
        <f>COUNTIF($B$2:B85,"Active*")/$O$5</f>
        <v>0.2857142857142857</v>
      </c>
      <c r="E85" s="6">
        <f>COUNTIF($B$2:B85,"*")/$O$7</f>
        <v>0.40579710144927539</v>
      </c>
      <c r="F85" s="4">
        <f>((COUNTIF($B$2:B85,"Active*")/COUNTIF($B$2:B85,"*")))/($O$5/$O$7)</f>
        <v>0.70408163265306123</v>
      </c>
      <c r="G85" s="7">
        <f>COUNTIF($B$2:E85,"Active*")/$O$5</f>
        <v>0.2857142857142857</v>
      </c>
      <c r="H85" s="7">
        <f>($O$6-COUNTIF($B$2:B85,"Decoy*"))/$O$6</f>
        <v>0.59</v>
      </c>
      <c r="I85" s="7">
        <f t="shared" si="2"/>
        <v>0.41000000000000003</v>
      </c>
      <c r="J85" s="2">
        <f t="shared" si="3"/>
        <v>1.4285714285714297E-3</v>
      </c>
    </row>
    <row r="86" spans="1:10">
      <c r="A86">
        <v>85</v>
      </c>
      <c r="B86" t="s">
        <v>46</v>
      </c>
      <c r="C86">
        <v>-4.5999999999999996</v>
      </c>
      <c r="D86" s="6">
        <f>COUNTIF($B$2:B86,"Active*")/$O$5</f>
        <v>0.2857142857142857</v>
      </c>
      <c r="E86" s="6">
        <f>COUNTIF($B$2:B86,"*")/$O$7</f>
        <v>0.41062801932367149</v>
      </c>
      <c r="F86" s="4">
        <f>((COUNTIF($B$2:B86,"Active*")/COUNTIF($B$2:B86,"*")))/($O$5/$O$7)</f>
        <v>0.69579831932773117</v>
      </c>
      <c r="G86" s="7">
        <f>COUNTIF($B$2:E86,"Active*")/$O$5</f>
        <v>0.2857142857142857</v>
      </c>
      <c r="H86" s="7">
        <f>($O$6-COUNTIF($B$2:B86,"Decoy*"))/$O$6</f>
        <v>0.58499999999999996</v>
      </c>
      <c r="I86" s="7">
        <f t="shared" si="2"/>
        <v>0.41500000000000004</v>
      </c>
      <c r="J86" s="2">
        <f t="shared" si="3"/>
        <v>1.4285714285714297E-3</v>
      </c>
    </row>
    <row r="87" spans="1:10">
      <c r="A87">
        <v>86</v>
      </c>
      <c r="B87" t="s">
        <v>61</v>
      </c>
      <c r="C87">
        <v>-4.5999999999999996</v>
      </c>
      <c r="D87" s="6">
        <f>COUNTIF($B$2:B87,"Active*")/$O$5</f>
        <v>0.2857142857142857</v>
      </c>
      <c r="E87" s="6">
        <f>COUNTIF($B$2:B87,"*")/$O$7</f>
        <v>0.41545893719806765</v>
      </c>
      <c r="F87" s="4">
        <f>((COUNTIF($B$2:B87,"Active*")/COUNTIF($B$2:B87,"*")))/($O$5/$O$7)</f>
        <v>0.68770764119601335</v>
      </c>
      <c r="G87" s="7">
        <f>COUNTIF($B$2:E87,"Active*")/$O$5</f>
        <v>0.2857142857142857</v>
      </c>
      <c r="H87" s="7">
        <f>($O$6-COUNTIF($B$2:B87,"Decoy*"))/$O$6</f>
        <v>0.57999999999999996</v>
      </c>
      <c r="I87" s="7">
        <f t="shared" si="2"/>
        <v>0.42000000000000004</v>
      </c>
      <c r="J87" s="2">
        <f t="shared" si="3"/>
        <v>1.4285714285714297E-3</v>
      </c>
    </row>
    <row r="88" spans="1:10">
      <c r="A88">
        <v>87</v>
      </c>
      <c r="B88" t="s">
        <v>71</v>
      </c>
      <c r="C88">
        <v>-4.5999999999999996</v>
      </c>
      <c r="D88" s="6">
        <f>COUNTIF($B$2:B88,"Active*")/$O$5</f>
        <v>0.2857142857142857</v>
      </c>
      <c r="E88" s="6">
        <f>COUNTIF($B$2:B88,"*")/$O$7</f>
        <v>0.42028985507246375</v>
      </c>
      <c r="F88" s="4">
        <f>((COUNTIF($B$2:B88,"Active*")/COUNTIF($B$2:B88,"*")))/($O$5/$O$7)</f>
        <v>0.67980295566502469</v>
      </c>
      <c r="G88" s="7">
        <f>COUNTIF($B$2:E88,"Active*")/$O$5</f>
        <v>0.2857142857142857</v>
      </c>
      <c r="H88" s="7">
        <f>($O$6-COUNTIF($B$2:B88,"Decoy*"))/$O$6</f>
        <v>0.57499999999999996</v>
      </c>
      <c r="I88" s="7">
        <f t="shared" si="2"/>
        <v>0.42500000000000004</v>
      </c>
      <c r="J88" s="2">
        <f t="shared" si="3"/>
        <v>1.4285714285714297E-3</v>
      </c>
    </row>
    <row r="89" spans="1:10">
      <c r="A89">
        <v>88</v>
      </c>
      <c r="B89" t="s">
        <v>78</v>
      </c>
      <c r="C89">
        <v>-4.5999999999999996</v>
      </c>
      <c r="D89" s="6">
        <f>COUNTIF($B$2:B89,"Active*")/$O$5</f>
        <v>0.2857142857142857</v>
      </c>
      <c r="E89" s="6">
        <f>COUNTIF($B$2:B89,"*")/$O$7</f>
        <v>0.4251207729468599</v>
      </c>
      <c r="F89" s="4">
        <f>((COUNTIF($B$2:B89,"Active*")/COUNTIF($B$2:B89,"*")))/($O$5/$O$7)</f>
        <v>0.67207792207792216</v>
      </c>
      <c r="G89" s="7">
        <f>COUNTIF($B$2:E89,"Active*")/$O$5</f>
        <v>0.2857142857142857</v>
      </c>
      <c r="H89" s="7">
        <f>($O$6-COUNTIF($B$2:B89,"Decoy*"))/$O$6</f>
        <v>0.56999999999999995</v>
      </c>
      <c r="I89" s="7">
        <f t="shared" si="2"/>
        <v>0.43000000000000005</v>
      </c>
      <c r="J89" s="2">
        <f t="shared" si="3"/>
        <v>1.4285714285714297E-3</v>
      </c>
    </row>
    <row r="90" spans="1:10">
      <c r="A90">
        <v>89</v>
      </c>
      <c r="B90" t="s">
        <v>79</v>
      </c>
      <c r="C90">
        <v>-4.5999999999999996</v>
      </c>
      <c r="D90" s="6">
        <f>COUNTIF($B$2:B90,"Active*")/$O$5</f>
        <v>0.2857142857142857</v>
      </c>
      <c r="E90" s="6">
        <f>COUNTIF($B$2:B90,"*")/$O$7</f>
        <v>0.42995169082125606</v>
      </c>
      <c r="F90" s="4">
        <f>((COUNTIF($B$2:B90,"Active*")/COUNTIF($B$2:B90,"*")))/($O$5/$O$7)</f>
        <v>0.66452648475120391</v>
      </c>
      <c r="G90" s="7">
        <f>COUNTIF($B$2:E90,"Active*")/$O$5</f>
        <v>0.2857142857142857</v>
      </c>
      <c r="H90" s="7">
        <f>($O$6-COUNTIF($B$2:B90,"Decoy*"))/$O$6</f>
        <v>0.56499999999999995</v>
      </c>
      <c r="I90" s="7">
        <f t="shared" si="2"/>
        <v>0.43500000000000005</v>
      </c>
      <c r="J90" s="2">
        <f t="shared" si="3"/>
        <v>1.428571428571398E-3</v>
      </c>
    </row>
    <row r="91" spans="1:10">
      <c r="A91">
        <v>90</v>
      </c>
      <c r="B91" t="s">
        <v>90</v>
      </c>
      <c r="C91">
        <v>-4.5999999999999996</v>
      </c>
      <c r="D91" s="6">
        <f>COUNTIF($B$2:B91,"Active*")/$O$5</f>
        <v>0.2857142857142857</v>
      </c>
      <c r="E91" s="6">
        <f>COUNTIF($B$2:B91,"*")/$O$7</f>
        <v>0.43478260869565216</v>
      </c>
      <c r="F91" s="4">
        <f>((COUNTIF($B$2:B91,"Active*")/COUNTIF($B$2:B91,"*")))/($O$5/$O$7)</f>
        <v>0.65714285714285725</v>
      </c>
      <c r="G91" s="7">
        <f>COUNTIF($B$2:E91,"Active*")/$O$5</f>
        <v>0.2857142857142857</v>
      </c>
      <c r="H91" s="7">
        <f>($O$6-COUNTIF($B$2:B91,"Decoy*"))/$O$6</f>
        <v>0.56000000000000005</v>
      </c>
      <c r="I91" s="7">
        <f t="shared" si="2"/>
        <v>0.43999999999999995</v>
      </c>
      <c r="J91" s="2">
        <f t="shared" si="3"/>
        <v>1.4285714285714297E-3</v>
      </c>
    </row>
    <row r="92" spans="1:10">
      <c r="A92">
        <v>91</v>
      </c>
      <c r="B92" t="s">
        <v>95</v>
      </c>
      <c r="C92">
        <v>-4.5999999999999996</v>
      </c>
      <c r="D92" s="6">
        <f>COUNTIF($B$2:B92,"Active*")/$O$5</f>
        <v>0.2857142857142857</v>
      </c>
      <c r="E92" s="6">
        <f>COUNTIF($B$2:B92,"*")/$O$7</f>
        <v>0.43961352657004832</v>
      </c>
      <c r="F92" s="4">
        <f>((COUNTIF($B$2:B92,"Active*")/COUNTIF($B$2:B92,"*")))/($O$5/$O$7)</f>
        <v>0.64992150706436436</v>
      </c>
      <c r="G92" s="7">
        <f>COUNTIF($B$2:E92,"Active*")/$O$5</f>
        <v>0.2857142857142857</v>
      </c>
      <c r="H92" s="7">
        <f>($O$6-COUNTIF($B$2:B92,"Decoy*"))/$O$6</f>
        <v>0.55500000000000005</v>
      </c>
      <c r="I92" s="7">
        <f t="shared" si="2"/>
        <v>0.44499999999999995</v>
      </c>
      <c r="J92" s="2">
        <f t="shared" si="3"/>
        <v>1.4285714285714297E-3</v>
      </c>
    </row>
    <row r="93" spans="1:10">
      <c r="A93">
        <v>92</v>
      </c>
      <c r="B93" t="s">
        <v>97</v>
      </c>
      <c r="C93">
        <v>-4.5999999999999996</v>
      </c>
      <c r="D93" s="6">
        <f>COUNTIF($B$2:B93,"Active*")/$O$5</f>
        <v>0.2857142857142857</v>
      </c>
      <c r="E93" s="6">
        <f>COUNTIF($B$2:B93,"*")/$O$7</f>
        <v>0.44444444444444442</v>
      </c>
      <c r="F93" s="4">
        <f>((COUNTIF($B$2:B93,"Active*")/COUNTIF($B$2:B93,"*")))/($O$5/$O$7)</f>
        <v>0.6428571428571429</v>
      </c>
      <c r="G93" s="7">
        <f>COUNTIF($B$2:E93,"Active*")/$O$5</f>
        <v>0.2857142857142857</v>
      </c>
      <c r="H93" s="7">
        <f>($O$6-COUNTIF($B$2:B93,"Decoy*"))/$O$6</f>
        <v>0.55000000000000004</v>
      </c>
      <c r="I93" s="7">
        <f t="shared" si="2"/>
        <v>0.44999999999999996</v>
      </c>
      <c r="J93" s="2">
        <f t="shared" si="3"/>
        <v>1.4285714285714297E-3</v>
      </c>
    </row>
    <row r="94" spans="1:10">
      <c r="A94">
        <v>93</v>
      </c>
      <c r="B94" t="s">
        <v>141</v>
      </c>
      <c r="C94">
        <v>-4.5999999999999996</v>
      </c>
      <c r="D94" s="6">
        <f>COUNTIF($B$2:B94,"Active*")/$O$5</f>
        <v>0.2857142857142857</v>
      </c>
      <c r="E94" s="6">
        <f>COUNTIF($B$2:B94,"*")/$O$7</f>
        <v>0.44927536231884058</v>
      </c>
      <c r="F94" s="4">
        <f>((COUNTIF($B$2:B94,"Active*")/COUNTIF($B$2:B94,"*")))/($O$5/$O$7)</f>
        <v>0.63594470046082963</v>
      </c>
      <c r="G94" s="7">
        <f>COUNTIF($B$2:E94,"Active*")/$O$5</f>
        <v>0.2857142857142857</v>
      </c>
      <c r="H94" s="7">
        <f>($O$6-COUNTIF($B$2:B94,"Decoy*"))/$O$6</f>
        <v>0.54500000000000004</v>
      </c>
      <c r="I94" s="7">
        <f t="shared" si="2"/>
        <v>0.45499999999999996</v>
      </c>
      <c r="J94" s="2">
        <f t="shared" si="3"/>
        <v>1.4285714285714297E-3</v>
      </c>
    </row>
    <row r="95" spans="1:10">
      <c r="A95">
        <v>94</v>
      </c>
      <c r="B95" t="s">
        <v>154</v>
      </c>
      <c r="C95">
        <v>-4.5999999999999996</v>
      </c>
      <c r="D95" s="6">
        <f>COUNTIF($B$2:B95,"Active*")/$O$5</f>
        <v>0.2857142857142857</v>
      </c>
      <c r="E95" s="6">
        <f>COUNTIF($B$2:B95,"*")/$O$7</f>
        <v>0.45410628019323673</v>
      </c>
      <c r="F95" s="4">
        <f>((COUNTIF($B$2:B95,"Active*")/COUNTIF($B$2:B95,"*")))/($O$5/$O$7)</f>
        <v>0.62917933130699089</v>
      </c>
      <c r="G95" s="7">
        <f>COUNTIF($B$2:E95,"Active*")/$O$5</f>
        <v>0.2857142857142857</v>
      </c>
      <c r="H95" s="7">
        <f>($O$6-COUNTIF($B$2:B95,"Decoy*"))/$O$6</f>
        <v>0.54</v>
      </c>
      <c r="I95" s="7">
        <f t="shared" si="2"/>
        <v>0.45999999999999996</v>
      </c>
      <c r="J95" s="2">
        <f t="shared" si="3"/>
        <v>1.4285714285714297E-3</v>
      </c>
    </row>
    <row r="96" spans="1:10">
      <c r="A96">
        <v>95</v>
      </c>
      <c r="B96" t="s">
        <v>174</v>
      </c>
      <c r="C96">
        <v>-4.5999999999999996</v>
      </c>
      <c r="D96" s="6">
        <f>COUNTIF($B$2:B96,"Active*")/$O$5</f>
        <v>0.2857142857142857</v>
      </c>
      <c r="E96" s="6">
        <f>COUNTIF($B$2:B96,"*")/$O$7</f>
        <v>0.45893719806763283</v>
      </c>
      <c r="F96" s="4">
        <f>((COUNTIF($B$2:B96,"Active*")/COUNTIF($B$2:B96,"*")))/($O$5/$O$7)</f>
        <v>0.62255639097744364</v>
      </c>
      <c r="G96" s="7">
        <f>COUNTIF($B$2:E96,"Active*")/$O$5</f>
        <v>0.2857142857142857</v>
      </c>
      <c r="H96" s="7">
        <f>($O$6-COUNTIF($B$2:B96,"Decoy*"))/$O$6</f>
        <v>0.53500000000000003</v>
      </c>
      <c r="I96" s="7">
        <f t="shared" si="2"/>
        <v>0.46499999999999997</v>
      </c>
      <c r="J96" s="2">
        <f t="shared" si="3"/>
        <v>1.4285714285714297E-3</v>
      </c>
    </row>
    <row r="97" spans="1:10">
      <c r="A97">
        <v>96</v>
      </c>
      <c r="B97" t="s">
        <v>175</v>
      </c>
      <c r="C97">
        <v>-4.5999999999999996</v>
      </c>
      <c r="D97" s="6">
        <f>COUNTIF($B$2:B97,"Active*")/$O$5</f>
        <v>0.2857142857142857</v>
      </c>
      <c r="E97" s="6">
        <f>COUNTIF($B$2:B97,"*")/$O$7</f>
        <v>0.46376811594202899</v>
      </c>
      <c r="F97" s="4">
        <f>((COUNTIF($B$2:B97,"Active*")/COUNTIF($B$2:B97,"*")))/($O$5/$O$7)</f>
        <v>0.6160714285714286</v>
      </c>
      <c r="G97" s="7">
        <f>COUNTIF($B$2:E97,"Active*")/$O$5</f>
        <v>0.2857142857142857</v>
      </c>
      <c r="H97" s="7">
        <f>($O$6-COUNTIF($B$2:B97,"Decoy*"))/$O$6</f>
        <v>0.53</v>
      </c>
      <c r="I97" s="7">
        <f t="shared" si="2"/>
        <v>0.47</v>
      </c>
      <c r="J97" s="2">
        <f t="shared" si="3"/>
        <v>1.4285714285714297E-3</v>
      </c>
    </row>
    <row r="98" spans="1:10">
      <c r="A98">
        <v>97</v>
      </c>
      <c r="B98" t="s">
        <v>208</v>
      </c>
      <c r="C98">
        <v>-4.5999999999999996</v>
      </c>
      <c r="D98" s="6">
        <f>COUNTIF($B$2:B98,"Active*")/$O$5</f>
        <v>0.2857142857142857</v>
      </c>
      <c r="E98" s="6">
        <f>COUNTIF($B$2:B98,"*")/$O$7</f>
        <v>0.46859903381642515</v>
      </c>
      <c r="F98" s="4">
        <f>((COUNTIF($B$2:B98,"Active*")/COUNTIF($B$2:B98,"*")))/($O$5/$O$7)</f>
        <v>0.60972017673048606</v>
      </c>
      <c r="G98" s="7">
        <f>COUNTIF($B$2:E98,"Active*")/$O$5</f>
        <v>0.2857142857142857</v>
      </c>
      <c r="H98" s="7">
        <f>($O$6-COUNTIF($B$2:B98,"Decoy*"))/$O$6</f>
        <v>0.52500000000000002</v>
      </c>
      <c r="I98" s="7">
        <f t="shared" si="2"/>
        <v>0.47499999999999998</v>
      </c>
      <c r="J98" s="2">
        <f t="shared" si="3"/>
        <v>1.4285714285714297E-3</v>
      </c>
    </row>
    <row r="99" spans="1:10">
      <c r="A99">
        <v>98</v>
      </c>
      <c r="B99" t="s">
        <v>209</v>
      </c>
      <c r="C99">
        <v>-4.5999999999999996</v>
      </c>
      <c r="D99" s="6">
        <f>COUNTIF($B$2:B99,"Active*")/$O$5</f>
        <v>0.2857142857142857</v>
      </c>
      <c r="E99" s="6">
        <f>COUNTIF($B$2:B99,"*")/$O$7</f>
        <v>0.47342995169082125</v>
      </c>
      <c r="F99" s="4">
        <f>((COUNTIF($B$2:B99,"Active*")/COUNTIF($B$2:B99,"*")))/($O$5/$O$7)</f>
        <v>0.60349854227405253</v>
      </c>
      <c r="G99" s="7">
        <f>COUNTIF($B$2:E99,"Active*")/$O$5</f>
        <v>0.2857142857142857</v>
      </c>
      <c r="H99" s="7">
        <f>($O$6-COUNTIF($B$2:B99,"Decoy*"))/$O$6</f>
        <v>0.52</v>
      </c>
      <c r="I99" s="7">
        <f t="shared" si="2"/>
        <v>0.48</v>
      </c>
      <c r="J99" s="2">
        <f t="shared" si="3"/>
        <v>1.4285714285714297E-3</v>
      </c>
    </row>
    <row r="100" spans="1:10">
      <c r="A100">
        <v>99</v>
      </c>
      <c r="B100" t="s">
        <v>42</v>
      </c>
      <c r="C100">
        <v>-4.5</v>
      </c>
      <c r="D100" s="6">
        <f>COUNTIF($B$2:B100,"Active*")/$O$5</f>
        <v>0.2857142857142857</v>
      </c>
      <c r="E100" s="6">
        <f>COUNTIF($B$2:B100,"*")/$O$7</f>
        <v>0.47826086956521741</v>
      </c>
      <c r="F100" s="4">
        <f>((COUNTIF($B$2:B100,"Active*")/COUNTIF($B$2:B100,"*")))/($O$5/$O$7)</f>
        <v>0.59740259740259749</v>
      </c>
      <c r="G100" s="7">
        <f>COUNTIF($B$2:E100,"Active*")/$O$5</f>
        <v>0.2857142857142857</v>
      </c>
      <c r="H100" s="7">
        <f>($O$6-COUNTIF($B$2:B100,"Decoy*"))/$O$6</f>
        <v>0.51500000000000001</v>
      </c>
      <c r="I100" s="7">
        <f t="shared" si="2"/>
        <v>0.48499999999999999</v>
      </c>
      <c r="J100" s="2">
        <f t="shared" si="3"/>
        <v>1.4285714285714297E-3</v>
      </c>
    </row>
    <row r="101" spans="1:10">
      <c r="A101">
        <v>100</v>
      </c>
      <c r="B101" t="s">
        <v>51</v>
      </c>
      <c r="C101">
        <v>-4.5</v>
      </c>
      <c r="D101" s="6">
        <f>COUNTIF($B$2:B101,"Active*")/$O$5</f>
        <v>0.2857142857142857</v>
      </c>
      <c r="E101" s="6">
        <f>COUNTIF($B$2:B101,"*")/$O$7</f>
        <v>0.48309178743961351</v>
      </c>
      <c r="F101" s="4">
        <f>((COUNTIF($B$2:B101,"Active*")/COUNTIF($B$2:B101,"*")))/($O$5/$O$7)</f>
        <v>0.59142857142857153</v>
      </c>
      <c r="G101" s="7">
        <f>COUNTIF($B$2:E101,"Active*")/$O$5</f>
        <v>0.2857142857142857</v>
      </c>
      <c r="H101" s="7">
        <f>($O$6-COUNTIF($B$2:B101,"Decoy*"))/$O$6</f>
        <v>0.51</v>
      </c>
      <c r="I101" s="7">
        <f t="shared" si="2"/>
        <v>0.49</v>
      </c>
      <c r="J101" s="2">
        <f t="shared" si="3"/>
        <v>1.4285714285714297E-3</v>
      </c>
    </row>
    <row r="102" spans="1:10">
      <c r="A102">
        <v>101</v>
      </c>
      <c r="B102" t="s">
        <v>55</v>
      </c>
      <c r="C102">
        <v>-4.5</v>
      </c>
      <c r="D102" s="6">
        <f>COUNTIF($B$2:B102,"Active*")/$O$5</f>
        <v>0.2857142857142857</v>
      </c>
      <c r="E102" s="6">
        <f>COUNTIF($B$2:B102,"*")/$O$7</f>
        <v>0.48792270531400966</v>
      </c>
      <c r="F102" s="4">
        <f>((COUNTIF($B$2:B102,"Active*")/COUNTIF($B$2:B102,"*")))/($O$5/$O$7)</f>
        <v>0.58557284299858559</v>
      </c>
      <c r="G102" s="7">
        <f>COUNTIF($B$2:E102,"Active*")/$O$5</f>
        <v>0.2857142857142857</v>
      </c>
      <c r="H102" s="7">
        <f>($O$6-COUNTIF($B$2:B102,"Decoy*"))/$O$6</f>
        <v>0.505</v>
      </c>
      <c r="I102" s="7">
        <f t="shared" si="2"/>
        <v>0.495</v>
      </c>
      <c r="J102" s="2">
        <f t="shared" si="3"/>
        <v>1.4285714285714297E-3</v>
      </c>
    </row>
    <row r="103" spans="1:10">
      <c r="A103">
        <v>102</v>
      </c>
      <c r="B103" t="s">
        <v>58</v>
      </c>
      <c r="C103">
        <v>-4.5</v>
      </c>
      <c r="D103" s="6">
        <f>COUNTIF($B$2:B103,"Active*")/$O$5</f>
        <v>0.2857142857142857</v>
      </c>
      <c r="E103" s="6">
        <f>COUNTIF($B$2:B103,"*")/$O$7</f>
        <v>0.49275362318840582</v>
      </c>
      <c r="F103" s="4">
        <f>((COUNTIF($B$2:B103,"Active*")/COUNTIF($B$2:B103,"*")))/($O$5/$O$7)</f>
        <v>0.57983193277310929</v>
      </c>
      <c r="G103" s="7">
        <f>COUNTIF($B$2:E103,"Active*")/$O$5</f>
        <v>0.2857142857142857</v>
      </c>
      <c r="H103" s="7">
        <f>($O$6-COUNTIF($B$2:B103,"Decoy*"))/$O$6</f>
        <v>0.5</v>
      </c>
      <c r="I103" s="7">
        <f t="shared" si="2"/>
        <v>0.5</v>
      </c>
      <c r="J103" s="2">
        <f t="shared" si="3"/>
        <v>1.4285714285714297E-3</v>
      </c>
    </row>
    <row r="104" spans="1:10">
      <c r="A104">
        <v>103</v>
      </c>
      <c r="B104" t="s">
        <v>60</v>
      </c>
      <c r="C104">
        <v>-4.5</v>
      </c>
      <c r="D104" s="6">
        <f>COUNTIF($B$2:B104,"Active*")/$O$5</f>
        <v>0.2857142857142857</v>
      </c>
      <c r="E104" s="6">
        <f>COUNTIF($B$2:B104,"*")/$O$7</f>
        <v>0.49758454106280192</v>
      </c>
      <c r="F104" s="4">
        <f>((COUNTIF($B$2:B104,"Active*")/COUNTIF($B$2:B104,"*")))/($O$5/$O$7)</f>
        <v>0.57420249653259359</v>
      </c>
      <c r="G104" s="7">
        <f>COUNTIF($B$2:E104,"Active*")/$O$5</f>
        <v>0.2857142857142857</v>
      </c>
      <c r="H104" s="7">
        <f>($O$6-COUNTIF($B$2:B104,"Decoy*"))/$O$6</f>
        <v>0.495</v>
      </c>
      <c r="I104" s="7">
        <f t="shared" si="2"/>
        <v>0.505</v>
      </c>
      <c r="J104" s="2">
        <f t="shared" si="3"/>
        <v>1.4285714285714297E-3</v>
      </c>
    </row>
    <row r="105" spans="1:10">
      <c r="A105">
        <v>104</v>
      </c>
      <c r="B105" t="s">
        <v>88</v>
      </c>
      <c r="C105">
        <v>-4.5</v>
      </c>
      <c r="D105" s="6">
        <f>COUNTIF($B$2:B105,"Active*")/$O$5</f>
        <v>0.2857142857142857</v>
      </c>
      <c r="E105" s="6">
        <f>COUNTIF($B$2:B105,"*")/$O$7</f>
        <v>0.50241545893719808</v>
      </c>
      <c r="F105" s="4">
        <f>((COUNTIF($B$2:B105,"Active*")/COUNTIF($B$2:B105,"*")))/($O$5/$O$7)</f>
        <v>0.56868131868131877</v>
      </c>
      <c r="G105" s="7">
        <f>COUNTIF($B$2:E105,"Active*")/$O$5</f>
        <v>0.2857142857142857</v>
      </c>
      <c r="H105" s="7">
        <f>($O$6-COUNTIF($B$2:B105,"Decoy*"))/$O$6</f>
        <v>0.49</v>
      </c>
      <c r="I105" s="7">
        <f t="shared" si="2"/>
        <v>0.51</v>
      </c>
      <c r="J105" s="2">
        <f t="shared" si="3"/>
        <v>1.4285714285714297E-3</v>
      </c>
    </row>
    <row r="106" spans="1:10">
      <c r="A106">
        <v>105</v>
      </c>
      <c r="B106" t="s">
        <v>91</v>
      </c>
      <c r="C106">
        <v>-4.5</v>
      </c>
      <c r="D106" s="6">
        <f>COUNTIF($B$2:B106,"Active*")/$O$5</f>
        <v>0.2857142857142857</v>
      </c>
      <c r="E106" s="6">
        <f>COUNTIF($B$2:B106,"*")/$O$7</f>
        <v>0.50724637681159424</v>
      </c>
      <c r="F106" s="4">
        <f>((COUNTIF($B$2:B106,"Active*")/COUNTIF($B$2:B106,"*")))/($O$5/$O$7)</f>
        <v>0.56326530612244907</v>
      </c>
      <c r="G106" s="7">
        <f>COUNTIF($B$2:E106,"Active*")/$O$5</f>
        <v>0.2857142857142857</v>
      </c>
      <c r="H106" s="7">
        <f>($O$6-COUNTIF($B$2:B106,"Decoy*"))/$O$6</f>
        <v>0.48499999999999999</v>
      </c>
      <c r="I106" s="7">
        <f t="shared" si="2"/>
        <v>0.51500000000000001</v>
      </c>
      <c r="J106" s="2">
        <f t="shared" si="3"/>
        <v>1.4285714285714297E-3</v>
      </c>
    </row>
    <row r="107" spans="1:10">
      <c r="A107">
        <v>106</v>
      </c>
      <c r="B107" t="s">
        <v>100</v>
      </c>
      <c r="C107">
        <v>-4.5</v>
      </c>
      <c r="D107" s="6">
        <f>COUNTIF($B$2:B107,"Active*")/$O$5</f>
        <v>0.2857142857142857</v>
      </c>
      <c r="E107" s="6">
        <f>COUNTIF($B$2:B107,"*")/$O$7</f>
        <v>0.51207729468599039</v>
      </c>
      <c r="F107" s="4">
        <f>((COUNTIF($B$2:B107,"Active*")/COUNTIF($B$2:B107,"*")))/($O$5/$O$7)</f>
        <v>0.55795148247978443</v>
      </c>
      <c r="G107" s="7">
        <f>COUNTIF($B$2:E107,"Active*")/$O$5</f>
        <v>0.2857142857142857</v>
      </c>
      <c r="H107" s="7">
        <f>($O$6-COUNTIF($B$2:B107,"Decoy*"))/$O$6</f>
        <v>0.48</v>
      </c>
      <c r="I107" s="7">
        <f t="shared" si="2"/>
        <v>0.52</v>
      </c>
      <c r="J107" s="2">
        <f t="shared" si="3"/>
        <v>1.4285714285714297E-3</v>
      </c>
    </row>
    <row r="108" spans="1:10">
      <c r="A108">
        <v>107</v>
      </c>
      <c r="B108" t="s">
        <v>109</v>
      </c>
      <c r="C108">
        <v>-4.5</v>
      </c>
      <c r="D108" s="6">
        <f>COUNTIF($B$2:B108,"Active*")/$O$5</f>
        <v>0.2857142857142857</v>
      </c>
      <c r="E108" s="6">
        <f>COUNTIF($B$2:B108,"*")/$O$7</f>
        <v>0.51690821256038644</v>
      </c>
      <c r="F108" s="4">
        <f>((COUNTIF($B$2:B108,"Active*")/COUNTIF($B$2:B108,"*")))/($O$5/$O$7)</f>
        <v>0.55273698264352467</v>
      </c>
      <c r="G108" s="7">
        <f>COUNTIF($B$2:E108,"Active*")/$O$5</f>
        <v>0.2857142857142857</v>
      </c>
      <c r="H108" s="7">
        <f>($O$6-COUNTIF($B$2:B108,"Decoy*"))/$O$6</f>
        <v>0.47499999999999998</v>
      </c>
      <c r="I108" s="7">
        <f t="shared" si="2"/>
        <v>0.52500000000000002</v>
      </c>
      <c r="J108" s="2">
        <f t="shared" si="3"/>
        <v>1.4285714285714297E-3</v>
      </c>
    </row>
    <row r="109" spans="1:10">
      <c r="A109">
        <v>108</v>
      </c>
      <c r="B109" t="s">
        <v>112</v>
      </c>
      <c r="C109">
        <v>-4.5</v>
      </c>
      <c r="D109" s="6">
        <f>COUNTIF($B$2:B109,"Active*")/$O$5</f>
        <v>0.2857142857142857</v>
      </c>
      <c r="E109" s="6">
        <f>COUNTIF($B$2:B109,"*")/$O$7</f>
        <v>0.52173913043478259</v>
      </c>
      <c r="F109" s="4">
        <f>((COUNTIF($B$2:B109,"Active*")/COUNTIF($B$2:B109,"*")))/($O$5/$O$7)</f>
        <v>0.54761904761904767</v>
      </c>
      <c r="G109" s="7">
        <f>COUNTIF($B$2:E109,"Active*")/$O$5</f>
        <v>0.2857142857142857</v>
      </c>
      <c r="H109" s="7">
        <f>($O$6-COUNTIF($B$2:B109,"Decoy*"))/$O$6</f>
        <v>0.47</v>
      </c>
      <c r="I109" s="7">
        <f t="shared" si="2"/>
        <v>0.53</v>
      </c>
      <c r="J109" s="2">
        <f t="shared" si="3"/>
        <v>1.428571428571398E-3</v>
      </c>
    </row>
    <row r="110" spans="1:10">
      <c r="A110">
        <v>109</v>
      </c>
      <c r="B110" t="s">
        <v>129</v>
      </c>
      <c r="C110">
        <v>-4.5</v>
      </c>
      <c r="D110" s="6">
        <f>COUNTIF($B$2:B110,"Active*")/$O$5</f>
        <v>0.2857142857142857</v>
      </c>
      <c r="E110" s="6">
        <f>COUNTIF($B$2:B110,"*")/$O$7</f>
        <v>0.52657004830917875</v>
      </c>
      <c r="F110" s="4">
        <f>((COUNTIF($B$2:B110,"Active*")/COUNTIF($B$2:B110,"*")))/($O$5/$O$7)</f>
        <v>0.54259501965923995</v>
      </c>
      <c r="G110" s="7">
        <f>COUNTIF($B$2:E110,"Active*")/$O$5</f>
        <v>0.2857142857142857</v>
      </c>
      <c r="H110" s="7">
        <f>($O$6-COUNTIF($B$2:B110,"Decoy*"))/$O$6</f>
        <v>0.46500000000000002</v>
      </c>
      <c r="I110" s="7">
        <f t="shared" si="2"/>
        <v>0.53499999999999992</v>
      </c>
      <c r="J110" s="2">
        <f t="shared" si="3"/>
        <v>1.4285714285714615E-3</v>
      </c>
    </row>
    <row r="111" spans="1:10">
      <c r="A111">
        <v>110</v>
      </c>
      <c r="B111" t="s">
        <v>142</v>
      </c>
      <c r="C111">
        <v>-4.5</v>
      </c>
      <c r="D111" s="6">
        <f>COUNTIF($B$2:B111,"Active*")/$O$5</f>
        <v>0.2857142857142857</v>
      </c>
      <c r="E111" s="6">
        <f>COUNTIF($B$2:B111,"*")/$O$7</f>
        <v>0.53140096618357491</v>
      </c>
      <c r="F111" s="4">
        <f>((COUNTIF($B$2:B111,"Active*")/COUNTIF($B$2:B111,"*")))/($O$5/$O$7)</f>
        <v>0.53766233766233773</v>
      </c>
      <c r="G111" s="7">
        <f>COUNTIF($B$2:E111,"Active*")/$O$5</f>
        <v>0.2857142857142857</v>
      </c>
      <c r="H111" s="7">
        <f>($O$6-COUNTIF($B$2:B111,"Decoy*"))/$O$6</f>
        <v>0.46</v>
      </c>
      <c r="I111" s="7">
        <f t="shared" si="2"/>
        <v>0.54</v>
      </c>
      <c r="J111" s="2">
        <f t="shared" si="3"/>
        <v>1.428571428571398E-3</v>
      </c>
    </row>
    <row r="112" spans="1:10">
      <c r="A112">
        <v>111</v>
      </c>
      <c r="B112" t="s">
        <v>151</v>
      </c>
      <c r="C112">
        <v>-4.5</v>
      </c>
      <c r="D112" s="6">
        <f>COUNTIF($B$2:B112,"Active*")/$O$5</f>
        <v>0.2857142857142857</v>
      </c>
      <c r="E112" s="6">
        <f>COUNTIF($B$2:B112,"*")/$O$7</f>
        <v>0.53623188405797106</v>
      </c>
      <c r="F112" s="4">
        <f>((COUNTIF($B$2:B112,"Active*")/COUNTIF($B$2:B112,"*")))/($O$5/$O$7)</f>
        <v>0.53281853281853286</v>
      </c>
      <c r="G112" s="7">
        <f>COUNTIF($B$2:E112,"Active*")/$O$5</f>
        <v>0.2857142857142857</v>
      </c>
      <c r="H112" s="7">
        <f>($O$6-COUNTIF($B$2:B112,"Decoy*"))/$O$6</f>
        <v>0.45500000000000002</v>
      </c>
      <c r="I112" s="7">
        <f t="shared" si="2"/>
        <v>0.54499999999999993</v>
      </c>
      <c r="J112" s="2">
        <f t="shared" si="3"/>
        <v>1.4285714285714615E-3</v>
      </c>
    </row>
    <row r="113" spans="1:10">
      <c r="A113">
        <v>112</v>
      </c>
      <c r="B113" t="s">
        <v>167</v>
      </c>
      <c r="C113">
        <v>-4.5</v>
      </c>
      <c r="D113" s="6">
        <f>COUNTIF($B$2:B113,"Active*")/$O$5</f>
        <v>0.2857142857142857</v>
      </c>
      <c r="E113" s="6">
        <f>COUNTIF($B$2:B113,"*")/$O$7</f>
        <v>0.54106280193236711</v>
      </c>
      <c r="F113" s="4">
        <f>((COUNTIF($B$2:B113,"Active*")/COUNTIF($B$2:B113,"*")))/($O$5/$O$7)</f>
        <v>0.52806122448979598</v>
      </c>
      <c r="G113" s="7">
        <f>COUNTIF($B$2:E113,"Active*")/$O$5</f>
        <v>0.2857142857142857</v>
      </c>
      <c r="H113" s="7">
        <f>($O$6-COUNTIF($B$2:B113,"Decoy*"))/$O$6</f>
        <v>0.45</v>
      </c>
      <c r="I113" s="7">
        <f t="shared" si="2"/>
        <v>0.55000000000000004</v>
      </c>
      <c r="J113" s="2">
        <f t="shared" si="3"/>
        <v>1.428571428571398E-3</v>
      </c>
    </row>
    <row r="114" spans="1:10">
      <c r="A114">
        <v>113</v>
      </c>
      <c r="B114" t="s">
        <v>181</v>
      </c>
      <c r="C114">
        <v>-4.5</v>
      </c>
      <c r="D114" s="6">
        <f>COUNTIF($B$2:B114,"Active*")/$O$5</f>
        <v>0.2857142857142857</v>
      </c>
      <c r="E114" s="6">
        <f>COUNTIF($B$2:B114,"*")/$O$7</f>
        <v>0.54589371980676327</v>
      </c>
      <c r="F114" s="4">
        <f>((COUNTIF($B$2:B114,"Active*")/COUNTIF($B$2:B114,"*")))/($O$5/$O$7)</f>
        <v>0.52338811630847037</v>
      </c>
      <c r="G114" s="7">
        <f>COUNTIF($B$2:E114,"Active*")/$O$5</f>
        <v>0.2857142857142857</v>
      </c>
      <c r="H114" s="7">
        <f>($O$6-COUNTIF($B$2:B114,"Decoy*"))/$O$6</f>
        <v>0.44500000000000001</v>
      </c>
      <c r="I114" s="7">
        <f t="shared" si="2"/>
        <v>0.55499999999999994</v>
      </c>
      <c r="J114" s="2">
        <f t="shared" si="3"/>
        <v>1.4285714285714615E-3</v>
      </c>
    </row>
    <row r="115" spans="1:10">
      <c r="A115">
        <v>114</v>
      </c>
      <c r="B115" t="s">
        <v>190</v>
      </c>
      <c r="C115">
        <v>-4.5</v>
      </c>
      <c r="D115" s="6">
        <f>COUNTIF($B$2:B115,"Active*")/$O$5</f>
        <v>0.2857142857142857</v>
      </c>
      <c r="E115" s="6">
        <f>COUNTIF($B$2:B115,"*")/$O$7</f>
        <v>0.55072463768115942</v>
      </c>
      <c r="F115" s="4">
        <f>((COUNTIF($B$2:B115,"Active*")/COUNTIF($B$2:B115,"*")))/($O$5/$O$7)</f>
        <v>0.51879699248120303</v>
      </c>
      <c r="G115" s="7">
        <f>COUNTIF($B$2:E115,"Active*")/$O$5</f>
        <v>0.2857142857142857</v>
      </c>
      <c r="H115" s="7">
        <f>($O$6-COUNTIF($B$2:B115,"Decoy*"))/$O$6</f>
        <v>0.44</v>
      </c>
      <c r="I115" s="7">
        <f t="shared" si="2"/>
        <v>0.56000000000000005</v>
      </c>
      <c r="J115" s="2">
        <f t="shared" si="3"/>
        <v>1.428571428571398E-3</v>
      </c>
    </row>
    <row r="116" spans="1:10">
      <c r="A116">
        <v>115</v>
      </c>
      <c r="B116" t="s">
        <v>192</v>
      </c>
      <c r="C116">
        <v>-4.5</v>
      </c>
      <c r="D116" s="6">
        <f>COUNTIF($B$2:B116,"Active*")/$O$5</f>
        <v>0.2857142857142857</v>
      </c>
      <c r="E116" s="6">
        <f>COUNTIF($B$2:B116,"*")/$O$7</f>
        <v>0.55555555555555558</v>
      </c>
      <c r="F116" s="4">
        <f>((COUNTIF($B$2:B116,"Active*")/COUNTIF($B$2:B116,"*")))/($O$5/$O$7)</f>
        <v>0.51428571428571435</v>
      </c>
      <c r="G116" s="7">
        <f>COUNTIF($B$2:E116,"Active*")/$O$5</f>
        <v>0.2857142857142857</v>
      </c>
      <c r="H116" s="7">
        <f>($O$6-COUNTIF($B$2:B116,"Decoy*"))/$O$6</f>
        <v>0.435</v>
      </c>
      <c r="I116" s="7">
        <f t="shared" si="2"/>
        <v>0.56499999999999995</v>
      </c>
      <c r="J116" s="2">
        <f t="shared" si="3"/>
        <v>1.4285714285714615E-3</v>
      </c>
    </row>
    <row r="117" spans="1:10">
      <c r="A117">
        <v>116</v>
      </c>
      <c r="B117" t="s">
        <v>195</v>
      </c>
      <c r="C117">
        <v>-4.5</v>
      </c>
      <c r="D117" s="6">
        <f>COUNTIF($B$2:B117,"Active*")/$O$5</f>
        <v>0.2857142857142857</v>
      </c>
      <c r="E117" s="6">
        <f>COUNTIF($B$2:B117,"*")/$O$7</f>
        <v>0.56038647342995174</v>
      </c>
      <c r="F117" s="4">
        <f>((COUNTIF($B$2:B117,"Active*")/COUNTIF($B$2:B117,"*")))/($O$5/$O$7)</f>
        <v>0.50985221674876846</v>
      </c>
      <c r="G117" s="7">
        <f>COUNTIF($B$2:E117,"Active*")/$O$5</f>
        <v>0.2857142857142857</v>
      </c>
      <c r="H117" s="7">
        <f>($O$6-COUNTIF($B$2:B117,"Decoy*"))/$O$6</f>
        <v>0.43</v>
      </c>
      <c r="I117" s="7">
        <f t="shared" si="2"/>
        <v>0.57000000000000006</v>
      </c>
      <c r="J117" s="2">
        <f t="shared" si="3"/>
        <v>1.428571428571398E-3</v>
      </c>
    </row>
    <row r="118" spans="1:10">
      <c r="A118">
        <v>117</v>
      </c>
      <c r="B118" t="s">
        <v>222</v>
      </c>
      <c r="C118">
        <v>-4.5</v>
      </c>
      <c r="D118" s="6">
        <f>COUNTIF($B$2:B118,"Active*")/$O$5</f>
        <v>0.2857142857142857</v>
      </c>
      <c r="E118" s="6">
        <f>COUNTIF($B$2:B118,"*")/$O$7</f>
        <v>0.56521739130434778</v>
      </c>
      <c r="F118" s="4">
        <f>((COUNTIF($B$2:B118,"Active*")/COUNTIF($B$2:B118,"*")))/($O$5/$O$7)</f>
        <v>0.50549450549450559</v>
      </c>
      <c r="G118" s="7">
        <f>COUNTIF($B$2:E118,"Active*")/$O$5</f>
        <v>0.2857142857142857</v>
      </c>
      <c r="H118" s="7">
        <f>($O$6-COUNTIF($B$2:B118,"Decoy*"))/$O$6</f>
        <v>0.42499999999999999</v>
      </c>
      <c r="I118" s="7">
        <f t="shared" si="2"/>
        <v>0.57499999999999996</v>
      </c>
      <c r="J118" s="2">
        <f t="shared" si="3"/>
        <v>1.4285714285714615E-3</v>
      </c>
    </row>
    <row r="119" spans="1:10">
      <c r="A119">
        <v>118</v>
      </c>
      <c r="B119" t="s">
        <v>224</v>
      </c>
      <c r="C119">
        <v>-4.5</v>
      </c>
      <c r="D119" s="6">
        <f>COUNTIF($B$2:B119,"Active*")/$O$5</f>
        <v>0.2857142857142857</v>
      </c>
      <c r="E119" s="6">
        <f>COUNTIF($B$2:B119,"*")/$O$7</f>
        <v>0.57004830917874394</v>
      </c>
      <c r="F119" s="4">
        <f>((COUNTIF($B$2:B119,"Active*")/COUNTIF($B$2:B119,"*")))/($O$5/$O$7)</f>
        <v>0.50121065375302665</v>
      </c>
      <c r="G119" s="7">
        <f>COUNTIF($B$2:E119,"Active*")/$O$5</f>
        <v>0.2857142857142857</v>
      </c>
      <c r="H119" s="7">
        <f>($O$6-COUNTIF($B$2:B119,"Decoy*"))/$O$6</f>
        <v>0.42</v>
      </c>
      <c r="I119" s="7">
        <f t="shared" si="2"/>
        <v>0.58000000000000007</v>
      </c>
      <c r="J119" s="2">
        <f t="shared" si="3"/>
        <v>0</v>
      </c>
    </row>
    <row r="120" spans="1:10">
      <c r="A120">
        <v>119</v>
      </c>
      <c r="B120" t="s">
        <v>18</v>
      </c>
      <c r="C120">
        <v>-4.4000000000000004</v>
      </c>
      <c r="D120" s="6">
        <f>COUNTIF($B$2:B120,"Active*")/$O$5</f>
        <v>0.42857142857142855</v>
      </c>
      <c r="E120" s="6">
        <f>COUNTIF($B$2:B120,"*")/$O$7</f>
        <v>0.5748792270531401</v>
      </c>
      <c r="F120" s="4">
        <f>((COUNTIF($B$2:B120,"Active*")/COUNTIF($B$2:B120,"*")))/($O$5/$O$7)</f>
        <v>0.74549819927971195</v>
      </c>
      <c r="G120" s="7">
        <f>COUNTIF($B$2:E120,"Active*")/$O$5</f>
        <v>0.42857142857142855</v>
      </c>
      <c r="H120" s="7">
        <f>($O$6-COUNTIF($B$2:B120,"Decoy*"))/$O$6</f>
        <v>0.42</v>
      </c>
      <c r="I120" s="7">
        <f t="shared" si="2"/>
        <v>0.58000000000000007</v>
      </c>
      <c r="J120" s="2">
        <f t="shared" si="3"/>
        <v>2.142857142857097E-3</v>
      </c>
    </row>
    <row r="121" spans="1:10">
      <c r="A121">
        <v>120</v>
      </c>
      <c r="B121" t="s">
        <v>25</v>
      </c>
      <c r="C121">
        <v>-4.4000000000000004</v>
      </c>
      <c r="D121" s="6">
        <f>COUNTIF($B$2:B121,"Active*")/$O$5</f>
        <v>0.42857142857142855</v>
      </c>
      <c r="E121" s="6">
        <f>COUNTIF($B$2:B121,"*")/$O$7</f>
        <v>0.57971014492753625</v>
      </c>
      <c r="F121" s="4">
        <f>((COUNTIF($B$2:B121,"Active*")/COUNTIF($B$2:B121,"*")))/($O$5/$O$7)</f>
        <v>0.73928571428571443</v>
      </c>
      <c r="G121" s="7">
        <f>COUNTIF($B$2:E121,"Active*")/$O$5</f>
        <v>0.42857142857142855</v>
      </c>
      <c r="H121" s="7">
        <f>($O$6-COUNTIF($B$2:B121,"Decoy*"))/$O$6</f>
        <v>0.41499999999999998</v>
      </c>
      <c r="I121" s="7">
        <f t="shared" si="2"/>
        <v>0.58499999999999996</v>
      </c>
      <c r="J121" s="2">
        <f t="shared" si="3"/>
        <v>2.1428571428571924E-3</v>
      </c>
    </row>
    <row r="122" spans="1:10">
      <c r="A122">
        <v>121</v>
      </c>
      <c r="B122" t="s">
        <v>33</v>
      </c>
      <c r="C122">
        <v>-4.4000000000000004</v>
      </c>
      <c r="D122" s="6">
        <f>COUNTIF($B$2:B122,"Active*")/$O$5</f>
        <v>0.42857142857142855</v>
      </c>
      <c r="E122" s="6">
        <f>COUNTIF($B$2:B122,"*")/$O$7</f>
        <v>0.58454106280193241</v>
      </c>
      <c r="F122" s="4">
        <f>((COUNTIF($B$2:B122,"Active*")/COUNTIF($B$2:B122,"*")))/($O$5/$O$7)</f>
        <v>0.73317591499409684</v>
      </c>
      <c r="G122" s="7">
        <f>COUNTIF($B$2:E122,"Active*")/$O$5</f>
        <v>0.42857142857142855</v>
      </c>
      <c r="H122" s="7">
        <f>($O$6-COUNTIF($B$2:B122,"Decoy*"))/$O$6</f>
        <v>0.41</v>
      </c>
      <c r="I122" s="7">
        <f t="shared" si="2"/>
        <v>0.59000000000000008</v>
      </c>
      <c r="J122" s="2">
        <f t="shared" si="3"/>
        <v>2.142857142857097E-3</v>
      </c>
    </row>
    <row r="123" spans="1:10">
      <c r="A123">
        <v>122</v>
      </c>
      <c r="B123" t="s">
        <v>47</v>
      </c>
      <c r="C123">
        <v>-4.4000000000000004</v>
      </c>
      <c r="D123" s="6">
        <f>COUNTIF($B$2:B123,"Active*")/$O$5</f>
        <v>0.42857142857142855</v>
      </c>
      <c r="E123" s="6">
        <f>COUNTIF($B$2:B123,"*")/$O$7</f>
        <v>0.58937198067632846</v>
      </c>
      <c r="F123" s="4">
        <f>((COUNTIF($B$2:B123,"Active*")/COUNTIF($B$2:B123,"*")))/($O$5/$O$7)</f>
        <v>0.72716627634660425</v>
      </c>
      <c r="G123" s="7">
        <f>COUNTIF($B$2:E123,"Active*")/$O$5</f>
        <v>0.42857142857142855</v>
      </c>
      <c r="H123" s="7">
        <f>($O$6-COUNTIF($B$2:B123,"Decoy*"))/$O$6</f>
        <v>0.40500000000000003</v>
      </c>
      <c r="I123" s="7">
        <f t="shared" si="2"/>
        <v>0.59499999999999997</v>
      </c>
      <c r="J123" s="2">
        <f t="shared" si="3"/>
        <v>2.1428571428571447E-3</v>
      </c>
    </row>
    <row r="124" spans="1:10">
      <c r="A124">
        <v>123</v>
      </c>
      <c r="B124" t="s">
        <v>57</v>
      </c>
      <c r="C124">
        <v>-4.4000000000000004</v>
      </c>
      <c r="D124" s="6">
        <f>COUNTIF($B$2:B124,"Active*")/$O$5</f>
        <v>0.42857142857142855</v>
      </c>
      <c r="E124" s="6">
        <f>COUNTIF($B$2:B124,"*")/$O$7</f>
        <v>0.59420289855072461</v>
      </c>
      <c r="F124" s="4">
        <f>((COUNTIF($B$2:B124,"Active*")/COUNTIF($B$2:B124,"*")))/($O$5/$O$7)</f>
        <v>0.72125435540069693</v>
      </c>
      <c r="G124" s="7">
        <f>COUNTIF($B$2:E124,"Active*")/$O$5</f>
        <v>0.42857142857142855</v>
      </c>
      <c r="H124" s="7">
        <f>($O$6-COUNTIF($B$2:B124,"Decoy*"))/$O$6</f>
        <v>0.4</v>
      </c>
      <c r="I124" s="7">
        <f t="shared" si="2"/>
        <v>0.6</v>
      </c>
      <c r="J124" s="2">
        <f t="shared" si="3"/>
        <v>2.1428571428571447E-3</v>
      </c>
    </row>
    <row r="125" spans="1:10">
      <c r="A125">
        <v>124</v>
      </c>
      <c r="B125" t="s">
        <v>66</v>
      </c>
      <c r="C125">
        <v>-4.4000000000000004</v>
      </c>
      <c r="D125" s="6">
        <f>COUNTIF($B$2:B125,"Active*")/$O$5</f>
        <v>0.42857142857142855</v>
      </c>
      <c r="E125" s="6">
        <f>COUNTIF($B$2:B125,"*")/$O$7</f>
        <v>0.59903381642512077</v>
      </c>
      <c r="F125" s="4">
        <f>((COUNTIF($B$2:B125,"Active*")/COUNTIF($B$2:B125,"*")))/($O$5/$O$7)</f>
        <v>0.71543778801843316</v>
      </c>
      <c r="G125" s="7">
        <f>COUNTIF($B$2:E125,"Active*")/$O$5</f>
        <v>0.42857142857142855</v>
      </c>
      <c r="H125" s="7">
        <f>($O$6-COUNTIF($B$2:B125,"Decoy*"))/$O$6</f>
        <v>0.39500000000000002</v>
      </c>
      <c r="I125" s="7">
        <f t="shared" si="2"/>
        <v>0.60499999999999998</v>
      </c>
      <c r="J125" s="2">
        <f t="shared" si="3"/>
        <v>2.1428571428571447E-3</v>
      </c>
    </row>
    <row r="126" spans="1:10">
      <c r="A126">
        <v>125</v>
      </c>
      <c r="B126" t="s">
        <v>67</v>
      </c>
      <c r="C126">
        <v>-4.4000000000000004</v>
      </c>
      <c r="D126" s="6">
        <f>COUNTIF($B$2:B126,"Active*")/$O$5</f>
        <v>0.42857142857142855</v>
      </c>
      <c r="E126" s="6">
        <f>COUNTIF($B$2:B126,"*")/$O$7</f>
        <v>0.60386473429951693</v>
      </c>
      <c r="F126" s="4">
        <f>((COUNTIF($B$2:B126,"Active*")/COUNTIF($B$2:B126,"*")))/($O$5/$O$7)</f>
        <v>0.70971428571428574</v>
      </c>
      <c r="G126" s="7">
        <f>COUNTIF($B$2:E126,"Active*")/$O$5</f>
        <v>0.42857142857142855</v>
      </c>
      <c r="H126" s="7">
        <f>($O$6-COUNTIF($B$2:B126,"Decoy*"))/$O$6</f>
        <v>0.39</v>
      </c>
      <c r="I126" s="7">
        <f t="shared" si="2"/>
        <v>0.61</v>
      </c>
      <c r="J126" s="2">
        <f t="shared" si="3"/>
        <v>2.1428571428571447E-3</v>
      </c>
    </row>
    <row r="127" spans="1:10">
      <c r="A127">
        <v>126</v>
      </c>
      <c r="B127" t="s">
        <v>69</v>
      </c>
      <c r="C127">
        <v>-4.4000000000000004</v>
      </c>
      <c r="D127" s="6">
        <f>COUNTIF($B$2:B127,"Active*")/$O$5</f>
        <v>0.42857142857142855</v>
      </c>
      <c r="E127" s="6">
        <f>COUNTIF($B$2:B127,"*")/$O$7</f>
        <v>0.60869565217391308</v>
      </c>
      <c r="F127" s="4">
        <f>((COUNTIF($B$2:B127,"Active*")/COUNTIF($B$2:B127,"*")))/($O$5/$O$7)</f>
        <v>0.70408163265306123</v>
      </c>
      <c r="G127" s="7">
        <f>COUNTIF($B$2:E127,"Active*")/$O$5</f>
        <v>0.42857142857142855</v>
      </c>
      <c r="H127" s="7">
        <f>($O$6-COUNTIF($B$2:B127,"Decoy*"))/$O$6</f>
        <v>0.38500000000000001</v>
      </c>
      <c r="I127" s="7">
        <f t="shared" si="2"/>
        <v>0.61499999999999999</v>
      </c>
      <c r="J127" s="2">
        <f t="shared" si="3"/>
        <v>2.1428571428571447E-3</v>
      </c>
    </row>
    <row r="128" spans="1:10">
      <c r="A128">
        <v>127</v>
      </c>
      <c r="B128" t="s">
        <v>137</v>
      </c>
      <c r="C128">
        <v>-4.4000000000000004</v>
      </c>
      <c r="D128" s="6">
        <f>COUNTIF($B$2:B128,"Active*")/$O$5</f>
        <v>0.42857142857142855</v>
      </c>
      <c r="E128" s="6">
        <f>COUNTIF($B$2:B128,"*")/$O$7</f>
        <v>0.61352657004830913</v>
      </c>
      <c r="F128" s="4">
        <f>((COUNTIF($B$2:B128,"Active*")/COUNTIF($B$2:B128,"*")))/($O$5/$O$7)</f>
        <v>0.69853768278965134</v>
      </c>
      <c r="G128" s="7">
        <f>COUNTIF($B$2:E128,"Active*")/$O$5</f>
        <v>0.42857142857142855</v>
      </c>
      <c r="H128" s="7">
        <f>($O$6-COUNTIF($B$2:B128,"Decoy*"))/$O$6</f>
        <v>0.38</v>
      </c>
      <c r="I128" s="7">
        <f t="shared" si="2"/>
        <v>0.62</v>
      </c>
      <c r="J128" s="2">
        <f t="shared" si="3"/>
        <v>2.1428571428571447E-3</v>
      </c>
    </row>
    <row r="129" spans="1:10">
      <c r="A129">
        <v>128</v>
      </c>
      <c r="B129" t="s">
        <v>140</v>
      </c>
      <c r="C129">
        <v>-4.4000000000000004</v>
      </c>
      <c r="D129" s="6">
        <f>COUNTIF($B$2:B129,"Active*")/$O$5</f>
        <v>0.42857142857142855</v>
      </c>
      <c r="E129" s="6">
        <f>COUNTIF($B$2:B129,"*")/$O$7</f>
        <v>0.61835748792270528</v>
      </c>
      <c r="F129" s="4">
        <f>((COUNTIF($B$2:B129,"Active*")/COUNTIF($B$2:B129,"*")))/($O$5/$O$7)</f>
        <v>0.69308035714285721</v>
      </c>
      <c r="G129" s="7">
        <f>COUNTIF($B$2:E129,"Active*")/$O$5</f>
        <v>0.42857142857142855</v>
      </c>
      <c r="H129" s="7">
        <f>($O$6-COUNTIF($B$2:B129,"Decoy*"))/$O$6</f>
        <v>0.375</v>
      </c>
      <c r="I129" s="7">
        <f t="shared" si="2"/>
        <v>0.625</v>
      </c>
      <c r="J129" s="2">
        <f t="shared" si="3"/>
        <v>2.1428571428571447E-3</v>
      </c>
    </row>
    <row r="130" spans="1:10">
      <c r="A130">
        <v>129</v>
      </c>
      <c r="B130" t="s">
        <v>147</v>
      </c>
      <c r="C130">
        <v>-4.4000000000000004</v>
      </c>
      <c r="D130" s="6">
        <f>COUNTIF($B$2:B130,"Active*")/$O$5</f>
        <v>0.42857142857142855</v>
      </c>
      <c r="E130" s="6">
        <f>COUNTIF($B$2:B130,"*")/$O$7</f>
        <v>0.62318840579710144</v>
      </c>
      <c r="F130" s="4">
        <f>((COUNTIF($B$2:B130,"Active*")/COUNTIF($B$2:B130,"*")))/($O$5/$O$7)</f>
        <v>0.68770764119601335</v>
      </c>
      <c r="G130" s="7">
        <f>COUNTIF($B$2:E130,"Active*")/$O$5</f>
        <v>0.42857142857142855</v>
      </c>
      <c r="H130" s="7">
        <f>($O$6-COUNTIF($B$2:B130,"Decoy*"))/$O$6</f>
        <v>0.37</v>
      </c>
      <c r="I130" s="7">
        <f t="shared" ref="I130:I193" si="4">1-H130</f>
        <v>0.63</v>
      </c>
      <c r="J130" s="2">
        <f t="shared" ref="J130:J193" si="5">(G130+G131)*ABS(I131-I130)/2</f>
        <v>2.1428571428571447E-3</v>
      </c>
    </row>
    <row r="131" spans="1:10">
      <c r="A131">
        <v>130</v>
      </c>
      <c r="B131" t="s">
        <v>153</v>
      </c>
      <c r="C131">
        <v>-4.4000000000000004</v>
      </c>
      <c r="D131" s="6">
        <f>COUNTIF($B$2:B131,"Active*")/$O$5</f>
        <v>0.42857142857142855</v>
      </c>
      <c r="E131" s="6">
        <f>COUNTIF($B$2:B131,"*")/$O$7</f>
        <v>0.6280193236714976</v>
      </c>
      <c r="F131" s="4">
        <f>((COUNTIF($B$2:B131,"Active*")/COUNTIF($B$2:B131,"*")))/($O$5/$O$7)</f>
        <v>0.68241758241758255</v>
      </c>
      <c r="G131" s="7">
        <f>COUNTIF($B$2:E131,"Active*")/$O$5</f>
        <v>0.42857142857142855</v>
      </c>
      <c r="H131" s="7">
        <f>($O$6-COUNTIF($B$2:B131,"Decoy*"))/$O$6</f>
        <v>0.36499999999999999</v>
      </c>
      <c r="I131" s="7">
        <f t="shared" si="4"/>
        <v>0.63500000000000001</v>
      </c>
      <c r="J131" s="2">
        <f t="shared" si="5"/>
        <v>2.1428571428571447E-3</v>
      </c>
    </row>
    <row r="132" spans="1:10">
      <c r="A132">
        <v>131</v>
      </c>
      <c r="B132" t="s">
        <v>161</v>
      </c>
      <c r="C132">
        <v>-4.4000000000000004</v>
      </c>
      <c r="D132" s="6">
        <f>COUNTIF($B$2:B132,"Active*")/$O$5</f>
        <v>0.42857142857142855</v>
      </c>
      <c r="E132" s="6">
        <f>COUNTIF($B$2:B132,"*")/$O$7</f>
        <v>0.63285024154589375</v>
      </c>
      <c r="F132" s="4">
        <f>((COUNTIF($B$2:B132,"Active*")/COUNTIF($B$2:B132,"*")))/($O$5/$O$7)</f>
        <v>0.67720828789531085</v>
      </c>
      <c r="G132" s="7">
        <f>COUNTIF($B$2:E132,"Active*")/$O$5</f>
        <v>0.42857142857142855</v>
      </c>
      <c r="H132" s="7">
        <f>($O$6-COUNTIF($B$2:B132,"Decoy*"))/$O$6</f>
        <v>0.36</v>
      </c>
      <c r="I132" s="7">
        <f t="shared" si="4"/>
        <v>0.64</v>
      </c>
      <c r="J132" s="2">
        <f t="shared" si="5"/>
        <v>2.1428571428571447E-3</v>
      </c>
    </row>
    <row r="133" spans="1:10">
      <c r="A133">
        <v>132</v>
      </c>
      <c r="B133" t="s">
        <v>212</v>
      </c>
      <c r="C133">
        <v>-4.4000000000000004</v>
      </c>
      <c r="D133" s="6">
        <f>COUNTIF($B$2:B133,"Active*")/$O$5</f>
        <v>0.42857142857142855</v>
      </c>
      <c r="E133" s="6">
        <f>COUNTIF($B$2:B133,"*")/$O$7</f>
        <v>0.6376811594202898</v>
      </c>
      <c r="F133" s="4">
        <f>((COUNTIF($B$2:B133,"Active*")/COUNTIF($B$2:B133,"*")))/($O$5/$O$7)</f>
        <v>0.67207792207792216</v>
      </c>
      <c r="G133" s="7">
        <f>COUNTIF($B$2:E133,"Active*")/$O$5</f>
        <v>0.42857142857142855</v>
      </c>
      <c r="H133" s="7">
        <f>($O$6-COUNTIF($B$2:B133,"Decoy*"))/$O$6</f>
        <v>0.35499999999999998</v>
      </c>
      <c r="I133" s="7">
        <f t="shared" si="4"/>
        <v>0.64500000000000002</v>
      </c>
      <c r="J133" s="2">
        <f t="shared" si="5"/>
        <v>2.1428571428571447E-3</v>
      </c>
    </row>
    <row r="134" spans="1:10">
      <c r="A134">
        <v>133</v>
      </c>
      <c r="B134" t="s">
        <v>214</v>
      </c>
      <c r="C134">
        <v>-4.4000000000000004</v>
      </c>
      <c r="D134" s="6">
        <f>COUNTIF($B$2:B134,"Active*")/$O$5</f>
        <v>0.42857142857142855</v>
      </c>
      <c r="E134" s="6">
        <f>COUNTIF($B$2:B134,"*")/$O$7</f>
        <v>0.64251207729468596</v>
      </c>
      <c r="F134" s="4">
        <f>((COUNTIF($B$2:B134,"Active*")/COUNTIF($B$2:B134,"*")))/($O$5/$O$7)</f>
        <v>0.66702470461868957</v>
      </c>
      <c r="G134" s="7">
        <f>COUNTIF($B$2:E134,"Active*")/$O$5</f>
        <v>0.42857142857142855</v>
      </c>
      <c r="H134" s="7">
        <f>($O$6-COUNTIF($B$2:B134,"Decoy*"))/$O$6</f>
        <v>0.35</v>
      </c>
      <c r="I134" s="7">
        <f t="shared" si="4"/>
        <v>0.65</v>
      </c>
      <c r="J134" s="2">
        <f t="shared" si="5"/>
        <v>2.1428571428571447E-3</v>
      </c>
    </row>
    <row r="135" spans="1:10">
      <c r="A135">
        <v>134</v>
      </c>
      <c r="B135" t="s">
        <v>215</v>
      </c>
      <c r="C135">
        <v>-4.4000000000000004</v>
      </c>
      <c r="D135" s="6">
        <f>COUNTIF($B$2:B135,"Active*")/$O$5</f>
        <v>0.42857142857142855</v>
      </c>
      <c r="E135" s="6">
        <f>COUNTIF($B$2:B135,"*")/$O$7</f>
        <v>0.64734299516908211</v>
      </c>
      <c r="F135" s="4">
        <f>((COUNTIF($B$2:B135,"Active*")/COUNTIF($B$2:B135,"*")))/($O$5/$O$7)</f>
        <v>0.66204690831556501</v>
      </c>
      <c r="G135" s="7">
        <f>COUNTIF($B$2:E135,"Active*")/$O$5</f>
        <v>0.42857142857142855</v>
      </c>
      <c r="H135" s="7">
        <f>($O$6-COUNTIF($B$2:B135,"Decoy*"))/$O$6</f>
        <v>0.34499999999999997</v>
      </c>
      <c r="I135" s="7">
        <f t="shared" si="4"/>
        <v>0.65500000000000003</v>
      </c>
      <c r="J135" s="2">
        <f t="shared" si="5"/>
        <v>2.142857142857097E-3</v>
      </c>
    </row>
    <row r="136" spans="1:10">
      <c r="A136">
        <v>135</v>
      </c>
      <c r="B136" t="s">
        <v>218</v>
      </c>
      <c r="C136">
        <v>-4.4000000000000004</v>
      </c>
      <c r="D136" s="6">
        <f>COUNTIF($B$2:B136,"Active*")/$O$5</f>
        <v>0.42857142857142855</v>
      </c>
      <c r="E136" s="6">
        <f>COUNTIF($B$2:B136,"*")/$O$7</f>
        <v>0.65217391304347827</v>
      </c>
      <c r="F136" s="4">
        <f>((COUNTIF($B$2:B136,"Active*")/COUNTIF($B$2:B136,"*")))/($O$5/$O$7)</f>
        <v>0.65714285714285725</v>
      </c>
      <c r="G136" s="7">
        <f>COUNTIF($B$2:E136,"Active*")/$O$5</f>
        <v>0.42857142857142855</v>
      </c>
      <c r="H136" s="7">
        <f>($O$6-COUNTIF($B$2:B136,"Decoy*"))/$O$6</f>
        <v>0.34</v>
      </c>
      <c r="I136" s="7">
        <f t="shared" si="4"/>
        <v>0.65999999999999992</v>
      </c>
      <c r="J136" s="2">
        <f t="shared" si="5"/>
        <v>0</v>
      </c>
    </row>
    <row r="137" spans="1:10">
      <c r="A137">
        <v>136</v>
      </c>
      <c r="B137" t="s">
        <v>21</v>
      </c>
      <c r="C137">
        <v>-4.3</v>
      </c>
      <c r="D137" s="6">
        <f>COUNTIF($B$2:B137,"Active*")/$O$5</f>
        <v>0.5714285714285714</v>
      </c>
      <c r="E137" s="6">
        <f>COUNTIF($B$2:B137,"*")/$O$7</f>
        <v>0.65700483091787443</v>
      </c>
      <c r="F137" s="4">
        <f>((COUNTIF($B$2:B137,"Active*")/COUNTIF($B$2:B137,"*")))/($O$5/$O$7)</f>
        <v>0.86974789915966388</v>
      </c>
      <c r="G137" s="7">
        <f>COUNTIF($B$2:E137,"Active*")/$O$5</f>
        <v>0.5714285714285714</v>
      </c>
      <c r="H137" s="7">
        <f>($O$6-COUNTIF($B$2:B137,"Decoy*"))/$O$6</f>
        <v>0.34</v>
      </c>
      <c r="I137" s="7">
        <f t="shared" si="4"/>
        <v>0.65999999999999992</v>
      </c>
      <c r="J137" s="2">
        <f t="shared" si="5"/>
        <v>2.8571428571429231E-3</v>
      </c>
    </row>
    <row r="138" spans="1:10">
      <c r="A138">
        <v>137</v>
      </c>
      <c r="B138" t="s">
        <v>32</v>
      </c>
      <c r="C138">
        <v>-4.3</v>
      </c>
      <c r="D138" s="6">
        <f>COUNTIF($B$2:B138,"Active*")/$O$5</f>
        <v>0.5714285714285714</v>
      </c>
      <c r="E138" s="6">
        <f>COUNTIF($B$2:B138,"*")/$O$7</f>
        <v>0.66183574879227058</v>
      </c>
      <c r="F138" s="4">
        <f>((COUNTIF($B$2:B138,"Active*")/COUNTIF($B$2:B138,"*")))/($O$5/$O$7)</f>
        <v>0.86339937434827951</v>
      </c>
      <c r="G138" s="7">
        <f>COUNTIF($B$2:E138,"Active*")/$O$5</f>
        <v>0.5714285714285714</v>
      </c>
      <c r="H138" s="7">
        <f>($O$6-COUNTIF($B$2:B138,"Decoy*"))/$O$6</f>
        <v>0.33500000000000002</v>
      </c>
      <c r="I138" s="7">
        <f t="shared" si="4"/>
        <v>0.66500000000000004</v>
      </c>
      <c r="J138" s="2">
        <f t="shared" si="5"/>
        <v>2.857142857142796E-3</v>
      </c>
    </row>
    <row r="139" spans="1:10">
      <c r="A139">
        <v>138</v>
      </c>
      <c r="B139" t="s">
        <v>40</v>
      </c>
      <c r="C139">
        <v>-4.3</v>
      </c>
      <c r="D139" s="6">
        <f>COUNTIF($B$2:B139,"Active*")/$O$5</f>
        <v>0.5714285714285714</v>
      </c>
      <c r="E139" s="6">
        <f>COUNTIF($B$2:B139,"*")/$O$7</f>
        <v>0.66666666666666663</v>
      </c>
      <c r="F139" s="4">
        <f>((COUNTIF($B$2:B139,"Active*")/COUNTIF($B$2:B139,"*")))/($O$5/$O$7)</f>
        <v>0.85714285714285721</v>
      </c>
      <c r="G139" s="7">
        <f>COUNTIF($B$2:E139,"Active*")/$O$5</f>
        <v>0.5714285714285714</v>
      </c>
      <c r="H139" s="7">
        <f>($O$6-COUNTIF($B$2:B139,"Decoy*"))/$O$6</f>
        <v>0.33</v>
      </c>
      <c r="I139" s="7">
        <f t="shared" si="4"/>
        <v>0.66999999999999993</v>
      </c>
      <c r="J139" s="2">
        <f t="shared" si="5"/>
        <v>2.8571428571429231E-3</v>
      </c>
    </row>
    <row r="140" spans="1:10">
      <c r="A140">
        <v>139</v>
      </c>
      <c r="B140" t="s">
        <v>56</v>
      </c>
      <c r="C140">
        <v>-4.3</v>
      </c>
      <c r="D140" s="6">
        <f>COUNTIF($B$2:B140,"Active*")/$O$5</f>
        <v>0.5714285714285714</v>
      </c>
      <c r="E140" s="6">
        <f>COUNTIF($B$2:B140,"*")/$O$7</f>
        <v>0.67149758454106279</v>
      </c>
      <c r="F140" s="4">
        <f>((COUNTIF($B$2:B140,"Active*")/COUNTIF($B$2:B140,"*")))/($O$5/$O$7)</f>
        <v>0.85097636176772873</v>
      </c>
      <c r="G140" s="7">
        <f>COUNTIF($B$2:E140,"Active*")/$O$5</f>
        <v>0.5714285714285714</v>
      </c>
      <c r="H140" s="7">
        <f>($O$6-COUNTIF($B$2:B140,"Decoy*"))/$O$6</f>
        <v>0.32500000000000001</v>
      </c>
      <c r="I140" s="7">
        <f t="shared" si="4"/>
        <v>0.67500000000000004</v>
      </c>
      <c r="J140" s="2">
        <f t="shared" si="5"/>
        <v>2.857142857142796E-3</v>
      </c>
    </row>
    <row r="141" spans="1:10">
      <c r="A141">
        <v>140</v>
      </c>
      <c r="B141" t="s">
        <v>70</v>
      </c>
      <c r="C141">
        <v>-4.3</v>
      </c>
      <c r="D141" s="6">
        <f>COUNTIF($B$2:B141,"Active*")/$O$5</f>
        <v>0.5714285714285714</v>
      </c>
      <c r="E141" s="6">
        <f>COUNTIF($B$2:B141,"*")/$O$7</f>
        <v>0.67632850241545894</v>
      </c>
      <c r="F141" s="4">
        <f>((COUNTIF($B$2:B141,"Active*")/COUNTIF($B$2:B141,"*")))/($O$5/$O$7)</f>
        <v>0.8448979591836735</v>
      </c>
      <c r="G141" s="7">
        <f>COUNTIF($B$2:E141,"Active*")/$O$5</f>
        <v>0.5714285714285714</v>
      </c>
      <c r="H141" s="7">
        <f>($O$6-COUNTIF($B$2:B141,"Decoy*"))/$O$6</f>
        <v>0.32</v>
      </c>
      <c r="I141" s="7">
        <f t="shared" si="4"/>
        <v>0.67999999999999994</v>
      </c>
      <c r="J141" s="2">
        <f t="shared" si="5"/>
        <v>2.8571428571429231E-3</v>
      </c>
    </row>
    <row r="142" spans="1:10">
      <c r="A142">
        <v>141</v>
      </c>
      <c r="B142" t="s">
        <v>77</v>
      </c>
      <c r="C142">
        <v>-4.3</v>
      </c>
      <c r="D142" s="6">
        <f>COUNTIF($B$2:B142,"Active*")/$O$5</f>
        <v>0.5714285714285714</v>
      </c>
      <c r="E142" s="6">
        <f>COUNTIF($B$2:B142,"*")/$O$7</f>
        <v>0.6811594202898551</v>
      </c>
      <c r="F142" s="4">
        <f>((COUNTIF($B$2:B142,"Active*")/COUNTIF($B$2:B142,"*")))/($O$5/$O$7)</f>
        <v>0.83890577507598785</v>
      </c>
      <c r="G142" s="7">
        <f>COUNTIF($B$2:E142,"Active*")/$O$5</f>
        <v>0.5714285714285714</v>
      </c>
      <c r="H142" s="7">
        <f>($O$6-COUNTIF($B$2:B142,"Decoy*"))/$O$6</f>
        <v>0.315</v>
      </c>
      <c r="I142" s="7">
        <f t="shared" si="4"/>
        <v>0.68500000000000005</v>
      </c>
      <c r="J142" s="2">
        <f t="shared" si="5"/>
        <v>2.857142857142796E-3</v>
      </c>
    </row>
    <row r="143" spans="1:10">
      <c r="A143">
        <v>142</v>
      </c>
      <c r="B143" t="s">
        <v>87</v>
      </c>
      <c r="C143">
        <v>-4.3</v>
      </c>
      <c r="D143" s="6">
        <f>COUNTIF($B$2:B143,"Active*")/$O$5</f>
        <v>0.5714285714285714</v>
      </c>
      <c r="E143" s="6">
        <f>COUNTIF($B$2:B143,"*")/$O$7</f>
        <v>0.68599033816425126</v>
      </c>
      <c r="F143" s="4">
        <f>((COUNTIF($B$2:B143,"Active*")/COUNTIF($B$2:B143,"*")))/($O$5/$O$7)</f>
        <v>0.83299798792756552</v>
      </c>
      <c r="G143" s="7">
        <f>COUNTIF($B$2:E143,"Active*")/$O$5</f>
        <v>0.5714285714285714</v>
      </c>
      <c r="H143" s="7">
        <f>($O$6-COUNTIF($B$2:B143,"Decoy*"))/$O$6</f>
        <v>0.31</v>
      </c>
      <c r="I143" s="7">
        <f t="shared" si="4"/>
        <v>0.69</v>
      </c>
      <c r="J143" s="2">
        <f t="shared" si="5"/>
        <v>2.8571428571429231E-3</v>
      </c>
    </row>
    <row r="144" spans="1:10">
      <c r="A144">
        <v>143</v>
      </c>
      <c r="B144" t="s">
        <v>101</v>
      </c>
      <c r="C144">
        <v>-4.3</v>
      </c>
      <c r="D144" s="6">
        <f>COUNTIF($B$2:B144,"Active*")/$O$5</f>
        <v>0.5714285714285714</v>
      </c>
      <c r="E144" s="6">
        <f>COUNTIF($B$2:B144,"*")/$O$7</f>
        <v>0.6908212560386473</v>
      </c>
      <c r="F144" s="4">
        <f>((COUNTIF($B$2:B144,"Active*")/COUNTIF($B$2:B144,"*")))/($O$5/$O$7)</f>
        <v>0.82717282717282725</v>
      </c>
      <c r="G144" s="7">
        <f>COUNTIF($B$2:E144,"Active*")/$O$5</f>
        <v>0.5714285714285714</v>
      </c>
      <c r="H144" s="7">
        <f>($O$6-COUNTIF($B$2:B144,"Decoy*"))/$O$6</f>
        <v>0.30499999999999999</v>
      </c>
      <c r="I144" s="7">
        <f t="shared" si="4"/>
        <v>0.69500000000000006</v>
      </c>
      <c r="J144" s="2">
        <f t="shared" si="5"/>
        <v>2.857142857142796E-3</v>
      </c>
    </row>
    <row r="145" spans="1:10">
      <c r="A145">
        <v>144</v>
      </c>
      <c r="B145" t="s">
        <v>118</v>
      </c>
      <c r="C145">
        <v>-4.3</v>
      </c>
      <c r="D145" s="6">
        <f>COUNTIF($B$2:B145,"Active*")/$O$5</f>
        <v>0.5714285714285714</v>
      </c>
      <c r="E145" s="6">
        <f>COUNTIF($B$2:B145,"*")/$O$7</f>
        <v>0.69565217391304346</v>
      </c>
      <c r="F145" s="4">
        <f>((COUNTIF($B$2:B145,"Active*")/COUNTIF($B$2:B145,"*")))/($O$5/$O$7)</f>
        <v>0.8214285714285714</v>
      </c>
      <c r="G145" s="7">
        <f>COUNTIF($B$2:E145,"Active*")/$O$5</f>
        <v>0.5714285714285714</v>
      </c>
      <c r="H145" s="7">
        <f>($O$6-COUNTIF($B$2:B145,"Decoy*"))/$O$6</f>
        <v>0.3</v>
      </c>
      <c r="I145" s="7">
        <f t="shared" si="4"/>
        <v>0.7</v>
      </c>
      <c r="J145" s="2">
        <f t="shared" si="5"/>
        <v>2.8571428571429231E-3</v>
      </c>
    </row>
    <row r="146" spans="1:10">
      <c r="A146">
        <v>145</v>
      </c>
      <c r="B146" t="s">
        <v>123</v>
      </c>
      <c r="C146">
        <v>-4.3</v>
      </c>
      <c r="D146" s="6">
        <f>COUNTIF($B$2:B146,"Active*")/$O$5</f>
        <v>0.5714285714285714</v>
      </c>
      <c r="E146" s="6">
        <f>COUNTIF($B$2:B146,"*")/$O$7</f>
        <v>0.70048309178743962</v>
      </c>
      <c r="F146" s="4">
        <f>((COUNTIF($B$2:B146,"Active*")/COUNTIF($B$2:B146,"*")))/($O$5/$O$7)</f>
        <v>0.81576354679802965</v>
      </c>
      <c r="G146" s="7">
        <f>COUNTIF($B$2:E146,"Active*")/$O$5</f>
        <v>0.5714285714285714</v>
      </c>
      <c r="H146" s="7">
        <f>($O$6-COUNTIF($B$2:B146,"Decoy*"))/$O$6</f>
        <v>0.29499999999999998</v>
      </c>
      <c r="I146" s="7">
        <f t="shared" si="4"/>
        <v>0.70500000000000007</v>
      </c>
      <c r="J146" s="2">
        <f t="shared" si="5"/>
        <v>2.857142857142796E-3</v>
      </c>
    </row>
    <row r="147" spans="1:10">
      <c r="A147">
        <v>146</v>
      </c>
      <c r="B147" t="s">
        <v>136</v>
      </c>
      <c r="C147">
        <v>-4.3</v>
      </c>
      <c r="D147" s="6">
        <f>COUNTIF($B$2:B147,"Active*")/$O$5</f>
        <v>0.5714285714285714</v>
      </c>
      <c r="E147" s="6">
        <f>COUNTIF($B$2:B147,"*")/$O$7</f>
        <v>0.70531400966183577</v>
      </c>
      <c r="F147" s="4">
        <f>((COUNTIF($B$2:B147,"Active*")/COUNTIF($B$2:B147,"*")))/($O$5/$O$7)</f>
        <v>0.81017612524461846</v>
      </c>
      <c r="G147" s="7">
        <f>COUNTIF($B$2:E147,"Active*")/$O$5</f>
        <v>0.5714285714285714</v>
      </c>
      <c r="H147" s="7">
        <f>($O$6-COUNTIF($B$2:B147,"Decoy*"))/$O$6</f>
        <v>0.28999999999999998</v>
      </c>
      <c r="I147" s="7">
        <f t="shared" si="4"/>
        <v>0.71</v>
      </c>
      <c r="J147" s="2">
        <f t="shared" si="5"/>
        <v>2.8571428571429231E-3</v>
      </c>
    </row>
    <row r="148" spans="1:10">
      <c r="A148">
        <v>147</v>
      </c>
      <c r="B148" t="s">
        <v>155</v>
      </c>
      <c r="C148">
        <v>-4.3</v>
      </c>
      <c r="D148" s="6">
        <f>COUNTIF($B$2:B148,"Active*")/$O$5</f>
        <v>0.5714285714285714</v>
      </c>
      <c r="E148" s="6">
        <f>COUNTIF($B$2:B148,"*")/$O$7</f>
        <v>0.71014492753623193</v>
      </c>
      <c r="F148" s="4">
        <f>((COUNTIF($B$2:B148,"Active*")/COUNTIF($B$2:B148,"*")))/($O$5/$O$7)</f>
        <v>0.80466472303207004</v>
      </c>
      <c r="G148" s="7">
        <f>COUNTIF($B$2:E148,"Active*")/$O$5</f>
        <v>0.5714285714285714</v>
      </c>
      <c r="H148" s="7">
        <f>($O$6-COUNTIF($B$2:B148,"Decoy*"))/$O$6</f>
        <v>0.28499999999999998</v>
      </c>
      <c r="I148" s="7">
        <f t="shared" si="4"/>
        <v>0.71500000000000008</v>
      </c>
      <c r="J148" s="2">
        <f t="shared" si="5"/>
        <v>2.857142857142796E-3</v>
      </c>
    </row>
    <row r="149" spans="1:10">
      <c r="A149">
        <v>148</v>
      </c>
      <c r="B149" t="s">
        <v>164</v>
      </c>
      <c r="C149">
        <v>-4.3</v>
      </c>
      <c r="D149" s="6">
        <f>COUNTIF($B$2:B149,"Active*")/$O$5</f>
        <v>0.5714285714285714</v>
      </c>
      <c r="E149" s="6">
        <f>COUNTIF($B$2:B149,"*")/$O$7</f>
        <v>0.71497584541062797</v>
      </c>
      <c r="F149" s="4">
        <f>((COUNTIF($B$2:B149,"Active*")/COUNTIF($B$2:B149,"*")))/($O$5/$O$7)</f>
        <v>0.7992277992277993</v>
      </c>
      <c r="G149" s="7">
        <f>COUNTIF($B$2:E149,"Active*")/$O$5</f>
        <v>0.5714285714285714</v>
      </c>
      <c r="H149" s="7">
        <f>($O$6-COUNTIF($B$2:B149,"Decoy*"))/$O$6</f>
        <v>0.28000000000000003</v>
      </c>
      <c r="I149" s="7">
        <f t="shared" si="4"/>
        <v>0.72</v>
      </c>
      <c r="J149" s="2">
        <f t="shared" si="5"/>
        <v>2.8571428571428593E-3</v>
      </c>
    </row>
    <row r="150" spans="1:10">
      <c r="A150">
        <v>149</v>
      </c>
      <c r="B150" t="s">
        <v>183</v>
      </c>
      <c r="C150">
        <v>-4.3</v>
      </c>
      <c r="D150" s="6">
        <f>COUNTIF($B$2:B150,"Active*")/$O$5</f>
        <v>0.5714285714285714</v>
      </c>
      <c r="E150" s="6">
        <f>COUNTIF($B$2:B150,"*")/$O$7</f>
        <v>0.71980676328502413</v>
      </c>
      <c r="F150" s="4">
        <f>((COUNTIF($B$2:B150,"Active*")/COUNTIF($B$2:B150,"*")))/($O$5/$O$7)</f>
        <v>0.79386385426653883</v>
      </c>
      <c r="G150" s="7">
        <f>COUNTIF($B$2:E150,"Active*")/$O$5</f>
        <v>0.5714285714285714</v>
      </c>
      <c r="H150" s="7">
        <f>($O$6-COUNTIF($B$2:B150,"Decoy*"))/$O$6</f>
        <v>0.27500000000000002</v>
      </c>
      <c r="I150" s="7">
        <f t="shared" si="4"/>
        <v>0.72499999999999998</v>
      </c>
      <c r="J150" s="2">
        <f t="shared" si="5"/>
        <v>2.8571428571428593E-3</v>
      </c>
    </row>
    <row r="151" spans="1:10">
      <c r="A151">
        <v>150</v>
      </c>
      <c r="B151" t="s">
        <v>194</v>
      </c>
      <c r="C151">
        <v>-4.3</v>
      </c>
      <c r="D151" s="6">
        <f>COUNTIF($B$2:B151,"Active*")/$O$5</f>
        <v>0.5714285714285714</v>
      </c>
      <c r="E151" s="6">
        <f>COUNTIF($B$2:B151,"*")/$O$7</f>
        <v>0.72463768115942029</v>
      </c>
      <c r="F151" s="4">
        <f>((COUNTIF($B$2:B151,"Active*")/COUNTIF($B$2:B151,"*")))/($O$5/$O$7)</f>
        <v>0.7885714285714287</v>
      </c>
      <c r="G151" s="7">
        <f>COUNTIF($B$2:E151,"Active*")/$O$5</f>
        <v>0.5714285714285714</v>
      </c>
      <c r="H151" s="7">
        <f>($O$6-COUNTIF($B$2:B151,"Decoy*"))/$O$6</f>
        <v>0.27</v>
      </c>
      <c r="I151" s="7">
        <f t="shared" si="4"/>
        <v>0.73</v>
      </c>
      <c r="J151" s="2">
        <f t="shared" si="5"/>
        <v>2.8571428571428593E-3</v>
      </c>
    </row>
    <row r="152" spans="1:10">
      <c r="A152">
        <v>151</v>
      </c>
      <c r="B152" t="s">
        <v>203</v>
      </c>
      <c r="C152">
        <v>-4.3</v>
      </c>
      <c r="D152" s="6">
        <f>COUNTIF($B$2:B152,"Active*")/$O$5</f>
        <v>0.5714285714285714</v>
      </c>
      <c r="E152" s="6">
        <f>COUNTIF($B$2:B152,"*")/$O$7</f>
        <v>0.72946859903381644</v>
      </c>
      <c r="F152" s="4">
        <f>((COUNTIF($B$2:B152,"Active*")/COUNTIF($B$2:B152,"*")))/($O$5/$O$7)</f>
        <v>0.78334910122989598</v>
      </c>
      <c r="G152" s="7">
        <f>COUNTIF($B$2:E152,"Active*")/$O$5</f>
        <v>0.5714285714285714</v>
      </c>
      <c r="H152" s="7">
        <f>($O$6-COUNTIF($B$2:B152,"Decoy*"))/$O$6</f>
        <v>0.26500000000000001</v>
      </c>
      <c r="I152" s="7">
        <f t="shared" si="4"/>
        <v>0.73499999999999999</v>
      </c>
      <c r="J152" s="2">
        <f t="shared" si="5"/>
        <v>2.8571428571428593E-3</v>
      </c>
    </row>
    <row r="153" spans="1:10">
      <c r="A153">
        <v>152</v>
      </c>
      <c r="B153" t="s">
        <v>217</v>
      </c>
      <c r="C153">
        <v>-4.3</v>
      </c>
      <c r="D153" s="6">
        <f>COUNTIF($B$2:B153,"Active*")/$O$5</f>
        <v>0.5714285714285714</v>
      </c>
      <c r="E153" s="6">
        <f>COUNTIF($B$2:B153,"*")/$O$7</f>
        <v>0.7342995169082126</v>
      </c>
      <c r="F153" s="4">
        <f>((COUNTIF($B$2:B153,"Active*")/COUNTIF($B$2:B153,"*")))/($O$5/$O$7)</f>
        <v>0.77819548872180455</v>
      </c>
      <c r="G153" s="7">
        <f>COUNTIF($B$2:E153,"Active*")/$O$5</f>
        <v>0.5714285714285714</v>
      </c>
      <c r="H153" s="7">
        <f>($O$6-COUNTIF($B$2:B153,"Decoy*"))/$O$6</f>
        <v>0.26</v>
      </c>
      <c r="I153" s="7">
        <f t="shared" si="4"/>
        <v>0.74</v>
      </c>
      <c r="J153" s="2">
        <f t="shared" si="5"/>
        <v>0</v>
      </c>
    </row>
    <row r="154" spans="1:10">
      <c r="A154">
        <v>153</v>
      </c>
      <c r="B154" t="s">
        <v>19</v>
      </c>
      <c r="C154">
        <v>-4.2</v>
      </c>
      <c r="D154" s="6">
        <f>COUNTIF($B$2:B154,"Active*")/$O$5</f>
        <v>0.7142857142857143</v>
      </c>
      <c r="E154" s="6">
        <f>COUNTIF($B$2:B154,"*")/$O$7</f>
        <v>0.73913043478260865</v>
      </c>
      <c r="F154" s="4">
        <f>((COUNTIF($B$2:B154,"Active*")/COUNTIF($B$2:B154,"*")))/($O$5/$O$7)</f>
        <v>0.96638655462184886</v>
      </c>
      <c r="G154" s="7">
        <f>COUNTIF($B$2:E154,"Active*")/$O$5</f>
        <v>0.7142857142857143</v>
      </c>
      <c r="H154" s="7">
        <f>($O$6-COUNTIF($B$2:B154,"Decoy*"))/$O$6</f>
        <v>0.26</v>
      </c>
      <c r="I154" s="7">
        <f t="shared" si="4"/>
        <v>0.74</v>
      </c>
      <c r="J154" s="2">
        <f t="shared" si="5"/>
        <v>3.5714285714285748E-3</v>
      </c>
    </row>
    <row r="155" spans="1:10">
      <c r="A155">
        <v>154</v>
      </c>
      <c r="B155" t="s">
        <v>29</v>
      </c>
      <c r="C155">
        <v>-4.2</v>
      </c>
      <c r="D155" s="6">
        <f>COUNTIF($B$2:B155,"Active*")/$O$5</f>
        <v>0.7142857142857143</v>
      </c>
      <c r="E155" s="6">
        <f>COUNTIF($B$2:B155,"*")/$O$7</f>
        <v>0.7439613526570048</v>
      </c>
      <c r="F155" s="4">
        <f>((COUNTIF($B$2:B155,"Active*")/COUNTIF($B$2:B155,"*")))/($O$5/$O$7)</f>
        <v>0.96011131725417442</v>
      </c>
      <c r="G155" s="7">
        <f>COUNTIF($B$2:E155,"Active*")/$O$5</f>
        <v>0.7142857142857143</v>
      </c>
      <c r="H155" s="7">
        <f>($O$6-COUNTIF($B$2:B155,"Decoy*"))/$O$6</f>
        <v>0.255</v>
      </c>
      <c r="I155" s="7">
        <f t="shared" si="4"/>
        <v>0.745</v>
      </c>
      <c r="J155" s="2">
        <f t="shared" si="5"/>
        <v>3.5714285714285748E-3</v>
      </c>
    </row>
    <row r="156" spans="1:10">
      <c r="A156">
        <v>155</v>
      </c>
      <c r="B156" t="s">
        <v>35</v>
      </c>
      <c r="C156">
        <v>-4.2</v>
      </c>
      <c r="D156" s="6">
        <f>COUNTIF($B$2:B156,"Active*")/$O$5</f>
        <v>0.7142857142857143</v>
      </c>
      <c r="E156" s="6">
        <f>COUNTIF($B$2:B156,"*")/$O$7</f>
        <v>0.74879227053140096</v>
      </c>
      <c r="F156" s="4">
        <f>((COUNTIF($B$2:B156,"Active*")/COUNTIF($B$2:B156,"*")))/($O$5/$O$7)</f>
        <v>0.95391705069124433</v>
      </c>
      <c r="G156" s="7">
        <f>COUNTIF($B$2:E156,"Active*")/$O$5</f>
        <v>0.7142857142857143</v>
      </c>
      <c r="H156" s="7">
        <f>($O$6-COUNTIF($B$2:B156,"Decoy*"))/$O$6</f>
        <v>0.25</v>
      </c>
      <c r="I156" s="7">
        <f t="shared" si="4"/>
        <v>0.75</v>
      </c>
      <c r="J156" s="2">
        <f t="shared" si="5"/>
        <v>3.5714285714285748E-3</v>
      </c>
    </row>
    <row r="157" spans="1:10">
      <c r="A157">
        <v>156</v>
      </c>
      <c r="B157" t="s">
        <v>43</v>
      </c>
      <c r="C157">
        <v>-4.2</v>
      </c>
      <c r="D157" s="6">
        <f>COUNTIF($B$2:B157,"Active*")/$O$5</f>
        <v>0.7142857142857143</v>
      </c>
      <c r="E157" s="6">
        <f>COUNTIF($B$2:B157,"*")/$O$7</f>
        <v>0.75362318840579712</v>
      </c>
      <c r="F157" s="4">
        <f>((COUNTIF($B$2:B157,"Active*")/COUNTIF($B$2:B157,"*")))/($O$5/$O$7)</f>
        <v>0.94780219780219777</v>
      </c>
      <c r="G157" s="7">
        <f>COUNTIF($B$2:E157,"Active*")/$O$5</f>
        <v>0.7142857142857143</v>
      </c>
      <c r="H157" s="7">
        <f>($O$6-COUNTIF($B$2:B157,"Decoy*"))/$O$6</f>
        <v>0.245</v>
      </c>
      <c r="I157" s="7">
        <f t="shared" si="4"/>
        <v>0.755</v>
      </c>
      <c r="J157" s="2">
        <f t="shared" si="5"/>
        <v>3.5714285714285748E-3</v>
      </c>
    </row>
    <row r="158" spans="1:10">
      <c r="A158">
        <v>157</v>
      </c>
      <c r="B158" t="s">
        <v>65</v>
      </c>
      <c r="C158">
        <v>-4.2</v>
      </c>
      <c r="D158" s="6">
        <f>COUNTIF($B$2:B158,"Active*")/$O$5</f>
        <v>0.7142857142857143</v>
      </c>
      <c r="E158" s="6">
        <f>COUNTIF($B$2:B158,"*")/$O$7</f>
        <v>0.75845410628019327</v>
      </c>
      <c r="F158" s="4">
        <f>((COUNTIF($B$2:B158,"Active*")/COUNTIF($B$2:B158,"*")))/($O$5/$O$7)</f>
        <v>0.94176524112829851</v>
      </c>
      <c r="G158" s="7">
        <f>COUNTIF($B$2:E158,"Active*")/$O$5</f>
        <v>0.7142857142857143</v>
      </c>
      <c r="H158" s="7">
        <f>($O$6-COUNTIF($B$2:B158,"Decoy*"))/$O$6</f>
        <v>0.24</v>
      </c>
      <c r="I158" s="7">
        <f t="shared" si="4"/>
        <v>0.76</v>
      </c>
      <c r="J158" s="2">
        <f t="shared" si="5"/>
        <v>3.5714285714285748E-3</v>
      </c>
    </row>
    <row r="159" spans="1:10">
      <c r="A159">
        <v>158</v>
      </c>
      <c r="B159" t="s">
        <v>171</v>
      </c>
      <c r="C159">
        <v>-4.2</v>
      </c>
      <c r="D159" s="6">
        <f>COUNTIF($B$2:B159,"Active*")/$O$5</f>
        <v>0.7142857142857143</v>
      </c>
      <c r="E159" s="6">
        <f>COUNTIF($B$2:B159,"*")/$O$7</f>
        <v>0.76328502415458932</v>
      </c>
      <c r="F159" s="4">
        <f>((COUNTIF($B$2:B159,"Active*")/COUNTIF($B$2:B159,"*")))/($O$5/$O$7)</f>
        <v>0.93580470162748652</v>
      </c>
      <c r="G159" s="7">
        <f>COUNTIF($B$2:E159,"Active*")/$O$5</f>
        <v>0.7142857142857143</v>
      </c>
      <c r="H159" s="7">
        <f>($O$6-COUNTIF($B$2:B159,"Decoy*"))/$O$6</f>
        <v>0.23499999999999999</v>
      </c>
      <c r="I159" s="7">
        <f t="shared" si="4"/>
        <v>0.76500000000000001</v>
      </c>
      <c r="J159" s="2">
        <f t="shared" si="5"/>
        <v>3.5714285714285748E-3</v>
      </c>
    </row>
    <row r="160" spans="1:10">
      <c r="A160">
        <v>159</v>
      </c>
      <c r="B160" t="s">
        <v>176</v>
      </c>
      <c r="C160">
        <v>-4.2</v>
      </c>
      <c r="D160" s="6">
        <f>COUNTIF($B$2:B160,"Active*")/$O$5</f>
        <v>0.7142857142857143</v>
      </c>
      <c r="E160" s="6">
        <f>COUNTIF($B$2:B160,"*")/$O$7</f>
        <v>0.76811594202898548</v>
      </c>
      <c r="F160" s="4">
        <f>((COUNTIF($B$2:B160,"Active*")/COUNTIF($B$2:B160,"*")))/($O$5/$O$7)</f>
        <v>0.92991913746630739</v>
      </c>
      <c r="G160" s="7">
        <f>COUNTIF($B$2:E160,"Active*")/$O$5</f>
        <v>0.7142857142857143</v>
      </c>
      <c r="H160" s="7">
        <f>($O$6-COUNTIF($B$2:B160,"Decoy*"))/$O$6</f>
        <v>0.23</v>
      </c>
      <c r="I160" s="7">
        <f t="shared" si="4"/>
        <v>0.77</v>
      </c>
      <c r="J160" s="2">
        <f t="shared" si="5"/>
        <v>3.5714285714285748E-3</v>
      </c>
    </row>
    <row r="161" spans="1:10">
      <c r="A161">
        <v>160</v>
      </c>
      <c r="B161" t="s">
        <v>193</v>
      </c>
      <c r="C161">
        <v>-4.2</v>
      </c>
      <c r="D161" s="6">
        <f>COUNTIF($B$2:B161,"Active*")/$O$5</f>
        <v>0.7142857142857143</v>
      </c>
      <c r="E161" s="6">
        <f>COUNTIF($B$2:B161,"*")/$O$7</f>
        <v>0.77294685990338163</v>
      </c>
      <c r="F161" s="4">
        <f>((COUNTIF($B$2:B161,"Active*")/COUNTIF($B$2:B161,"*")))/($O$5/$O$7)</f>
        <v>0.9241071428571429</v>
      </c>
      <c r="G161" s="7">
        <f>COUNTIF($B$2:E161,"Active*")/$O$5</f>
        <v>0.7142857142857143</v>
      </c>
      <c r="H161" s="7">
        <f>($O$6-COUNTIF($B$2:B161,"Decoy*"))/$O$6</f>
        <v>0.22500000000000001</v>
      </c>
      <c r="I161" s="7">
        <f t="shared" si="4"/>
        <v>0.77500000000000002</v>
      </c>
      <c r="J161" s="2">
        <f t="shared" si="5"/>
        <v>3.5714285714285748E-3</v>
      </c>
    </row>
    <row r="162" spans="1:10">
      <c r="A162">
        <v>161</v>
      </c>
      <c r="B162" t="s">
        <v>201</v>
      </c>
      <c r="C162">
        <v>-4.2</v>
      </c>
      <c r="D162" s="6">
        <f>COUNTIF($B$2:B162,"Active*")/$O$5</f>
        <v>0.7142857142857143</v>
      </c>
      <c r="E162" s="6">
        <f>COUNTIF($B$2:B162,"*")/$O$7</f>
        <v>0.77777777777777779</v>
      </c>
      <c r="F162" s="4">
        <f>((COUNTIF($B$2:B162,"Active*")/COUNTIF($B$2:B162,"*")))/($O$5/$O$7)</f>
        <v>0.91836734693877553</v>
      </c>
      <c r="G162" s="7">
        <f>COUNTIF($B$2:E162,"Active*")/$O$5</f>
        <v>0.7142857142857143</v>
      </c>
      <c r="H162" s="7">
        <f>($O$6-COUNTIF($B$2:B162,"Decoy*"))/$O$6</f>
        <v>0.22</v>
      </c>
      <c r="I162" s="7">
        <f t="shared" si="4"/>
        <v>0.78</v>
      </c>
      <c r="J162" s="2">
        <f t="shared" si="5"/>
        <v>3.5714285714285748E-3</v>
      </c>
    </row>
    <row r="163" spans="1:10">
      <c r="A163">
        <v>162</v>
      </c>
      <c r="B163" t="s">
        <v>72</v>
      </c>
      <c r="C163">
        <v>-4.0999999999999996</v>
      </c>
      <c r="D163" s="6">
        <f>COUNTIF($B$2:B163,"Active*")/$O$5</f>
        <v>0.7142857142857143</v>
      </c>
      <c r="E163" s="6">
        <f>COUNTIF($B$2:B163,"*")/$O$7</f>
        <v>0.78260869565217395</v>
      </c>
      <c r="F163" s="4">
        <f>((COUNTIF($B$2:B163,"Active*")/COUNTIF($B$2:B163,"*")))/($O$5/$O$7)</f>
        <v>0.91269841269841268</v>
      </c>
      <c r="G163" s="7">
        <f>COUNTIF($B$2:E163,"Active*")/$O$5</f>
        <v>0.7142857142857143</v>
      </c>
      <c r="H163" s="7">
        <f>($O$6-COUNTIF($B$2:B163,"Decoy*"))/$O$6</f>
        <v>0.215</v>
      </c>
      <c r="I163" s="7">
        <f t="shared" si="4"/>
        <v>0.78500000000000003</v>
      </c>
      <c r="J163" s="2">
        <f t="shared" si="5"/>
        <v>3.5714285714285748E-3</v>
      </c>
    </row>
    <row r="164" spans="1:10">
      <c r="A164">
        <v>163</v>
      </c>
      <c r="B164" t="s">
        <v>86</v>
      </c>
      <c r="C164">
        <v>-4.0999999999999996</v>
      </c>
      <c r="D164" s="6">
        <f>COUNTIF($B$2:B164,"Active*")/$O$5</f>
        <v>0.7142857142857143</v>
      </c>
      <c r="E164" s="6">
        <f>COUNTIF($B$2:B164,"*")/$O$7</f>
        <v>0.7874396135265701</v>
      </c>
      <c r="F164" s="4">
        <f>((COUNTIF($B$2:B164,"Active*")/COUNTIF($B$2:B164,"*")))/($O$5/$O$7)</f>
        <v>0.90709903593339181</v>
      </c>
      <c r="G164" s="7">
        <f>COUNTIF($B$2:E164,"Active*")/$O$5</f>
        <v>0.7142857142857143</v>
      </c>
      <c r="H164" s="7">
        <f>($O$6-COUNTIF($B$2:B164,"Decoy*"))/$O$6</f>
        <v>0.21</v>
      </c>
      <c r="I164" s="7">
        <f t="shared" si="4"/>
        <v>0.79</v>
      </c>
      <c r="J164" s="2">
        <f t="shared" si="5"/>
        <v>3.5714285714285748E-3</v>
      </c>
    </row>
    <row r="165" spans="1:10">
      <c r="A165">
        <v>164</v>
      </c>
      <c r="B165" t="s">
        <v>126</v>
      </c>
      <c r="C165">
        <v>-4.0999999999999996</v>
      </c>
      <c r="D165" s="6">
        <f>COUNTIF($B$2:B165,"Active*")/$O$5</f>
        <v>0.7142857142857143</v>
      </c>
      <c r="E165" s="6">
        <f>COUNTIF($B$2:B165,"*")/$O$7</f>
        <v>0.79227053140096615</v>
      </c>
      <c r="F165" s="4">
        <f>((COUNTIF($B$2:B165,"Active*")/COUNTIF($B$2:B165,"*")))/($O$5/$O$7)</f>
        <v>0.90156794425087117</v>
      </c>
      <c r="G165" s="7">
        <f>COUNTIF($B$2:E165,"Active*")/$O$5</f>
        <v>0.7142857142857143</v>
      </c>
      <c r="H165" s="7">
        <f>($O$6-COUNTIF($B$2:B165,"Decoy*"))/$O$6</f>
        <v>0.20499999999999999</v>
      </c>
      <c r="I165" s="7">
        <f t="shared" si="4"/>
        <v>0.79500000000000004</v>
      </c>
      <c r="J165" s="2">
        <f t="shared" si="5"/>
        <v>3.5714285714285748E-3</v>
      </c>
    </row>
    <row r="166" spans="1:10">
      <c r="A166">
        <v>165</v>
      </c>
      <c r="B166" t="s">
        <v>44</v>
      </c>
      <c r="C166">
        <v>-4</v>
      </c>
      <c r="D166" s="6">
        <f>COUNTIF($B$2:B166,"Active*")/$O$5</f>
        <v>0.7142857142857143</v>
      </c>
      <c r="E166" s="6">
        <f>COUNTIF($B$2:B166,"*")/$O$7</f>
        <v>0.79710144927536231</v>
      </c>
      <c r="F166" s="4">
        <f>((COUNTIF($B$2:B166,"Active*")/COUNTIF($B$2:B166,"*")))/($O$5/$O$7)</f>
        <v>0.89610389610389618</v>
      </c>
      <c r="G166" s="7">
        <f>COUNTIF($B$2:E166,"Active*")/$O$5</f>
        <v>0.7142857142857143</v>
      </c>
      <c r="H166" s="7">
        <f>($O$6-COUNTIF($B$2:B166,"Decoy*"))/$O$6</f>
        <v>0.2</v>
      </c>
      <c r="I166" s="7">
        <f t="shared" si="4"/>
        <v>0.8</v>
      </c>
      <c r="J166" s="2">
        <f t="shared" si="5"/>
        <v>3.5714285714284954E-3</v>
      </c>
    </row>
    <row r="167" spans="1:10">
      <c r="A167">
        <v>166</v>
      </c>
      <c r="B167" t="s">
        <v>74</v>
      </c>
      <c r="C167">
        <v>-4</v>
      </c>
      <c r="D167" s="6">
        <f>COUNTIF($B$2:B167,"Active*")/$O$5</f>
        <v>0.7142857142857143</v>
      </c>
      <c r="E167" s="6">
        <f>COUNTIF($B$2:B167,"*")/$O$7</f>
        <v>0.80193236714975846</v>
      </c>
      <c r="F167" s="4">
        <f>((COUNTIF($B$2:B167,"Active*")/COUNTIF($B$2:B167,"*")))/($O$5/$O$7)</f>
        <v>0.89070567986230642</v>
      </c>
      <c r="G167" s="7">
        <f>COUNTIF($B$2:E167,"Active*")/$O$5</f>
        <v>0.7142857142857143</v>
      </c>
      <c r="H167" s="7">
        <f>($O$6-COUNTIF($B$2:B167,"Decoy*"))/$O$6</f>
        <v>0.19500000000000001</v>
      </c>
      <c r="I167" s="7">
        <f t="shared" si="4"/>
        <v>0.80499999999999994</v>
      </c>
      <c r="J167" s="2">
        <f t="shared" si="5"/>
        <v>3.5714285714286542E-3</v>
      </c>
    </row>
    <row r="168" spans="1:10">
      <c r="A168">
        <v>167</v>
      </c>
      <c r="B168" t="s">
        <v>75</v>
      </c>
      <c r="C168">
        <v>-4</v>
      </c>
      <c r="D168" s="6">
        <f>COUNTIF($B$2:B168,"Active*")/$O$5</f>
        <v>0.7142857142857143</v>
      </c>
      <c r="E168" s="6">
        <f>COUNTIF($B$2:B168,"*")/$O$7</f>
        <v>0.80676328502415462</v>
      </c>
      <c r="F168" s="4">
        <f>((COUNTIF($B$2:B168,"Active*")/COUNTIF($B$2:B168,"*")))/($O$5/$O$7)</f>
        <v>0.88537211291702311</v>
      </c>
      <c r="G168" s="7">
        <f>COUNTIF($B$2:E168,"Active*")/$O$5</f>
        <v>0.7142857142857143</v>
      </c>
      <c r="H168" s="7">
        <f>($O$6-COUNTIF($B$2:B168,"Decoy*"))/$O$6</f>
        <v>0.19</v>
      </c>
      <c r="I168" s="7">
        <f t="shared" si="4"/>
        <v>0.81</v>
      </c>
      <c r="J168" s="2">
        <f t="shared" si="5"/>
        <v>3.5714285714284954E-3</v>
      </c>
    </row>
    <row r="169" spans="1:10">
      <c r="A169">
        <v>168</v>
      </c>
      <c r="B169" t="s">
        <v>80</v>
      </c>
      <c r="C169">
        <v>-4</v>
      </c>
      <c r="D169" s="6">
        <f>COUNTIF($B$2:B169,"Active*")/$O$5</f>
        <v>0.7142857142857143</v>
      </c>
      <c r="E169" s="6">
        <f>COUNTIF($B$2:B169,"*")/$O$7</f>
        <v>0.81159420289855078</v>
      </c>
      <c r="F169" s="4">
        <f>((COUNTIF($B$2:B169,"Active*")/COUNTIF($B$2:B169,"*")))/($O$5/$O$7)</f>
        <v>0.88010204081632659</v>
      </c>
      <c r="G169" s="7">
        <f>COUNTIF($B$2:E169,"Active*")/$O$5</f>
        <v>0.7142857142857143</v>
      </c>
      <c r="H169" s="7">
        <f>($O$6-COUNTIF($B$2:B169,"Decoy*"))/$O$6</f>
        <v>0.185</v>
      </c>
      <c r="I169" s="7">
        <f t="shared" si="4"/>
        <v>0.81499999999999995</v>
      </c>
      <c r="J169" s="2">
        <f t="shared" si="5"/>
        <v>3.5714285714286542E-3</v>
      </c>
    </row>
    <row r="170" spans="1:10">
      <c r="A170">
        <v>169</v>
      </c>
      <c r="B170" t="s">
        <v>105</v>
      </c>
      <c r="C170">
        <v>-4</v>
      </c>
      <c r="D170" s="6">
        <f>COUNTIF($B$2:B170,"Active*")/$O$5</f>
        <v>0.7142857142857143</v>
      </c>
      <c r="E170" s="6">
        <f>COUNTIF($B$2:B170,"*")/$O$7</f>
        <v>0.81642512077294682</v>
      </c>
      <c r="F170" s="4">
        <f>((COUNTIF($B$2:B170,"Active*")/COUNTIF($B$2:B170,"*")))/($O$5/$O$7)</f>
        <v>0.87489433643279801</v>
      </c>
      <c r="G170" s="7">
        <f>COUNTIF($B$2:E170,"Active*")/$O$5</f>
        <v>0.7142857142857143</v>
      </c>
      <c r="H170" s="7">
        <f>($O$6-COUNTIF($B$2:B170,"Decoy*"))/$O$6</f>
        <v>0.18</v>
      </c>
      <c r="I170" s="7">
        <f t="shared" si="4"/>
        <v>0.82000000000000006</v>
      </c>
      <c r="J170" s="2">
        <f t="shared" si="5"/>
        <v>3.5714285714284954E-3</v>
      </c>
    </row>
    <row r="171" spans="1:10">
      <c r="A171">
        <v>170</v>
      </c>
      <c r="B171" t="s">
        <v>134</v>
      </c>
      <c r="C171">
        <v>-4</v>
      </c>
      <c r="D171" s="6">
        <f>COUNTIF($B$2:B171,"Active*")/$O$5</f>
        <v>0.7142857142857143</v>
      </c>
      <c r="E171" s="6">
        <f>COUNTIF($B$2:B171,"*")/$O$7</f>
        <v>0.82125603864734298</v>
      </c>
      <c r="F171" s="4">
        <f>((COUNTIF($B$2:B171,"Active*")/COUNTIF($B$2:B171,"*")))/($O$5/$O$7)</f>
        <v>0.86974789915966388</v>
      </c>
      <c r="G171" s="7">
        <f>COUNTIF($B$2:E171,"Active*")/$O$5</f>
        <v>0.7142857142857143</v>
      </c>
      <c r="H171" s="7">
        <f>($O$6-COUNTIF($B$2:B171,"Decoy*"))/$O$6</f>
        <v>0.17499999999999999</v>
      </c>
      <c r="I171" s="7">
        <f t="shared" si="4"/>
        <v>0.82499999999999996</v>
      </c>
      <c r="J171" s="2">
        <f t="shared" si="5"/>
        <v>3.5714285714285748E-3</v>
      </c>
    </row>
    <row r="172" spans="1:10">
      <c r="A172">
        <v>171</v>
      </c>
      <c r="B172" t="s">
        <v>169</v>
      </c>
      <c r="C172">
        <v>-4</v>
      </c>
      <c r="D172" s="6">
        <f>COUNTIF($B$2:B172,"Active*")/$O$5</f>
        <v>0.7142857142857143</v>
      </c>
      <c r="E172" s="6">
        <f>COUNTIF($B$2:B172,"*")/$O$7</f>
        <v>0.82608695652173914</v>
      </c>
      <c r="F172" s="4">
        <f>((COUNTIF($B$2:B172,"Active*")/COUNTIF($B$2:B172,"*")))/($O$5/$O$7)</f>
        <v>0.86466165413533835</v>
      </c>
      <c r="G172" s="7">
        <f>COUNTIF($B$2:E172,"Active*")/$O$5</f>
        <v>0.7142857142857143</v>
      </c>
      <c r="H172" s="7">
        <f>($O$6-COUNTIF($B$2:B172,"Decoy*"))/$O$6</f>
        <v>0.17</v>
      </c>
      <c r="I172" s="7">
        <f t="shared" si="4"/>
        <v>0.83</v>
      </c>
      <c r="J172" s="2">
        <f t="shared" si="5"/>
        <v>3.5714285714285748E-3</v>
      </c>
    </row>
    <row r="173" spans="1:10">
      <c r="A173">
        <v>172</v>
      </c>
      <c r="B173" t="s">
        <v>200</v>
      </c>
      <c r="C173">
        <v>-4</v>
      </c>
      <c r="D173" s="6">
        <f>COUNTIF($B$2:B173,"Active*")/$O$5</f>
        <v>0.7142857142857143</v>
      </c>
      <c r="E173" s="6">
        <f>COUNTIF($B$2:B173,"*")/$O$7</f>
        <v>0.83091787439613529</v>
      </c>
      <c r="F173" s="4">
        <f>((COUNTIF($B$2:B173,"Active*")/COUNTIF($B$2:B173,"*")))/($O$5/$O$7)</f>
        <v>0.85963455149501666</v>
      </c>
      <c r="G173" s="7">
        <f>COUNTIF($B$2:E173,"Active*")/$O$5</f>
        <v>0.7142857142857143</v>
      </c>
      <c r="H173" s="7">
        <f>($O$6-COUNTIF($B$2:B173,"Decoy*"))/$O$6</f>
        <v>0.16500000000000001</v>
      </c>
      <c r="I173" s="7">
        <f t="shared" si="4"/>
        <v>0.83499999999999996</v>
      </c>
      <c r="J173" s="2">
        <f t="shared" si="5"/>
        <v>3.5714285714285748E-3</v>
      </c>
    </row>
    <row r="174" spans="1:10">
      <c r="A174">
        <v>173</v>
      </c>
      <c r="B174" t="s">
        <v>31</v>
      </c>
      <c r="C174">
        <v>-3.9</v>
      </c>
      <c r="D174" s="6">
        <f>COUNTIF($B$2:B174,"Active*")/$O$5</f>
        <v>0.7142857142857143</v>
      </c>
      <c r="E174" s="6">
        <f>COUNTIF($B$2:B174,"*")/$O$7</f>
        <v>0.83574879227053145</v>
      </c>
      <c r="F174" s="4">
        <f>((COUNTIF($B$2:B174,"Active*")/COUNTIF($B$2:B174,"*")))/($O$5/$O$7)</f>
        <v>0.8546655656482246</v>
      </c>
      <c r="G174" s="7">
        <f>COUNTIF($B$2:E174,"Active*")/$O$5</f>
        <v>0.7142857142857143</v>
      </c>
      <c r="H174" s="7">
        <f>($O$6-COUNTIF($B$2:B174,"Decoy*"))/$O$6</f>
        <v>0.16</v>
      </c>
      <c r="I174" s="7">
        <f t="shared" si="4"/>
        <v>0.84</v>
      </c>
      <c r="J174" s="2">
        <f t="shared" si="5"/>
        <v>3.5714285714285748E-3</v>
      </c>
    </row>
    <row r="175" spans="1:10">
      <c r="A175">
        <v>174</v>
      </c>
      <c r="B175" t="s">
        <v>39</v>
      </c>
      <c r="C175">
        <v>-3.9</v>
      </c>
      <c r="D175" s="6">
        <f>COUNTIF($B$2:B175,"Active*")/$O$5</f>
        <v>0.7142857142857143</v>
      </c>
      <c r="E175" s="6">
        <f>COUNTIF($B$2:B175,"*")/$O$7</f>
        <v>0.84057971014492749</v>
      </c>
      <c r="F175" s="4">
        <f>((COUNTIF($B$2:B175,"Active*")/COUNTIF($B$2:B175,"*")))/($O$5/$O$7)</f>
        <v>0.84975369458128081</v>
      </c>
      <c r="G175" s="7">
        <f>COUNTIF($B$2:E175,"Active*")/$O$5</f>
        <v>0.7142857142857143</v>
      </c>
      <c r="H175" s="7">
        <f>($O$6-COUNTIF($B$2:B175,"Decoy*"))/$O$6</f>
        <v>0.155</v>
      </c>
      <c r="I175" s="7">
        <f t="shared" si="4"/>
        <v>0.84499999999999997</v>
      </c>
      <c r="J175" s="2">
        <f t="shared" si="5"/>
        <v>3.5714285714285748E-3</v>
      </c>
    </row>
    <row r="176" spans="1:10">
      <c r="A176">
        <v>175</v>
      </c>
      <c r="B176" t="s">
        <v>59</v>
      </c>
      <c r="C176">
        <v>-3.9</v>
      </c>
      <c r="D176" s="6">
        <f>COUNTIF($B$2:B176,"Active*")/$O$5</f>
        <v>0.7142857142857143</v>
      </c>
      <c r="E176" s="6">
        <f>COUNTIF($B$2:B176,"*")/$O$7</f>
        <v>0.84541062801932365</v>
      </c>
      <c r="F176" s="4">
        <f>((COUNTIF($B$2:B176,"Active*")/COUNTIF($B$2:B176,"*")))/($O$5/$O$7)</f>
        <v>0.8448979591836735</v>
      </c>
      <c r="G176" s="7">
        <f>COUNTIF($B$2:E176,"Active*")/$O$5</f>
        <v>0.7142857142857143</v>
      </c>
      <c r="H176" s="7">
        <f>($O$6-COUNTIF($B$2:B176,"Decoy*"))/$O$6</f>
        <v>0.15</v>
      </c>
      <c r="I176" s="7">
        <f t="shared" si="4"/>
        <v>0.85</v>
      </c>
      <c r="J176" s="2">
        <f t="shared" si="5"/>
        <v>3.5714285714285748E-3</v>
      </c>
    </row>
    <row r="177" spans="1:10">
      <c r="A177">
        <v>176</v>
      </c>
      <c r="B177" t="s">
        <v>131</v>
      </c>
      <c r="C177">
        <v>-3.9</v>
      </c>
      <c r="D177" s="6">
        <f>COUNTIF($B$2:B177,"Active*")/$O$5</f>
        <v>0.7142857142857143</v>
      </c>
      <c r="E177" s="6">
        <f>COUNTIF($B$2:B177,"*")/$O$7</f>
        <v>0.85024154589371981</v>
      </c>
      <c r="F177" s="4">
        <f>((COUNTIF($B$2:B177,"Active*")/COUNTIF($B$2:B177,"*")))/($O$5/$O$7)</f>
        <v>0.84009740259740262</v>
      </c>
      <c r="G177" s="7">
        <f>COUNTIF($B$2:E177,"Active*")/$O$5</f>
        <v>0.7142857142857143</v>
      </c>
      <c r="H177" s="7">
        <f>($O$6-COUNTIF($B$2:B177,"Decoy*"))/$O$6</f>
        <v>0.14499999999999999</v>
      </c>
      <c r="I177" s="7">
        <f t="shared" si="4"/>
        <v>0.85499999999999998</v>
      </c>
      <c r="J177" s="2">
        <f t="shared" si="5"/>
        <v>3.5714285714285748E-3</v>
      </c>
    </row>
    <row r="178" spans="1:10">
      <c r="A178">
        <v>177</v>
      </c>
      <c r="B178" t="s">
        <v>132</v>
      </c>
      <c r="C178">
        <v>-3.9</v>
      </c>
      <c r="D178" s="6">
        <f>COUNTIF($B$2:B178,"Active*")/$O$5</f>
        <v>0.7142857142857143</v>
      </c>
      <c r="E178" s="6">
        <f>COUNTIF($B$2:B178,"*")/$O$7</f>
        <v>0.85507246376811596</v>
      </c>
      <c r="F178" s="4">
        <f>((COUNTIF($B$2:B178,"Active*")/COUNTIF($B$2:B178,"*")))/($O$5/$O$7)</f>
        <v>0.83535108958837778</v>
      </c>
      <c r="G178" s="7">
        <f>COUNTIF($B$2:E178,"Active*")/$O$5</f>
        <v>0.7142857142857143</v>
      </c>
      <c r="H178" s="7">
        <f>($O$6-COUNTIF($B$2:B178,"Decoy*"))/$O$6</f>
        <v>0.14000000000000001</v>
      </c>
      <c r="I178" s="7">
        <f t="shared" si="4"/>
        <v>0.86</v>
      </c>
      <c r="J178" s="2">
        <f t="shared" si="5"/>
        <v>3.5714285714285748E-3</v>
      </c>
    </row>
    <row r="179" spans="1:10">
      <c r="A179">
        <v>178</v>
      </c>
      <c r="B179" t="s">
        <v>163</v>
      </c>
      <c r="C179">
        <v>-3.9</v>
      </c>
      <c r="D179" s="6">
        <f>COUNTIF($B$2:B179,"Active*")/$O$5</f>
        <v>0.7142857142857143</v>
      </c>
      <c r="E179" s="6">
        <f>COUNTIF($B$2:B179,"*")/$O$7</f>
        <v>0.85990338164251212</v>
      </c>
      <c r="F179" s="4">
        <f>((COUNTIF($B$2:B179,"Active*")/COUNTIF($B$2:B179,"*")))/($O$5/$O$7)</f>
        <v>0.8306581059390048</v>
      </c>
      <c r="G179" s="7">
        <f>COUNTIF($B$2:E179,"Active*")/$O$5</f>
        <v>0.7142857142857143</v>
      </c>
      <c r="H179" s="7">
        <f>($O$6-COUNTIF($B$2:B179,"Decoy*"))/$O$6</f>
        <v>0.13500000000000001</v>
      </c>
      <c r="I179" s="7">
        <f t="shared" si="4"/>
        <v>0.86499999999999999</v>
      </c>
      <c r="J179" s="2">
        <f t="shared" si="5"/>
        <v>3.5714285714285748E-3</v>
      </c>
    </row>
    <row r="180" spans="1:10">
      <c r="A180">
        <v>179</v>
      </c>
      <c r="B180" t="s">
        <v>191</v>
      </c>
      <c r="C180">
        <v>-3.9</v>
      </c>
      <c r="D180" s="6">
        <f>COUNTIF($B$2:B180,"Active*")/$O$5</f>
        <v>0.7142857142857143</v>
      </c>
      <c r="E180" s="6">
        <f>COUNTIF($B$2:B180,"*")/$O$7</f>
        <v>0.86473429951690817</v>
      </c>
      <c r="F180" s="4">
        <f>((COUNTIF($B$2:B180,"Active*")/COUNTIF($B$2:B180,"*")))/($O$5/$O$7)</f>
        <v>0.82601755786113329</v>
      </c>
      <c r="G180" s="7">
        <f>COUNTIF($B$2:E180,"Active*")/$O$5</f>
        <v>0.7142857142857143</v>
      </c>
      <c r="H180" s="7">
        <f>($O$6-COUNTIF($B$2:B180,"Decoy*"))/$O$6</f>
        <v>0.13</v>
      </c>
      <c r="I180" s="7">
        <f t="shared" si="4"/>
        <v>0.87</v>
      </c>
      <c r="J180" s="2">
        <f t="shared" si="5"/>
        <v>3.5714285714285748E-3</v>
      </c>
    </row>
    <row r="181" spans="1:10">
      <c r="A181">
        <v>180</v>
      </c>
      <c r="B181" t="s">
        <v>199</v>
      </c>
      <c r="C181">
        <v>-3.9</v>
      </c>
      <c r="D181" s="6">
        <f>COUNTIF($B$2:B181,"Active*")/$O$5</f>
        <v>0.7142857142857143</v>
      </c>
      <c r="E181" s="6">
        <f>COUNTIF($B$2:B181,"*")/$O$7</f>
        <v>0.86956521739130432</v>
      </c>
      <c r="F181" s="4">
        <f>((COUNTIF($B$2:B181,"Active*")/COUNTIF($B$2:B181,"*")))/($O$5/$O$7)</f>
        <v>0.8214285714285714</v>
      </c>
      <c r="G181" s="7">
        <f>COUNTIF($B$2:E181,"Active*")/$O$5</f>
        <v>0.7142857142857143</v>
      </c>
      <c r="H181" s="7">
        <f>($O$6-COUNTIF($B$2:B181,"Decoy*"))/$O$6</f>
        <v>0.125</v>
      </c>
      <c r="I181" s="7">
        <f t="shared" si="4"/>
        <v>0.875</v>
      </c>
      <c r="J181" s="2">
        <f t="shared" si="5"/>
        <v>3.5714285714285748E-3</v>
      </c>
    </row>
    <row r="182" spans="1:10">
      <c r="A182">
        <v>181</v>
      </c>
      <c r="B182" t="s">
        <v>219</v>
      </c>
      <c r="C182">
        <v>-3.9</v>
      </c>
      <c r="D182" s="6">
        <f>COUNTIF($B$2:B182,"Active*")/$O$5</f>
        <v>0.7142857142857143</v>
      </c>
      <c r="E182" s="6">
        <f>COUNTIF($B$2:B182,"*")/$O$7</f>
        <v>0.87439613526570048</v>
      </c>
      <c r="F182" s="4">
        <f>((COUNTIF($B$2:B182,"Active*")/COUNTIF($B$2:B182,"*")))/($O$5/$O$7)</f>
        <v>0.81689029202841357</v>
      </c>
      <c r="G182" s="7">
        <f>COUNTIF($B$2:E182,"Active*")/$O$5</f>
        <v>0.7142857142857143</v>
      </c>
      <c r="H182" s="7">
        <f>($O$6-COUNTIF($B$2:B182,"Decoy*"))/$O$6</f>
        <v>0.12</v>
      </c>
      <c r="I182" s="7">
        <f t="shared" si="4"/>
        <v>0.88</v>
      </c>
      <c r="J182" s="2">
        <f t="shared" si="5"/>
        <v>3.5714285714285748E-3</v>
      </c>
    </row>
    <row r="183" spans="1:10">
      <c r="A183">
        <v>182</v>
      </c>
      <c r="B183" t="s">
        <v>220</v>
      </c>
      <c r="C183">
        <v>-3.9</v>
      </c>
      <c r="D183" s="6">
        <f>COUNTIF($B$2:B183,"Active*")/$O$5</f>
        <v>0.7142857142857143</v>
      </c>
      <c r="E183" s="6">
        <f>COUNTIF($B$2:B183,"*")/$O$7</f>
        <v>0.87922705314009664</v>
      </c>
      <c r="F183" s="4">
        <f>((COUNTIF($B$2:B183,"Active*")/COUNTIF($B$2:B183,"*")))/($O$5/$O$7)</f>
        <v>0.81240188383045531</v>
      </c>
      <c r="G183" s="7">
        <f>COUNTIF($B$2:E183,"Active*")/$O$5</f>
        <v>0.7142857142857143</v>
      </c>
      <c r="H183" s="7">
        <f>($O$6-COUNTIF($B$2:B183,"Decoy*"))/$O$6</f>
        <v>0.115</v>
      </c>
      <c r="I183" s="7">
        <f t="shared" si="4"/>
        <v>0.88500000000000001</v>
      </c>
      <c r="J183" s="2">
        <f t="shared" si="5"/>
        <v>0</v>
      </c>
    </row>
    <row r="184" spans="1:10">
      <c r="A184">
        <v>183</v>
      </c>
      <c r="B184" t="s">
        <v>24</v>
      </c>
      <c r="C184">
        <v>-3.8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34</v>
      </c>
      <c r="C185">
        <v>-3.8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73</v>
      </c>
      <c r="C186">
        <v>-3.8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83</v>
      </c>
      <c r="C187">
        <v>-3.8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4.2857142857142894E-3</v>
      </c>
    </row>
    <row r="188" spans="1:10">
      <c r="A188">
        <v>187</v>
      </c>
      <c r="B188" t="s">
        <v>128</v>
      </c>
      <c r="C188">
        <v>-3.8</v>
      </c>
      <c r="D188" s="6">
        <f>COUNTIF($B$2:B188,"Active*")/$O$5</f>
        <v>0.8571428571428571</v>
      </c>
      <c r="E188" s="6">
        <f>COUNTIF($B$2:B188,"*")/$O$7</f>
        <v>0.90338164251207731</v>
      </c>
      <c r="F188" s="4">
        <f>((COUNTIF($B$2:B188,"Active*")/COUNTIF($B$2:B188,"*")))/($O$5/$O$7)</f>
        <v>0.94881588999236077</v>
      </c>
      <c r="G188" s="7">
        <f>COUNTIF($B$2:E188,"Active*")/$O$5</f>
        <v>0.8571428571428571</v>
      </c>
      <c r="H188" s="7">
        <f>($O$6-COUNTIF($B$2:B188,"Decoy*"))/$O$6</f>
        <v>9.5000000000000001E-2</v>
      </c>
      <c r="I188" s="7">
        <f t="shared" si="4"/>
        <v>0.90500000000000003</v>
      </c>
      <c r="J188" s="2">
        <f t="shared" si="5"/>
        <v>4.2857142857142894E-3</v>
      </c>
    </row>
    <row r="189" spans="1:10">
      <c r="A189">
        <v>188</v>
      </c>
      <c r="B189" t="s">
        <v>186</v>
      </c>
      <c r="C189">
        <v>-3.8</v>
      </c>
      <c r="D189" s="6">
        <f>COUNTIF($B$2:B189,"Active*")/$O$5</f>
        <v>0.8571428571428571</v>
      </c>
      <c r="E189" s="6">
        <f>COUNTIF($B$2:B189,"*")/$O$7</f>
        <v>0.90821256038647347</v>
      </c>
      <c r="F189" s="4">
        <f>((COUNTIF($B$2:B189,"Active*")/COUNTIF($B$2:B189,"*")))/($O$5/$O$7)</f>
        <v>0.94376899696048633</v>
      </c>
      <c r="G189" s="7">
        <f>COUNTIF($B$2:E189,"Active*")/$O$5</f>
        <v>0.8571428571428571</v>
      </c>
      <c r="H189" s="7">
        <f>($O$6-COUNTIF($B$2:B189,"Decoy*"))/$O$6</f>
        <v>0.09</v>
      </c>
      <c r="I189" s="7">
        <f t="shared" si="4"/>
        <v>0.91</v>
      </c>
      <c r="J189" s="2">
        <f t="shared" si="5"/>
        <v>4.2857142857142894E-3</v>
      </c>
    </row>
    <row r="190" spans="1:10">
      <c r="A190">
        <v>189</v>
      </c>
      <c r="B190" t="s">
        <v>53</v>
      </c>
      <c r="C190">
        <v>-3.7</v>
      </c>
      <c r="D190" s="6">
        <f>COUNTIF($B$2:B190,"Active*")/$O$5</f>
        <v>0.8571428571428571</v>
      </c>
      <c r="E190" s="6">
        <f>COUNTIF($B$2:B190,"*")/$O$7</f>
        <v>0.91304347826086951</v>
      </c>
      <c r="F190" s="4">
        <f>((COUNTIF($B$2:B190,"Active*")/COUNTIF($B$2:B190,"*")))/($O$5/$O$7)</f>
        <v>0.93877551020408168</v>
      </c>
      <c r="G190" s="7">
        <f>COUNTIF($B$2:E190,"Active*")/$O$5</f>
        <v>0.8571428571428571</v>
      </c>
      <c r="H190" s="7">
        <f>($O$6-COUNTIF($B$2:B190,"Decoy*"))/$O$6</f>
        <v>8.5000000000000006E-2</v>
      </c>
      <c r="I190" s="7">
        <f t="shared" si="4"/>
        <v>0.91500000000000004</v>
      </c>
      <c r="J190" s="2">
        <f t="shared" si="5"/>
        <v>4.2857142857142894E-3</v>
      </c>
    </row>
    <row r="191" spans="1:10">
      <c r="A191">
        <v>190</v>
      </c>
      <c r="B191" t="s">
        <v>130</v>
      </c>
      <c r="C191">
        <v>-3.7</v>
      </c>
      <c r="D191" s="6">
        <f>COUNTIF($B$2:B191,"Active*")/$O$5</f>
        <v>0.8571428571428571</v>
      </c>
      <c r="E191" s="6">
        <f>COUNTIF($B$2:B191,"*")/$O$7</f>
        <v>0.91787439613526567</v>
      </c>
      <c r="F191" s="4">
        <f>((COUNTIF($B$2:B191,"Active*")/COUNTIF($B$2:B191,"*")))/($O$5/$O$7)</f>
        <v>0.93383458646616546</v>
      </c>
      <c r="G191" s="7">
        <f>COUNTIF($B$2:E191,"Active*")/$O$5</f>
        <v>0.8571428571428571</v>
      </c>
      <c r="H191" s="7">
        <f>($O$6-COUNTIF($B$2:B191,"Decoy*"))/$O$6</f>
        <v>0.08</v>
      </c>
      <c r="I191" s="7">
        <f t="shared" si="4"/>
        <v>0.92</v>
      </c>
      <c r="J191" s="2">
        <f t="shared" si="5"/>
        <v>4.2857142857142894E-3</v>
      </c>
    </row>
    <row r="192" spans="1:10">
      <c r="A192">
        <v>191</v>
      </c>
      <c r="B192" t="s">
        <v>202</v>
      </c>
      <c r="C192">
        <v>-3.7</v>
      </c>
      <c r="D192" s="6">
        <f>COUNTIF($B$2:B192,"Active*")/$O$5</f>
        <v>0.8571428571428571</v>
      </c>
      <c r="E192" s="6">
        <f>COUNTIF($B$2:B192,"*")/$O$7</f>
        <v>0.92270531400966183</v>
      </c>
      <c r="F192" s="4">
        <f>((COUNTIF($B$2:B192,"Active*")/COUNTIF($B$2:B192,"*")))/($O$5/$O$7)</f>
        <v>0.92894540014958871</v>
      </c>
      <c r="G192" s="7">
        <f>COUNTIF($B$2:E192,"Active*")/$O$5</f>
        <v>0.8571428571428571</v>
      </c>
      <c r="H192" s="7">
        <f>($O$6-COUNTIF($B$2:B192,"Decoy*"))/$O$6</f>
        <v>7.4999999999999997E-2</v>
      </c>
      <c r="I192" s="7">
        <f t="shared" si="4"/>
        <v>0.92500000000000004</v>
      </c>
      <c r="J192" s="2">
        <f t="shared" si="5"/>
        <v>4.285714285714194E-3</v>
      </c>
    </row>
    <row r="193" spans="1:10">
      <c r="A193">
        <v>192</v>
      </c>
      <c r="B193" t="s">
        <v>216</v>
      </c>
      <c r="C193">
        <v>-3.7</v>
      </c>
      <c r="D193" s="6">
        <f>COUNTIF($B$2:B193,"Active*")/$O$5</f>
        <v>0.8571428571428571</v>
      </c>
      <c r="E193" s="6">
        <f>COUNTIF($B$2:B193,"*")/$O$7</f>
        <v>0.92753623188405798</v>
      </c>
      <c r="F193" s="4">
        <f>((COUNTIF($B$2:B193,"Active*")/COUNTIF($B$2:B193,"*")))/($O$5/$O$7)</f>
        <v>0.9241071428571429</v>
      </c>
      <c r="G193" s="7">
        <f>COUNTIF($B$2:E193,"Active*")/$O$5</f>
        <v>0.8571428571428571</v>
      </c>
      <c r="H193" s="7">
        <f>($O$6-COUNTIF($B$2:B193,"Decoy*"))/$O$6</f>
        <v>7.0000000000000007E-2</v>
      </c>
      <c r="I193" s="7">
        <f t="shared" si="4"/>
        <v>0.92999999999999994</v>
      </c>
      <c r="J193" s="2">
        <f t="shared" si="5"/>
        <v>4.2857142857143848E-3</v>
      </c>
    </row>
    <row r="194" spans="1:10">
      <c r="A194">
        <v>193</v>
      </c>
      <c r="B194" t="s">
        <v>92</v>
      </c>
      <c r="C194">
        <v>-3.6</v>
      </c>
      <c r="D194" s="6">
        <f>COUNTIF($B$2:B194,"Active*")/$O$5</f>
        <v>0.8571428571428571</v>
      </c>
      <c r="E194" s="6">
        <f>COUNTIF($B$2:B194,"*")/$O$7</f>
        <v>0.93236714975845414</v>
      </c>
      <c r="F194" s="4">
        <f>((COUNTIF($B$2:B194,"Active*")/COUNTIF($B$2:B194,"*")))/($O$5/$O$7)</f>
        <v>0.91931902294596601</v>
      </c>
      <c r="G194" s="7">
        <f>COUNTIF($B$2:E194,"Active*")/$O$5</f>
        <v>0.8571428571428571</v>
      </c>
      <c r="H194" s="7">
        <f>($O$6-COUNTIF($B$2:B194,"Decoy*"))/$O$6</f>
        <v>6.5000000000000002E-2</v>
      </c>
      <c r="I194" s="7">
        <f t="shared" ref="I194:I257" si="6">1-H194</f>
        <v>0.93500000000000005</v>
      </c>
      <c r="J194" s="2">
        <f t="shared" ref="J194:J257" si="7">(G194+G195)*ABS(I195-I194)/2</f>
        <v>4.285714285714194E-3</v>
      </c>
    </row>
    <row r="195" spans="1:10">
      <c r="A195">
        <v>194</v>
      </c>
      <c r="B195" t="s">
        <v>168</v>
      </c>
      <c r="C195">
        <v>-3.6</v>
      </c>
      <c r="D195" s="6">
        <f>COUNTIF($B$2:B195,"Active*")/$O$5</f>
        <v>0.8571428571428571</v>
      </c>
      <c r="E195" s="6">
        <f>COUNTIF($B$2:B195,"*")/$O$7</f>
        <v>0.9371980676328503</v>
      </c>
      <c r="F195" s="4">
        <f>((COUNTIF($B$2:B195,"Active*")/COUNTIF($B$2:B195,"*")))/($O$5/$O$7)</f>
        <v>0.91458026509572909</v>
      </c>
      <c r="G195" s="7">
        <f>COUNTIF($B$2:E195,"Active*")/$O$5</f>
        <v>0.8571428571428571</v>
      </c>
      <c r="H195" s="7">
        <f>($O$6-COUNTIF($B$2:B195,"Decoy*"))/$O$6</f>
        <v>0.06</v>
      </c>
      <c r="I195" s="7">
        <f t="shared" si="6"/>
        <v>0.94</v>
      </c>
      <c r="J195" s="2">
        <f t="shared" si="7"/>
        <v>4.2857142857142894E-3</v>
      </c>
    </row>
    <row r="196" spans="1:10">
      <c r="A196">
        <v>195</v>
      </c>
      <c r="B196" t="s">
        <v>173</v>
      </c>
      <c r="C196">
        <v>-3.6</v>
      </c>
      <c r="D196" s="6">
        <f>COUNTIF($B$2:B196,"Active*")/$O$5</f>
        <v>0.8571428571428571</v>
      </c>
      <c r="E196" s="6">
        <f>COUNTIF($B$2:B196,"*")/$O$7</f>
        <v>0.94202898550724634</v>
      </c>
      <c r="F196" s="4">
        <f>((COUNTIF($B$2:B196,"Active*")/COUNTIF($B$2:B196,"*")))/($O$5/$O$7)</f>
        <v>0.90989010989010999</v>
      </c>
      <c r="G196" s="7">
        <f>COUNTIF($B$2:E196,"Active*")/$O$5</f>
        <v>0.8571428571428571</v>
      </c>
      <c r="H196" s="7">
        <f>($O$6-COUNTIF($B$2:B196,"Decoy*"))/$O$6</f>
        <v>5.5E-2</v>
      </c>
      <c r="I196" s="7">
        <f t="shared" si="6"/>
        <v>0.94499999999999995</v>
      </c>
      <c r="J196" s="2">
        <f t="shared" si="7"/>
        <v>4.2857142857142894E-3</v>
      </c>
    </row>
    <row r="197" spans="1:10">
      <c r="A197">
        <v>196</v>
      </c>
      <c r="B197" t="s">
        <v>84</v>
      </c>
      <c r="C197">
        <v>-3.5</v>
      </c>
      <c r="D197" s="6">
        <f>COUNTIF($B$2:B197,"Active*")/$O$5</f>
        <v>0.8571428571428571</v>
      </c>
      <c r="E197" s="6">
        <f>COUNTIF($B$2:B197,"*")/$O$7</f>
        <v>0.9468599033816425</v>
      </c>
      <c r="F197" s="4">
        <f>((COUNTIF($B$2:B197,"Active*")/COUNTIF($B$2:B197,"*")))/($O$5/$O$7)</f>
        <v>0.90524781341107874</v>
      </c>
      <c r="G197" s="7">
        <f>COUNTIF($B$2:E197,"Active*")/$O$5</f>
        <v>0.8571428571428571</v>
      </c>
      <c r="H197" s="7">
        <f>($O$6-COUNTIF($B$2:B197,"Decoy*"))/$O$6</f>
        <v>0.05</v>
      </c>
      <c r="I197" s="7">
        <f t="shared" si="6"/>
        <v>0.95</v>
      </c>
      <c r="J197" s="2">
        <f t="shared" si="7"/>
        <v>4.2857142857142894E-3</v>
      </c>
    </row>
    <row r="198" spans="1:10">
      <c r="A198">
        <v>197</v>
      </c>
      <c r="B198" t="s">
        <v>110</v>
      </c>
      <c r="C198">
        <v>-3.4</v>
      </c>
      <c r="D198" s="6">
        <f>COUNTIF($B$2:B198,"Active*")/$O$5</f>
        <v>0.8571428571428571</v>
      </c>
      <c r="E198" s="6">
        <f>COUNTIF($B$2:B198,"*")/$O$7</f>
        <v>0.95169082125603865</v>
      </c>
      <c r="F198" s="4">
        <f>((COUNTIF($B$2:B198,"Active*")/COUNTIF($B$2:B198,"*")))/($O$5/$O$7)</f>
        <v>0.90065264684554036</v>
      </c>
      <c r="G198" s="7">
        <f>COUNTIF($B$2:E198,"Active*")/$O$5</f>
        <v>0.8571428571428571</v>
      </c>
      <c r="H198" s="7">
        <f>($O$6-COUNTIF($B$2:B198,"Decoy*"))/$O$6</f>
        <v>4.4999999999999998E-2</v>
      </c>
      <c r="I198" s="7">
        <f t="shared" si="6"/>
        <v>0.95499999999999996</v>
      </c>
      <c r="J198" s="2">
        <f t="shared" si="7"/>
        <v>4.2857142857142894E-3</v>
      </c>
    </row>
    <row r="199" spans="1:10">
      <c r="A199">
        <v>198</v>
      </c>
      <c r="B199" t="s">
        <v>146</v>
      </c>
      <c r="C199">
        <v>-3.4</v>
      </c>
      <c r="D199" s="6">
        <f>COUNTIF($B$2:B199,"Active*")/$O$5</f>
        <v>0.8571428571428571</v>
      </c>
      <c r="E199" s="6">
        <f>COUNTIF($B$2:B199,"*")/$O$7</f>
        <v>0.95652173913043481</v>
      </c>
      <c r="F199" s="4">
        <f>((COUNTIF($B$2:B199,"Active*")/COUNTIF($B$2:B199,"*")))/($O$5/$O$7)</f>
        <v>0.89610389610389618</v>
      </c>
      <c r="G199" s="7">
        <f>COUNTIF($B$2:E199,"Active*")/$O$5</f>
        <v>0.8571428571428571</v>
      </c>
      <c r="H199" s="7">
        <f>($O$6-COUNTIF($B$2:B199,"Decoy*"))/$O$6</f>
        <v>0.04</v>
      </c>
      <c r="I199" s="7">
        <f t="shared" si="6"/>
        <v>0.96</v>
      </c>
      <c r="J199" s="2">
        <f t="shared" si="7"/>
        <v>4.2857142857142894E-3</v>
      </c>
    </row>
    <row r="200" spans="1:10">
      <c r="A200">
        <v>199</v>
      </c>
      <c r="B200" t="s">
        <v>178</v>
      </c>
      <c r="C200">
        <v>-3.4</v>
      </c>
      <c r="D200" s="6">
        <f>COUNTIF($B$2:B200,"Active*")/$O$5</f>
        <v>0.8571428571428571</v>
      </c>
      <c r="E200" s="6">
        <f>COUNTIF($B$2:B200,"*")/$O$7</f>
        <v>0.96135265700483097</v>
      </c>
      <c r="F200" s="4">
        <f>((COUNTIF($B$2:B200,"Active*")/COUNTIF($B$2:B200,"*")))/($O$5/$O$7)</f>
        <v>0.89160086145010775</v>
      </c>
      <c r="G200" s="7">
        <f>COUNTIF($B$2:E200,"Active*")/$O$5</f>
        <v>0.8571428571428571</v>
      </c>
      <c r="H200" s="7">
        <f>($O$6-COUNTIF($B$2:B200,"Decoy*"))/$O$6</f>
        <v>3.5000000000000003E-2</v>
      </c>
      <c r="I200" s="7">
        <f t="shared" si="6"/>
        <v>0.96499999999999997</v>
      </c>
      <c r="J200" s="2">
        <f t="shared" si="7"/>
        <v>4.2857142857142894E-3</v>
      </c>
    </row>
    <row r="201" spans="1:10">
      <c r="A201">
        <v>200</v>
      </c>
      <c r="B201" t="s">
        <v>85</v>
      </c>
      <c r="C201">
        <v>-3.3</v>
      </c>
      <c r="D201" s="6">
        <f>COUNTIF($B$2:B201,"Active*")/$O$5</f>
        <v>0.8571428571428571</v>
      </c>
      <c r="E201" s="6">
        <f>COUNTIF($B$2:B201,"*")/$O$7</f>
        <v>0.96618357487922701</v>
      </c>
      <c r="F201" s="4">
        <f>((COUNTIF($B$2:B201,"Active*")/COUNTIF($B$2:B201,"*")))/($O$5/$O$7)</f>
        <v>0.88714285714285712</v>
      </c>
      <c r="G201" s="7">
        <f>COUNTIF($B$2:E201,"Active*")/$O$5</f>
        <v>0.8571428571428571</v>
      </c>
      <c r="H201" s="7">
        <f>($O$6-COUNTIF($B$2:B201,"Decoy*"))/$O$6</f>
        <v>0.03</v>
      </c>
      <c r="I201" s="7">
        <f t="shared" si="6"/>
        <v>0.97</v>
      </c>
      <c r="J201" s="2">
        <f t="shared" si="7"/>
        <v>4.2857142857142894E-3</v>
      </c>
    </row>
    <row r="202" spans="1:10">
      <c r="A202">
        <v>201</v>
      </c>
      <c r="B202" t="s">
        <v>213</v>
      </c>
      <c r="C202">
        <v>-3.3</v>
      </c>
      <c r="D202" s="6">
        <f>COUNTIF($B$2:B202,"Active*")/$O$5</f>
        <v>0.8571428571428571</v>
      </c>
      <c r="E202" s="6">
        <f>COUNTIF($B$2:B202,"*")/$O$7</f>
        <v>0.97101449275362317</v>
      </c>
      <c r="F202" s="4">
        <f>((COUNTIF($B$2:B202,"Active*")/COUNTIF($B$2:B202,"*")))/($O$5/$O$7)</f>
        <v>0.88272921108742008</v>
      </c>
      <c r="G202" s="7">
        <f>COUNTIF($B$2:E202,"Active*")/$O$5</f>
        <v>0.8571428571428571</v>
      </c>
      <c r="H202" s="7">
        <f>($O$6-COUNTIF($B$2:B202,"Decoy*"))/$O$6</f>
        <v>2.5000000000000001E-2</v>
      </c>
      <c r="I202" s="7">
        <f t="shared" si="6"/>
        <v>0.97499999999999998</v>
      </c>
      <c r="J202" s="2">
        <f t="shared" si="7"/>
        <v>4.2857142857142894E-3</v>
      </c>
    </row>
    <row r="203" spans="1:10">
      <c r="A203">
        <v>202</v>
      </c>
      <c r="B203" t="s">
        <v>138</v>
      </c>
      <c r="C203">
        <v>-3.2</v>
      </c>
      <c r="D203" s="6">
        <f>COUNTIF($B$2:B203,"Active*")/$O$5</f>
        <v>0.8571428571428571</v>
      </c>
      <c r="E203" s="6">
        <f>COUNTIF($B$2:B203,"*")/$O$7</f>
        <v>0.97584541062801933</v>
      </c>
      <c r="F203" s="4">
        <f>((COUNTIF($B$2:B203,"Active*")/COUNTIF($B$2:B203,"*")))/($O$5/$O$7)</f>
        <v>0.87835926449787838</v>
      </c>
      <c r="G203" s="7">
        <f>COUNTIF($B$2:E203,"Active*")/$O$5</f>
        <v>0.8571428571428571</v>
      </c>
      <c r="H203" s="7">
        <f>($O$6-COUNTIF($B$2:B203,"Decoy*"))/$O$6</f>
        <v>0.02</v>
      </c>
      <c r="I203" s="7">
        <f t="shared" si="6"/>
        <v>0.98</v>
      </c>
      <c r="J203" s="2">
        <f t="shared" si="7"/>
        <v>4.2857142857142894E-3</v>
      </c>
    </row>
    <row r="204" spans="1:10">
      <c r="A204">
        <v>203</v>
      </c>
      <c r="B204" t="s">
        <v>149</v>
      </c>
      <c r="C204">
        <v>-3.2</v>
      </c>
      <c r="D204" s="6">
        <f>COUNTIF($B$2:B204,"Active*")/$O$5</f>
        <v>0.8571428571428571</v>
      </c>
      <c r="E204" s="6">
        <f>COUNTIF($B$2:B204,"*")/$O$7</f>
        <v>0.98067632850241548</v>
      </c>
      <c r="F204" s="4">
        <f>((COUNTIF($B$2:B204,"Active*")/COUNTIF($B$2:B204,"*")))/($O$5/$O$7)</f>
        <v>0.87403237156931746</v>
      </c>
      <c r="G204" s="7">
        <f>COUNTIF($B$2:E204,"Active*")/$O$5</f>
        <v>0.8571428571428571</v>
      </c>
      <c r="H204" s="7">
        <f>($O$6-COUNTIF($B$2:B204,"Decoy*"))/$O$6</f>
        <v>1.4999999999999999E-2</v>
      </c>
      <c r="I204" s="7">
        <f t="shared" si="6"/>
        <v>0.98499999999999999</v>
      </c>
      <c r="J204" s="2">
        <f t="shared" si="7"/>
        <v>4.2857142857142894E-3</v>
      </c>
    </row>
    <row r="205" spans="1:10">
      <c r="A205">
        <v>204</v>
      </c>
      <c r="B205" t="s">
        <v>157</v>
      </c>
      <c r="C205">
        <v>-3.2</v>
      </c>
      <c r="D205" s="6">
        <f>COUNTIF($B$2:B205,"Active*")/$O$5</f>
        <v>0.8571428571428571</v>
      </c>
      <c r="E205" s="6">
        <f>COUNTIF($B$2:B205,"*")/$O$7</f>
        <v>0.98550724637681164</v>
      </c>
      <c r="F205" s="4">
        <f>((COUNTIF($B$2:B205,"Active*")/COUNTIF($B$2:B205,"*")))/($O$5/$O$7)</f>
        <v>0.86974789915966388</v>
      </c>
      <c r="G205" s="7">
        <f>COUNTIF($B$2:E205,"Active*")/$O$5</f>
        <v>0.8571428571428571</v>
      </c>
      <c r="H205" s="7">
        <f>($O$6-COUNTIF($B$2:B205,"Decoy*"))/$O$6</f>
        <v>0.01</v>
      </c>
      <c r="I205" s="7">
        <f t="shared" si="6"/>
        <v>0.99</v>
      </c>
      <c r="J205" s="2">
        <f t="shared" si="7"/>
        <v>0</v>
      </c>
    </row>
    <row r="206" spans="1:10">
      <c r="A206">
        <v>205</v>
      </c>
      <c r="B206" t="s">
        <v>22</v>
      </c>
      <c r="C206">
        <v>-3.1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150</v>
      </c>
      <c r="C207">
        <v>-3.1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148</v>
      </c>
      <c r="C208">
        <v>-3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E4B5-FA2C-3A4A-96AB-64902C624465}">
  <dimension ref="A1:B207"/>
  <sheetViews>
    <sheetView workbookViewId="0">
      <selection activeCell="A2" sqref="A1:B207"/>
    </sheetView>
  </sheetViews>
  <sheetFormatPr baseColWidth="10" defaultRowHeight="13"/>
  <cols>
    <col min="1" max="1" width="33.33203125" bestFit="1" customWidth="1"/>
  </cols>
  <sheetData>
    <row r="1" spans="1:2">
      <c r="A1" t="s">
        <v>18</v>
      </c>
      <c r="B1">
        <v>-4.4000000000000004</v>
      </c>
    </row>
    <row r="2" spans="1:2">
      <c r="A2" t="s">
        <v>19</v>
      </c>
      <c r="B2">
        <v>-4.2</v>
      </c>
    </row>
    <row r="3" spans="1:2">
      <c r="A3" t="s">
        <v>20</v>
      </c>
      <c r="B3">
        <v>-4.8</v>
      </c>
    </row>
    <row r="4" spans="1:2">
      <c r="A4" t="s">
        <v>21</v>
      </c>
      <c r="B4">
        <v>-4.3</v>
      </c>
    </row>
    <row r="5" spans="1:2">
      <c r="A5" t="s">
        <v>22</v>
      </c>
      <c r="B5">
        <v>-3.1</v>
      </c>
    </row>
    <row r="6" spans="1:2">
      <c r="A6" t="s">
        <v>23</v>
      </c>
      <c r="B6">
        <v>-4.8</v>
      </c>
    </row>
    <row r="7" spans="1:2">
      <c r="A7" t="s">
        <v>24</v>
      </c>
      <c r="B7">
        <v>-3.8</v>
      </c>
    </row>
    <row r="8" spans="1:2">
      <c r="A8" t="s">
        <v>25</v>
      </c>
      <c r="B8">
        <v>-4.4000000000000004</v>
      </c>
    </row>
    <row r="9" spans="1:2">
      <c r="A9" t="s">
        <v>26</v>
      </c>
      <c r="B9">
        <v>-4.5999999999999996</v>
      </c>
    </row>
    <row r="10" spans="1:2">
      <c r="A10" t="s">
        <v>27</v>
      </c>
      <c r="B10">
        <v>-4.7</v>
      </c>
    </row>
    <row r="11" spans="1:2">
      <c r="A11" t="s">
        <v>28</v>
      </c>
      <c r="B11">
        <v>-4.7</v>
      </c>
    </row>
    <row r="12" spans="1:2">
      <c r="A12" t="s">
        <v>29</v>
      </c>
      <c r="B12">
        <v>-4.2</v>
      </c>
    </row>
    <row r="13" spans="1:2">
      <c r="A13" t="s">
        <v>30</v>
      </c>
      <c r="B13">
        <v>-4.5999999999999996</v>
      </c>
    </row>
    <row r="14" spans="1:2">
      <c r="A14" t="s">
        <v>31</v>
      </c>
      <c r="B14">
        <v>-3.9</v>
      </c>
    </row>
    <row r="15" spans="1:2">
      <c r="A15" t="s">
        <v>32</v>
      </c>
      <c r="B15">
        <v>-4.3</v>
      </c>
    </row>
    <row r="16" spans="1:2">
      <c r="A16" t="s">
        <v>33</v>
      </c>
      <c r="B16">
        <v>-4.4000000000000004</v>
      </c>
    </row>
    <row r="17" spans="1:2">
      <c r="A17" t="s">
        <v>34</v>
      </c>
      <c r="B17">
        <v>-3.8</v>
      </c>
    </row>
    <row r="18" spans="1:2">
      <c r="A18" t="s">
        <v>35</v>
      </c>
      <c r="B18">
        <v>-4.2</v>
      </c>
    </row>
    <row r="19" spans="1:2">
      <c r="A19" t="s">
        <v>36</v>
      </c>
      <c r="B19">
        <v>-5.7</v>
      </c>
    </row>
    <row r="20" spans="1:2">
      <c r="A20" t="s">
        <v>37</v>
      </c>
      <c r="B20">
        <v>-5.7</v>
      </c>
    </row>
    <row r="21" spans="1:2">
      <c r="A21" t="s">
        <v>38</v>
      </c>
      <c r="B21">
        <v>-4.8</v>
      </c>
    </row>
    <row r="22" spans="1:2">
      <c r="A22" t="s">
        <v>39</v>
      </c>
      <c r="B22">
        <v>-3.9</v>
      </c>
    </row>
    <row r="23" spans="1:2">
      <c r="A23" t="s">
        <v>40</v>
      </c>
      <c r="B23">
        <v>-4.3</v>
      </c>
    </row>
    <row r="24" spans="1:2">
      <c r="A24" t="s">
        <v>41</v>
      </c>
      <c r="B24">
        <v>-5.0999999999999996</v>
      </c>
    </row>
    <row r="25" spans="1:2">
      <c r="A25" t="s">
        <v>42</v>
      </c>
      <c r="B25">
        <v>-4.5</v>
      </c>
    </row>
    <row r="26" spans="1:2">
      <c r="A26" t="s">
        <v>43</v>
      </c>
      <c r="B26">
        <v>-4.2</v>
      </c>
    </row>
    <row r="27" spans="1:2">
      <c r="A27" t="s">
        <v>44</v>
      </c>
      <c r="B27">
        <v>-4</v>
      </c>
    </row>
    <row r="28" spans="1:2">
      <c r="A28" t="s">
        <v>45</v>
      </c>
      <c r="B28">
        <v>-4.8</v>
      </c>
    </row>
    <row r="29" spans="1:2">
      <c r="A29" t="s">
        <v>46</v>
      </c>
      <c r="B29">
        <v>-4.5999999999999996</v>
      </c>
    </row>
    <row r="30" spans="1:2">
      <c r="A30" t="s">
        <v>47</v>
      </c>
      <c r="B30">
        <v>-4.4000000000000004</v>
      </c>
    </row>
    <row r="31" spans="1:2">
      <c r="A31" t="s">
        <v>48</v>
      </c>
      <c r="B31">
        <v>-5</v>
      </c>
    </row>
    <row r="32" spans="1:2">
      <c r="A32" t="s">
        <v>49</v>
      </c>
      <c r="B32">
        <v>-5.0999999999999996</v>
      </c>
    </row>
    <row r="33" spans="1:2">
      <c r="A33" t="s">
        <v>50</v>
      </c>
      <c r="B33">
        <v>-4.9000000000000004</v>
      </c>
    </row>
    <row r="34" spans="1:2">
      <c r="A34" t="s">
        <v>51</v>
      </c>
      <c r="B34">
        <v>-4.5</v>
      </c>
    </row>
    <row r="35" spans="1:2">
      <c r="A35" t="s">
        <v>52</v>
      </c>
      <c r="B35">
        <v>-4.8</v>
      </c>
    </row>
    <row r="36" spans="1:2">
      <c r="A36" t="s">
        <v>53</v>
      </c>
      <c r="B36">
        <v>-3.7</v>
      </c>
    </row>
    <row r="37" spans="1:2">
      <c r="A37" t="s">
        <v>54</v>
      </c>
      <c r="B37">
        <v>-5</v>
      </c>
    </row>
    <row r="38" spans="1:2">
      <c r="A38" t="s">
        <v>55</v>
      </c>
      <c r="B38">
        <v>-4.5</v>
      </c>
    </row>
    <row r="39" spans="1:2">
      <c r="A39" t="s">
        <v>56</v>
      </c>
      <c r="B39">
        <v>-4.3</v>
      </c>
    </row>
    <row r="40" spans="1:2">
      <c r="A40" t="s">
        <v>57</v>
      </c>
      <c r="B40">
        <v>-4.4000000000000004</v>
      </c>
    </row>
    <row r="41" spans="1:2">
      <c r="A41" t="s">
        <v>58</v>
      </c>
      <c r="B41">
        <v>-4.5</v>
      </c>
    </row>
    <row r="42" spans="1:2">
      <c r="A42" t="s">
        <v>59</v>
      </c>
      <c r="B42">
        <v>-3.9</v>
      </c>
    </row>
    <row r="43" spans="1:2">
      <c r="A43" t="s">
        <v>60</v>
      </c>
      <c r="B43">
        <v>-4.5</v>
      </c>
    </row>
    <row r="44" spans="1:2">
      <c r="A44" t="s">
        <v>61</v>
      </c>
      <c r="B44">
        <v>-4.5999999999999996</v>
      </c>
    </row>
    <row r="45" spans="1:2">
      <c r="A45" t="s">
        <v>62</v>
      </c>
      <c r="B45">
        <v>-5.3</v>
      </c>
    </row>
    <row r="46" spans="1:2">
      <c r="A46" t="s">
        <v>63</v>
      </c>
      <c r="B46">
        <v>-5.5</v>
      </c>
    </row>
    <row r="47" spans="1:2">
      <c r="A47" t="s">
        <v>64</v>
      </c>
      <c r="B47">
        <v>-5.3</v>
      </c>
    </row>
    <row r="48" spans="1:2">
      <c r="A48" t="s">
        <v>65</v>
      </c>
      <c r="B48">
        <v>-4.2</v>
      </c>
    </row>
    <row r="49" spans="1:2">
      <c r="A49" t="s">
        <v>66</v>
      </c>
      <c r="B49">
        <v>-4.4000000000000004</v>
      </c>
    </row>
    <row r="50" spans="1:2">
      <c r="A50" t="s">
        <v>67</v>
      </c>
      <c r="B50">
        <v>-4.4000000000000004</v>
      </c>
    </row>
    <row r="51" spans="1:2">
      <c r="A51" t="s">
        <v>68</v>
      </c>
      <c r="B51">
        <v>-5.0999999999999996</v>
      </c>
    </row>
    <row r="52" spans="1:2">
      <c r="A52" t="s">
        <v>69</v>
      </c>
      <c r="B52">
        <v>-4.4000000000000004</v>
      </c>
    </row>
    <row r="53" spans="1:2">
      <c r="A53" t="s">
        <v>70</v>
      </c>
      <c r="B53">
        <v>-4.3</v>
      </c>
    </row>
    <row r="54" spans="1:2">
      <c r="A54" t="s">
        <v>71</v>
      </c>
      <c r="B54">
        <v>-4.5999999999999996</v>
      </c>
    </row>
    <row r="55" spans="1:2">
      <c r="A55" t="s">
        <v>72</v>
      </c>
      <c r="B55">
        <v>-4.0999999999999996</v>
      </c>
    </row>
    <row r="56" spans="1:2">
      <c r="A56" t="s">
        <v>73</v>
      </c>
      <c r="B56">
        <v>-3.8</v>
      </c>
    </row>
    <row r="57" spans="1:2">
      <c r="A57" t="s">
        <v>74</v>
      </c>
      <c r="B57">
        <v>-4</v>
      </c>
    </row>
    <row r="58" spans="1:2">
      <c r="A58" t="s">
        <v>75</v>
      </c>
      <c r="B58">
        <v>-4</v>
      </c>
    </row>
    <row r="59" spans="1:2">
      <c r="A59" t="s">
        <v>76</v>
      </c>
      <c r="B59">
        <v>-4.7</v>
      </c>
    </row>
    <row r="60" spans="1:2">
      <c r="A60" t="s">
        <v>77</v>
      </c>
      <c r="B60">
        <v>-4.3</v>
      </c>
    </row>
    <row r="61" spans="1:2">
      <c r="A61" t="s">
        <v>78</v>
      </c>
      <c r="B61">
        <v>-4.5999999999999996</v>
      </c>
    </row>
    <row r="62" spans="1:2">
      <c r="A62" t="s">
        <v>79</v>
      </c>
      <c r="B62">
        <v>-4.5999999999999996</v>
      </c>
    </row>
    <row r="63" spans="1:2">
      <c r="A63" t="s">
        <v>80</v>
      </c>
      <c r="B63">
        <v>-4</v>
      </c>
    </row>
    <row r="64" spans="1:2">
      <c r="A64" t="s">
        <v>81</v>
      </c>
      <c r="B64">
        <v>-4.7</v>
      </c>
    </row>
    <row r="65" spans="1:2">
      <c r="A65" t="s">
        <v>82</v>
      </c>
      <c r="B65">
        <v>-4.8</v>
      </c>
    </row>
    <row r="66" spans="1:2">
      <c r="A66" t="s">
        <v>83</v>
      </c>
      <c r="B66">
        <v>-3.8</v>
      </c>
    </row>
    <row r="67" spans="1:2">
      <c r="A67" t="s">
        <v>84</v>
      </c>
      <c r="B67">
        <v>-3.5</v>
      </c>
    </row>
    <row r="68" spans="1:2">
      <c r="A68" t="s">
        <v>85</v>
      </c>
      <c r="B68">
        <v>-3.3</v>
      </c>
    </row>
    <row r="69" spans="1:2">
      <c r="A69" t="s">
        <v>86</v>
      </c>
      <c r="B69">
        <v>-4.0999999999999996</v>
      </c>
    </row>
    <row r="70" spans="1:2">
      <c r="A70" t="s">
        <v>87</v>
      </c>
      <c r="B70">
        <v>-4.3</v>
      </c>
    </row>
    <row r="71" spans="1:2">
      <c r="A71" t="s">
        <v>88</v>
      </c>
      <c r="B71">
        <v>-4.5</v>
      </c>
    </row>
    <row r="72" spans="1:2">
      <c r="A72" t="s">
        <v>89</v>
      </c>
      <c r="B72">
        <v>-5.0999999999999996</v>
      </c>
    </row>
    <row r="73" spans="1:2">
      <c r="A73" t="s">
        <v>90</v>
      </c>
      <c r="B73">
        <v>-4.5999999999999996</v>
      </c>
    </row>
    <row r="74" spans="1:2">
      <c r="A74" t="s">
        <v>91</v>
      </c>
      <c r="B74">
        <v>-4.5</v>
      </c>
    </row>
    <row r="75" spans="1:2">
      <c r="A75" t="s">
        <v>92</v>
      </c>
      <c r="B75">
        <v>-3.6</v>
      </c>
    </row>
    <row r="76" spans="1:2">
      <c r="A76" t="s">
        <v>93</v>
      </c>
      <c r="B76">
        <v>-5.3</v>
      </c>
    </row>
    <row r="77" spans="1:2">
      <c r="A77" t="s">
        <v>94</v>
      </c>
      <c r="B77">
        <v>-5.3</v>
      </c>
    </row>
    <row r="78" spans="1:2">
      <c r="A78" t="s">
        <v>95</v>
      </c>
      <c r="B78">
        <v>-4.5999999999999996</v>
      </c>
    </row>
    <row r="79" spans="1:2">
      <c r="A79" t="s">
        <v>96</v>
      </c>
      <c r="B79">
        <v>-5.6</v>
      </c>
    </row>
    <row r="80" spans="1:2">
      <c r="A80" t="s">
        <v>97</v>
      </c>
      <c r="B80">
        <v>-4.5999999999999996</v>
      </c>
    </row>
    <row r="81" spans="1:2">
      <c r="A81" t="s">
        <v>98</v>
      </c>
      <c r="B81">
        <v>-5</v>
      </c>
    </row>
    <row r="82" spans="1:2">
      <c r="A82" t="s">
        <v>99</v>
      </c>
      <c r="B82">
        <v>-5.0999999999999996</v>
      </c>
    </row>
    <row r="83" spans="1:2">
      <c r="A83" t="s">
        <v>100</v>
      </c>
      <c r="B83">
        <v>-4.5</v>
      </c>
    </row>
    <row r="84" spans="1:2">
      <c r="A84" t="s">
        <v>101</v>
      </c>
      <c r="B84">
        <v>-4.3</v>
      </c>
    </row>
    <row r="85" spans="1:2">
      <c r="A85" t="s">
        <v>102</v>
      </c>
      <c r="B85">
        <v>-4.9000000000000004</v>
      </c>
    </row>
    <row r="86" spans="1:2">
      <c r="A86" t="s">
        <v>103</v>
      </c>
      <c r="B86">
        <v>-4.8</v>
      </c>
    </row>
    <row r="87" spans="1:2">
      <c r="A87" t="s">
        <v>104</v>
      </c>
      <c r="B87">
        <v>-4.8</v>
      </c>
    </row>
    <row r="88" spans="1:2">
      <c r="A88" t="s">
        <v>105</v>
      </c>
      <c r="B88">
        <v>-4</v>
      </c>
    </row>
    <row r="89" spans="1:2">
      <c r="A89" t="s">
        <v>106</v>
      </c>
      <c r="B89">
        <v>-4.7</v>
      </c>
    </row>
    <row r="90" spans="1:2">
      <c r="A90" t="s">
        <v>107</v>
      </c>
      <c r="B90">
        <v>-5.3</v>
      </c>
    </row>
    <row r="91" spans="1:2">
      <c r="A91" t="s">
        <v>108</v>
      </c>
      <c r="B91">
        <v>-5.4</v>
      </c>
    </row>
    <row r="92" spans="1:2">
      <c r="A92" t="s">
        <v>109</v>
      </c>
      <c r="B92">
        <v>-4.5</v>
      </c>
    </row>
    <row r="93" spans="1:2">
      <c r="A93" t="s">
        <v>110</v>
      </c>
      <c r="B93">
        <v>-3.4</v>
      </c>
    </row>
    <row r="94" spans="1:2">
      <c r="A94" t="s">
        <v>111</v>
      </c>
      <c r="B94">
        <v>-4.8</v>
      </c>
    </row>
    <row r="95" spans="1:2">
      <c r="A95" t="s">
        <v>112</v>
      </c>
      <c r="B95">
        <v>-4.5</v>
      </c>
    </row>
    <row r="96" spans="1:2">
      <c r="A96" t="s">
        <v>113</v>
      </c>
      <c r="B96">
        <v>-4.7</v>
      </c>
    </row>
    <row r="97" spans="1:2">
      <c r="A97" t="s">
        <v>114</v>
      </c>
      <c r="B97">
        <v>-5.2</v>
      </c>
    </row>
    <row r="98" spans="1:2">
      <c r="A98" t="s">
        <v>115</v>
      </c>
      <c r="B98">
        <v>-5.0999999999999996</v>
      </c>
    </row>
    <row r="99" spans="1:2">
      <c r="A99" t="s">
        <v>116</v>
      </c>
      <c r="B99">
        <v>-5.7</v>
      </c>
    </row>
    <row r="100" spans="1:2">
      <c r="A100" t="s">
        <v>117</v>
      </c>
      <c r="B100">
        <v>-4.9000000000000004</v>
      </c>
    </row>
    <row r="101" spans="1:2">
      <c r="A101" t="s">
        <v>118</v>
      </c>
      <c r="B101">
        <v>-4.3</v>
      </c>
    </row>
    <row r="102" spans="1:2">
      <c r="A102" t="s">
        <v>119</v>
      </c>
      <c r="B102">
        <v>-5.2</v>
      </c>
    </row>
    <row r="103" spans="1:2">
      <c r="A103" t="s">
        <v>120</v>
      </c>
      <c r="B103">
        <v>-5.5</v>
      </c>
    </row>
    <row r="104" spans="1:2">
      <c r="A104" t="s">
        <v>121</v>
      </c>
      <c r="B104">
        <v>-5</v>
      </c>
    </row>
    <row r="105" spans="1:2">
      <c r="A105" t="s">
        <v>122</v>
      </c>
      <c r="B105">
        <v>-5.0999999999999996</v>
      </c>
    </row>
    <row r="106" spans="1:2">
      <c r="A106" t="s">
        <v>123</v>
      </c>
      <c r="B106">
        <v>-4.3</v>
      </c>
    </row>
    <row r="107" spans="1:2">
      <c r="A107" t="s">
        <v>124</v>
      </c>
      <c r="B107">
        <v>-4.8</v>
      </c>
    </row>
    <row r="108" spans="1:2">
      <c r="A108" t="s">
        <v>125</v>
      </c>
      <c r="B108">
        <v>-5</v>
      </c>
    </row>
    <row r="109" spans="1:2">
      <c r="A109" t="s">
        <v>126</v>
      </c>
      <c r="B109">
        <v>-4.0999999999999996</v>
      </c>
    </row>
    <row r="110" spans="1:2">
      <c r="A110" t="s">
        <v>127</v>
      </c>
      <c r="B110">
        <v>-5.0999999999999996</v>
      </c>
    </row>
    <row r="111" spans="1:2">
      <c r="A111" t="s">
        <v>128</v>
      </c>
      <c r="B111">
        <v>-3.8</v>
      </c>
    </row>
    <row r="112" spans="1:2">
      <c r="A112" t="s">
        <v>129</v>
      </c>
      <c r="B112">
        <v>-4.5</v>
      </c>
    </row>
    <row r="113" spans="1:2">
      <c r="A113" t="s">
        <v>130</v>
      </c>
      <c r="B113">
        <v>-3.7</v>
      </c>
    </row>
    <row r="114" spans="1:2">
      <c r="A114" t="s">
        <v>131</v>
      </c>
      <c r="B114">
        <v>-3.9</v>
      </c>
    </row>
    <row r="115" spans="1:2">
      <c r="A115" t="s">
        <v>132</v>
      </c>
      <c r="B115">
        <v>-3.9</v>
      </c>
    </row>
    <row r="116" spans="1:2">
      <c r="A116" t="s">
        <v>133</v>
      </c>
      <c r="B116">
        <v>-5.4</v>
      </c>
    </row>
    <row r="117" spans="1:2">
      <c r="A117" t="s">
        <v>134</v>
      </c>
      <c r="B117">
        <v>-4</v>
      </c>
    </row>
    <row r="118" spans="1:2">
      <c r="A118" t="s">
        <v>135</v>
      </c>
      <c r="B118">
        <v>-5.2</v>
      </c>
    </row>
    <row r="119" spans="1:2">
      <c r="A119" t="s">
        <v>136</v>
      </c>
      <c r="B119">
        <v>-4.3</v>
      </c>
    </row>
    <row r="120" spans="1:2">
      <c r="A120" t="s">
        <v>137</v>
      </c>
      <c r="B120">
        <v>-4.4000000000000004</v>
      </c>
    </row>
    <row r="121" spans="1:2">
      <c r="A121" t="s">
        <v>138</v>
      </c>
      <c r="B121">
        <v>-3.2</v>
      </c>
    </row>
    <row r="122" spans="1:2">
      <c r="A122" t="s">
        <v>139</v>
      </c>
      <c r="B122">
        <v>-4.8</v>
      </c>
    </row>
    <row r="123" spans="1:2">
      <c r="A123" t="s">
        <v>140</v>
      </c>
      <c r="B123">
        <v>-4.4000000000000004</v>
      </c>
    </row>
    <row r="124" spans="1:2">
      <c r="A124" t="s">
        <v>141</v>
      </c>
      <c r="B124">
        <v>-4.5999999999999996</v>
      </c>
    </row>
    <row r="125" spans="1:2">
      <c r="A125" t="s">
        <v>142</v>
      </c>
      <c r="B125">
        <v>-4.5</v>
      </c>
    </row>
    <row r="126" spans="1:2">
      <c r="A126" t="s">
        <v>143</v>
      </c>
      <c r="B126">
        <v>-5.0999999999999996</v>
      </c>
    </row>
    <row r="127" spans="1:2">
      <c r="A127" t="s">
        <v>144</v>
      </c>
      <c r="B127">
        <v>-4.8</v>
      </c>
    </row>
    <row r="128" spans="1:2">
      <c r="A128" t="s">
        <v>145</v>
      </c>
      <c r="B128">
        <v>-5.6</v>
      </c>
    </row>
    <row r="129" spans="1:2">
      <c r="A129" t="s">
        <v>146</v>
      </c>
      <c r="B129">
        <v>-3.4</v>
      </c>
    </row>
    <row r="130" spans="1:2">
      <c r="A130" t="s">
        <v>147</v>
      </c>
      <c r="B130">
        <v>-4.4000000000000004</v>
      </c>
    </row>
    <row r="131" spans="1:2">
      <c r="A131" t="s">
        <v>148</v>
      </c>
      <c r="B131">
        <v>-3</v>
      </c>
    </row>
    <row r="132" spans="1:2">
      <c r="A132" t="s">
        <v>149</v>
      </c>
      <c r="B132">
        <v>-3.2</v>
      </c>
    </row>
    <row r="133" spans="1:2">
      <c r="A133" t="s">
        <v>150</v>
      </c>
      <c r="B133">
        <v>-3.1</v>
      </c>
    </row>
    <row r="134" spans="1:2">
      <c r="A134" t="s">
        <v>151</v>
      </c>
      <c r="B134">
        <v>-4.5</v>
      </c>
    </row>
    <row r="135" spans="1:2">
      <c r="A135" t="s">
        <v>152</v>
      </c>
      <c r="B135">
        <v>-5</v>
      </c>
    </row>
    <row r="136" spans="1:2">
      <c r="A136" t="s">
        <v>153</v>
      </c>
      <c r="B136">
        <v>-4.4000000000000004</v>
      </c>
    </row>
    <row r="137" spans="1:2">
      <c r="A137" t="s">
        <v>154</v>
      </c>
      <c r="B137">
        <v>-4.5999999999999996</v>
      </c>
    </row>
    <row r="138" spans="1:2">
      <c r="A138" t="s">
        <v>155</v>
      </c>
      <c r="B138">
        <v>-4.3</v>
      </c>
    </row>
    <row r="139" spans="1:2">
      <c r="A139" t="s">
        <v>156</v>
      </c>
      <c r="B139">
        <v>-5.0999999999999996</v>
      </c>
    </row>
    <row r="140" spans="1:2">
      <c r="A140" t="s">
        <v>157</v>
      </c>
      <c r="B140">
        <v>-3.2</v>
      </c>
    </row>
    <row r="141" spans="1:2">
      <c r="A141" t="s">
        <v>158</v>
      </c>
      <c r="B141">
        <v>-5.4</v>
      </c>
    </row>
    <row r="142" spans="1:2">
      <c r="A142" t="s">
        <v>159</v>
      </c>
      <c r="B142">
        <v>-4.9000000000000004</v>
      </c>
    </row>
    <row r="143" spans="1:2">
      <c r="A143" t="s">
        <v>160</v>
      </c>
      <c r="B143">
        <v>-5</v>
      </c>
    </row>
    <row r="144" spans="1:2">
      <c r="A144" t="s">
        <v>161</v>
      </c>
      <c r="B144">
        <v>-4.4000000000000004</v>
      </c>
    </row>
    <row r="145" spans="1:2">
      <c r="A145" t="s">
        <v>162</v>
      </c>
      <c r="B145">
        <v>-4.7</v>
      </c>
    </row>
    <row r="146" spans="1:2">
      <c r="A146" t="s">
        <v>163</v>
      </c>
      <c r="B146">
        <v>-3.9</v>
      </c>
    </row>
    <row r="147" spans="1:2">
      <c r="A147" t="s">
        <v>164</v>
      </c>
      <c r="B147">
        <v>-4.3</v>
      </c>
    </row>
    <row r="148" spans="1:2">
      <c r="A148" t="s">
        <v>165</v>
      </c>
      <c r="B148">
        <v>-4.8</v>
      </c>
    </row>
    <row r="149" spans="1:2">
      <c r="A149" t="s">
        <v>166</v>
      </c>
      <c r="B149">
        <v>-4.7</v>
      </c>
    </row>
    <row r="150" spans="1:2">
      <c r="A150" t="s">
        <v>167</v>
      </c>
      <c r="B150">
        <v>-4.5</v>
      </c>
    </row>
    <row r="151" spans="1:2">
      <c r="A151" t="s">
        <v>168</v>
      </c>
      <c r="B151">
        <v>-3.6</v>
      </c>
    </row>
    <row r="152" spans="1:2">
      <c r="A152" t="s">
        <v>169</v>
      </c>
      <c r="B152">
        <v>-4</v>
      </c>
    </row>
    <row r="153" spans="1:2">
      <c r="A153" t="s">
        <v>170</v>
      </c>
      <c r="B153">
        <v>-4.9000000000000004</v>
      </c>
    </row>
    <row r="154" spans="1:2">
      <c r="A154" t="s">
        <v>171</v>
      </c>
      <c r="B154">
        <v>-4.2</v>
      </c>
    </row>
    <row r="155" spans="1:2">
      <c r="A155" t="s">
        <v>172</v>
      </c>
      <c r="B155">
        <v>-4.9000000000000004</v>
      </c>
    </row>
    <row r="156" spans="1:2">
      <c r="A156" t="s">
        <v>173</v>
      </c>
      <c r="B156">
        <v>-3.6</v>
      </c>
    </row>
    <row r="157" spans="1:2">
      <c r="A157" t="s">
        <v>174</v>
      </c>
      <c r="B157">
        <v>-4.5999999999999996</v>
      </c>
    </row>
    <row r="158" spans="1:2">
      <c r="A158" t="s">
        <v>175</v>
      </c>
      <c r="B158">
        <v>-4.5999999999999996</v>
      </c>
    </row>
    <row r="159" spans="1:2">
      <c r="A159" t="s">
        <v>176</v>
      </c>
      <c r="B159">
        <v>-4.2</v>
      </c>
    </row>
    <row r="160" spans="1:2">
      <c r="A160" t="s">
        <v>177</v>
      </c>
      <c r="B160">
        <v>-5</v>
      </c>
    </row>
    <row r="161" spans="1:2">
      <c r="A161" t="s">
        <v>178</v>
      </c>
      <c r="B161">
        <v>-3.4</v>
      </c>
    </row>
    <row r="162" spans="1:2">
      <c r="A162" t="s">
        <v>179</v>
      </c>
      <c r="B162">
        <v>-4.9000000000000004</v>
      </c>
    </row>
    <row r="163" spans="1:2">
      <c r="A163" t="s">
        <v>180</v>
      </c>
      <c r="B163">
        <v>-5.0999999999999996</v>
      </c>
    </row>
    <row r="164" spans="1:2">
      <c r="A164" t="s">
        <v>181</v>
      </c>
      <c r="B164">
        <v>-4.5</v>
      </c>
    </row>
    <row r="165" spans="1:2">
      <c r="A165" t="s">
        <v>182</v>
      </c>
      <c r="B165">
        <v>-5.0999999999999996</v>
      </c>
    </row>
    <row r="166" spans="1:2">
      <c r="A166" t="s">
        <v>183</v>
      </c>
      <c r="B166">
        <v>-4.3</v>
      </c>
    </row>
    <row r="167" spans="1:2">
      <c r="A167" t="s">
        <v>184</v>
      </c>
      <c r="B167">
        <v>-4.7</v>
      </c>
    </row>
    <row r="168" spans="1:2">
      <c r="A168" t="s">
        <v>185</v>
      </c>
      <c r="B168">
        <v>-4.7</v>
      </c>
    </row>
    <row r="169" spans="1:2">
      <c r="A169" t="s">
        <v>186</v>
      </c>
      <c r="B169">
        <v>-3.8</v>
      </c>
    </row>
    <row r="170" spans="1:2">
      <c r="A170" t="s">
        <v>187</v>
      </c>
      <c r="B170">
        <v>-4.7</v>
      </c>
    </row>
    <row r="171" spans="1:2">
      <c r="A171" t="s">
        <v>188</v>
      </c>
      <c r="B171">
        <v>-4.9000000000000004</v>
      </c>
    </row>
    <row r="172" spans="1:2">
      <c r="A172" t="s">
        <v>189</v>
      </c>
      <c r="B172">
        <v>-4.8</v>
      </c>
    </row>
    <row r="173" spans="1:2">
      <c r="A173" t="s">
        <v>190</v>
      </c>
      <c r="B173">
        <v>-4.5</v>
      </c>
    </row>
    <row r="174" spans="1:2">
      <c r="A174" t="s">
        <v>191</v>
      </c>
      <c r="B174">
        <v>-3.9</v>
      </c>
    </row>
    <row r="175" spans="1:2">
      <c r="A175" t="s">
        <v>192</v>
      </c>
      <c r="B175">
        <v>-4.5</v>
      </c>
    </row>
    <row r="176" spans="1:2">
      <c r="A176" t="s">
        <v>193</v>
      </c>
      <c r="B176">
        <v>-4.2</v>
      </c>
    </row>
    <row r="177" spans="1:2">
      <c r="A177" t="s">
        <v>194</v>
      </c>
      <c r="B177">
        <v>-4.3</v>
      </c>
    </row>
    <row r="178" spans="1:2">
      <c r="A178" t="s">
        <v>195</v>
      </c>
      <c r="B178">
        <v>-4.5</v>
      </c>
    </row>
    <row r="179" spans="1:2">
      <c r="A179" t="s">
        <v>196</v>
      </c>
      <c r="B179">
        <v>-5.0999999999999996</v>
      </c>
    </row>
    <row r="180" spans="1:2">
      <c r="A180" t="s">
        <v>197</v>
      </c>
      <c r="B180">
        <v>-4.9000000000000004</v>
      </c>
    </row>
    <row r="181" spans="1:2">
      <c r="A181" t="s">
        <v>198</v>
      </c>
      <c r="B181">
        <v>-4.9000000000000004</v>
      </c>
    </row>
    <row r="182" spans="1:2">
      <c r="A182" t="s">
        <v>199</v>
      </c>
      <c r="B182">
        <v>-3.9</v>
      </c>
    </row>
    <row r="183" spans="1:2">
      <c r="A183" t="s">
        <v>200</v>
      </c>
      <c r="B183">
        <v>-4</v>
      </c>
    </row>
    <row r="184" spans="1:2">
      <c r="A184" t="s">
        <v>201</v>
      </c>
      <c r="B184">
        <v>-4.2</v>
      </c>
    </row>
    <row r="185" spans="1:2">
      <c r="A185" t="s">
        <v>202</v>
      </c>
      <c r="B185">
        <v>-3.7</v>
      </c>
    </row>
    <row r="186" spans="1:2">
      <c r="A186" t="s">
        <v>203</v>
      </c>
      <c r="B186">
        <v>-4.3</v>
      </c>
    </row>
    <row r="187" spans="1:2">
      <c r="A187" t="s">
        <v>204</v>
      </c>
      <c r="B187">
        <v>-4.7</v>
      </c>
    </row>
    <row r="188" spans="1:2">
      <c r="A188" t="s">
        <v>205</v>
      </c>
      <c r="B188">
        <v>-4.9000000000000004</v>
      </c>
    </row>
    <row r="189" spans="1:2">
      <c r="A189" t="s">
        <v>206</v>
      </c>
      <c r="B189">
        <v>-4.8</v>
      </c>
    </row>
    <row r="190" spans="1:2">
      <c r="A190" t="s">
        <v>207</v>
      </c>
      <c r="B190">
        <v>-4.7</v>
      </c>
    </row>
    <row r="191" spans="1:2">
      <c r="A191" t="s">
        <v>208</v>
      </c>
      <c r="B191">
        <v>-4.5999999999999996</v>
      </c>
    </row>
    <row r="192" spans="1:2">
      <c r="A192" t="s">
        <v>209</v>
      </c>
      <c r="B192">
        <v>-4.5999999999999996</v>
      </c>
    </row>
    <row r="193" spans="1:2">
      <c r="A193" t="s">
        <v>210</v>
      </c>
      <c r="B193">
        <v>-5.2</v>
      </c>
    </row>
    <row r="194" spans="1:2">
      <c r="A194" t="s">
        <v>211</v>
      </c>
      <c r="B194">
        <v>-4.7</v>
      </c>
    </row>
    <row r="195" spans="1:2">
      <c r="A195" t="s">
        <v>212</v>
      </c>
      <c r="B195">
        <v>-4.4000000000000004</v>
      </c>
    </row>
    <row r="196" spans="1:2">
      <c r="A196" t="s">
        <v>213</v>
      </c>
      <c r="B196">
        <v>-3.3</v>
      </c>
    </row>
    <row r="197" spans="1:2">
      <c r="A197" t="s">
        <v>214</v>
      </c>
      <c r="B197">
        <v>-4.4000000000000004</v>
      </c>
    </row>
    <row r="198" spans="1:2">
      <c r="A198" t="s">
        <v>215</v>
      </c>
      <c r="B198">
        <v>-4.4000000000000004</v>
      </c>
    </row>
    <row r="199" spans="1:2">
      <c r="A199" t="s">
        <v>216</v>
      </c>
      <c r="B199">
        <v>-3.7</v>
      </c>
    </row>
    <row r="200" spans="1:2">
      <c r="A200" t="s">
        <v>217</v>
      </c>
      <c r="B200">
        <v>-4.3</v>
      </c>
    </row>
    <row r="201" spans="1:2">
      <c r="A201" t="s">
        <v>218</v>
      </c>
      <c r="B201">
        <v>-4.4000000000000004</v>
      </c>
    </row>
    <row r="202" spans="1:2">
      <c r="A202" t="s">
        <v>219</v>
      </c>
      <c r="B202">
        <v>-3.9</v>
      </c>
    </row>
    <row r="203" spans="1:2">
      <c r="A203" t="s">
        <v>220</v>
      </c>
      <c r="B203">
        <v>-3.9</v>
      </c>
    </row>
    <row r="204" spans="1:2">
      <c r="A204" t="s">
        <v>221</v>
      </c>
      <c r="B204">
        <v>-4.9000000000000004</v>
      </c>
    </row>
    <row r="205" spans="1:2">
      <c r="A205" t="s">
        <v>222</v>
      </c>
      <c r="B205">
        <v>-4.5</v>
      </c>
    </row>
    <row r="206" spans="1:2">
      <c r="A206" t="s">
        <v>223</v>
      </c>
      <c r="B206">
        <v>-5.3</v>
      </c>
    </row>
    <row r="207" spans="1:2">
      <c r="A207" t="s">
        <v>224</v>
      </c>
      <c r="B207">
        <v>-4.5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Vina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2024-07-12T11:12:15Z</dcterms:modified>
  <dc:language>en-US</dc:language>
</cp:coreProperties>
</file>