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nicow/Documents/GRASP/input_test/"/>
    </mc:Choice>
  </mc:AlternateContent>
  <xr:revisionPtr revIDLastSave="0" documentId="13_ncr:1_{F1F45A8E-4D6A-BD43-85B1-FEDF1C8B8741}" xr6:coauthVersionLast="41" xr6:coauthVersionMax="41" xr10:uidLastSave="{00000000-0000-0000-0000-000000000000}"/>
  <bookViews>
    <workbookView xWindow="0" yWindow="460" windowWidth="28800" windowHeight="15940" tabRatio="731" activeTab="12" xr2:uid="{00000000-000D-0000-FFFF-FFFF00000000}"/>
  </bookViews>
  <sheets>
    <sheet name="general" sheetId="25" r:id="rId1"/>
    <sheet name="stoic" sheetId="9" r:id="rId2"/>
    <sheet name="mets" sheetId="2" r:id="rId3"/>
    <sheet name="rxns" sheetId="3" r:id="rId4"/>
    <sheet name="splitRatios" sheetId="24" r:id="rId5"/>
    <sheet name="poolConst" sheetId="27" r:id="rId6"/>
    <sheet name="thermo_ineq_constraints" sheetId="28" r:id="rId7"/>
    <sheet name="thermoRxns" sheetId="5" r:id="rId8"/>
    <sheet name="thermoMets" sheetId="7" r:id="rId9"/>
    <sheet name="measRates" sheetId="23" r:id="rId10"/>
    <sheet name="protData" sheetId="14" r:id="rId11"/>
    <sheet name="metsData" sheetId="15" r:id="rId12"/>
    <sheet name="kinetics1" sheetId="36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C11" i="5"/>
  <c r="B10" i="5"/>
  <c r="C10" i="5"/>
  <c r="B3" i="5" l="1"/>
  <c r="C3" i="5"/>
  <c r="B5" i="5"/>
  <c r="C5" i="5"/>
  <c r="B6" i="5"/>
  <c r="C6" i="5"/>
  <c r="B12" i="5" l="1"/>
  <c r="C12" i="5"/>
  <c r="C7" i="5"/>
  <c r="B7" i="5"/>
  <c r="C2" i="5"/>
  <c r="B2" i="5"/>
  <c r="J9" i="9" l="1"/>
</calcChain>
</file>

<file path=xl/sharedStrings.xml><?xml version="1.0" encoding="utf-8"?>
<sst xmlns="http://schemas.openxmlformats.org/spreadsheetml/2006/main" count="325" uniqueCount="131">
  <si>
    <t>adp</t>
  </si>
  <si>
    <t>atp</t>
  </si>
  <si>
    <t>ID</t>
  </si>
  <si>
    <t>orderedBiBi</t>
  </si>
  <si>
    <t>reaction name</t>
  </si>
  <si>
    <t>allosteric</t>
  </si>
  <si>
    <t>activators</t>
  </si>
  <si>
    <t>inhibitors</t>
  </si>
  <si>
    <t>subunits</t>
  </si>
  <si>
    <t>negative effector</t>
  </si>
  <si>
    <t>positive effector</t>
  </si>
  <si>
    <t>active?</t>
  </si>
  <si>
    <t>modelled?</t>
  </si>
  <si>
    <t>rxn</t>
  </si>
  <si>
    <t>reaction ID</t>
  </si>
  <si>
    <t>Metabolite name</t>
  </si>
  <si>
    <t>balanced?</t>
  </si>
  <si>
    <t>General Reaction and Sampling Platform (GRASP)</t>
  </si>
  <si>
    <t>comments</t>
  </si>
  <si>
    <t>kinetic mechanism</t>
  </si>
  <si>
    <t>orderedUniBi</t>
  </si>
  <si>
    <t>Fluxes (umol/gdcw/h)</t>
  </si>
  <si>
    <t>Model name</t>
  </si>
  <si>
    <t>Number of model structures</t>
  </si>
  <si>
    <t>Number of particles</t>
  </si>
  <si>
    <t>Parallel mode (ON = 1; OFF = 0)</t>
  </si>
  <si>
    <t>Number of exp. conditions (excluding reference state)</t>
  </si>
  <si>
    <t>Compute robust fluxes (ON = 1; OFF = 0)</t>
  </si>
  <si>
    <t>UniUni</t>
  </si>
  <si>
    <t>Compute thermodynamics (ON = 1; OFF = 0)</t>
  </si>
  <si>
    <t>∆Gr'_min (kJ/mol)</t>
  </si>
  <si>
    <t>∆Gr'_max (kJ/mol)</t>
  </si>
  <si>
    <t>met</t>
  </si>
  <si>
    <t>fixed?</t>
  </si>
  <si>
    <t>transportRxn?</t>
  </si>
  <si>
    <t>enzyme/rxn</t>
  </si>
  <si>
    <t>MBo10_mean</t>
  </si>
  <si>
    <t>MBo10_std</t>
  </si>
  <si>
    <t>mets</t>
  </si>
  <si>
    <t>MBo10_mean2</t>
  </si>
  <si>
    <t>MBo10_std2</t>
  </si>
  <si>
    <t>MBo10_LB2</t>
  </si>
  <si>
    <t>MBo10_meas2</t>
  </si>
  <si>
    <t>MBo10_UB2</t>
  </si>
  <si>
    <t>Number of cores (ignored if Parallel mode disabled)</t>
  </si>
  <si>
    <t>EX_glc</t>
  </si>
  <si>
    <t>HEX1</t>
  </si>
  <si>
    <t>PGI</t>
  </si>
  <si>
    <t>FBA</t>
  </si>
  <si>
    <t>TPI</t>
  </si>
  <si>
    <t>PGK</t>
  </si>
  <si>
    <t>PGM</t>
  </si>
  <si>
    <t>ENO</t>
  </si>
  <si>
    <t>nad</t>
  </si>
  <si>
    <t>nadh</t>
  </si>
  <si>
    <t>glucose</t>
  </si>
  <si>
    <t>glucose-6-phosphate</t>
  </si>
  <si>
    <t>fructose-6-phosphate</t>
  </si>
  <si>
    <t>fructose 1,6-bisphophate</t>
  </si>
  <si>
    <t>dihydroxyacetone phosphate</t>
  </si>
  <si>
    <t>glyceraldehyde-3-phosphate</t>
  </si>
  <si>
    <t>phosphate</t>
  </si>
  <si>
    <t>1,3-diphosphoglycerate</t>
  </si>
  <si>
    <t>3-phsophoglycerate</t>
  </si>
  <si>
    <t>2-phosphoglycerate</t>
  </si>
  <si>
    <t>phosphoenol pyruvate</t>
  </si>
  <si>
    <t>Glucose Transport</t>
  </si>
  <si>
    <t>Pyruvate Transport</t>
  </si>
  <si>
    <t>Hexokinase</t>
  </si>
  <si>
    <t>glucose-6-phosphate isomerase</t>
  </si>
  <si>
    <t>phosphofructokinase</t>
  </si>
  <si>
    <t>fructose-bisphosphate aldolase</t>
  </si>
  <si>
    <t>GAPDH</t>
  </si>
  <si>
    <t>glyceraldehyde-3-phosphate dehydrogenase</t>
  </si>
  <si>
    <t>triose-phosphate isomerase</t>
  </si>
  <si>
    <t>phosphoglycerate kinase</t>
  </si>
  <si>
    <t>phosphoglycerate mutase</t>
  </si>
  <si>
    <t>This enzyme forms a dimer when inhibited, and binds to the mitochondria when not inhibited. Giving it preferential treatment for atp[m]</t>
  </si>
  <si>
    <t>catalytically perfect. Almost consider as diffusion limited</t>
  </si>
  <si>
    <t>randomBiBi</t>
  </si>
  <si>
    <t>min (mM)</t>
  </si>
  <si>
    <t>max (mM)</t>
  </si>
  <si>
    <t>EX_pep</t>
  </si>
  <si>
    <t>enolase</t>
  </si>
  <si>
    <t>promiscuous</t>
  </si>
  <si>
    <t>rxn ID</t>
  </si>
  <si>
    <t>Sampling mode (ORACLE, rejection, rejectionSMC, SMC, MCMC-SMC)</t>
  </si>
  <si>
    <t>NLP solver (NLOPT, OPTI, FMINCON (default))</t>
  </si>
  <si>
    <t>FMINCON</t>
  </si>
  <si>
    <t>Percentile of alive particles for SMC (e.g., 20, 50, etc.) (only needed for rejectionSMC, SMC, MCMC-SMC)</t>
  </si>
  <si>
    <t>Inicial tolerance (OPTIONAL)</t>
  </si>
  <si>
    <t>Final tolerance (in the case of ORACLE, set to 1)</t>
  </si>
  <si>
    <t>g6p_c</t>
  </si>
  <si>
    <t>atp_c</t>
  </si>
  <si>
    <t>glc_D_c</t>
  </si>
  <si>
    <t>adp_c</t>
  </si>
  <si>
    <t>f6p_c</t>
  </si>
  <si>
    <t>fdp_c</t>
  </si>
  <si>
    <t>dhap_c</t>
  </si>
  <si>
    <t>g3p_c</t>
  </si>
  <si>
    <t>nad_c</t>
  </si>
  <si>
    <t>nadh_c</t>
  </si>
  <si>
    <t>pi_c</t>
  </si>
  <si>
    <t>pep_c</t>
  </si>
  <si>
    <t>glc_D_e</t>
  </si>
  <si>
    <t>Glycolysis</t>
  </si>
  <si>
    <t>13dpg_c</t>
  </si>
  <si>
    <t>3pg_c</t>
  </si>
  <si>
    <t>2pg_c</t>
  </si>
  <si>
    <t>Lowered the minimum by 3 orders of magnitude and increased maximum by 3 orders of magnitude</t>
  </si>
  <si>
    <t>HEX2</t>
  </si>
  <si>
    <t>PFKL</t>
  </si>
  <si>
    <t>PFKM</t>
  </si>
  <si>
    <t>PFKP</t>
  </si>
  <si>
    <t>fixedExchange</t>
  </si>
  <si>
    <t>GLUT1</t>
  </si>
  <si>
    <t>Glucose Exchange</t>
  </si>
  <si>
    <t>massAction</t>
  </si>
  <si>
    <t>EX_atp</t>
  </si>
  <si>
    <t>ATP Sink</t>
  </si>
  <si>
    <t>ORACLE</t>
  </si>
  <si>
    <t>g6p_c f6p_c</t>
  </si>
  <si>
    <t>atp_c pep_c</t>
  </si>
  <si>
    <t>Isoenzymes</t>
  </si>
  <si>
    <t>HEX</t>
  </si>
  <si>
    <t>PFK</t>
  </si>
  <si>
    <t>mixedInhibitionUniUni</t>
  </si>
  <si>
    <t>Order</t>
  </si>
  <si>
    <t>atp_c glc_D_c g6p_c adp_c</t>
  </si>
  <si>
    <t>f6p_c atp_c adp_c fdp_c</t>
  </si>
  <si>
    <t>fdp_c g3p_c dhap_c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</si>
</sst>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8" fillId="0" borderId="0"/>
  </cellStyleXfs>
  <cellXfs count="111">
    <xf numFmtId="0" fontId="0" fillId="0" borderId="0" xfId="0"/>
    <xf numFmtId="0" fontId="0" fillId="0" borderId="0" xfId="0" applyFill="1"/>
    <xf numFmtId="0" fontId="4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0" fillId="0" borderId="0" xfId="0" applyFill="1" applyBorder="1"/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5" fillId="0" borderId="0" xfId="0" applyFont="1" applyAlignment="1">
      <alignment horizontal="right"/>
    </xf>
    <xf numFmtId="0" fontId="14" fillId="0" borderId="0" xfId="0" applyFont="1" applyFill="1"/>
    <xf numFmtId="0" fontId="14" fillId="0" borderId="0" xfId="0" applyFont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4" fillId="0" borderId="0" xfId="0" applyFont="1" applyBorder="1"/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14" fillId="2" borderId="0" xfId="0" applyFont="1" applyFill="1" applyBorder="1"/>
    <xf numFmtId="0" fontId="14" fillId="3" borderId="0" xfId="0" applyFont="1" applyFill="1" applyBorder="1"/>
    <xf numFmtId="0" fontId="14" fillId="4" borderId="0" xfId="0" applyFont="1" applyFill="1" applyBorder="1"/>
    <xf numFmtId="2" fontId="0" fillId="0" borderId="0" xfId="0" applyNumberFormat="1" applyFont="1"/>
    <xf numFmtId="0" fontId="3" fillId="0" borderId="0" xfId="1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Fill="1" applyBorder="1" applyAlignment="1"/>
    <xf numFmtId="0" fontId="3" fillId="0" borderId="0" xfId="1" applyFill="1"/>
    <xf numFmtId="0" fontId="0" fillId="0" borderId="1" xfId="0" applyBorder="1" applyAlignment="1">
      <alignment wrapText="1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 vertical="center" wrapText="1"/>
    </xf>
    <xf numFmtId="0" fontId="19" fillId="0" borderId="1" xfId="2" applyFont="1" applyBorder="1" applyAlignment="1">
      <alignment horizontal="center" vertical="top" wrapText="1"/>
    </xf>
    <xf numFmtId="0" fontId="13" fillId="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top"/>
    </xf>
    <xf numFmtId="11" fontId="0" fillId="0" borderId="0" xfId="0" applyNumberFormat="1" applyFill="1"/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right" vertical="center"/>
    </xf>
    <xf numFmtId="0" fontId="21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right" vertical="center"/>
    </xf>
    <xf numFmtId="1" fontId="21" fillId="7" borderId="0" xfId="0" applyNumberFormat="1" applyFont="1" applyFill="1" applyBorder="1" applyAlignment="1">
      <alignment horizontal="right" vertical="center"/>
    </xf>
    <xf numFmtId="0" fontId="21" fillId="6" borderId="0" xfId="0" applyFont="1" applyFill="1" applyBorder="1" applyAlignment="1">
      <alignment vertical="center" wrapText="1"/>
    </xf>
    <xf numFmtId="1" fontId="21" fillId="6" borderId="0" xfId="0" applyNumberFormat="1" applyFont="1" applyFill="1" applyBorder="1" applyAlignment="1">
      <alignment horizontal="right" vertical="center"/>
    </xf>
    <xf numFmtId="0" fontId="21" fillId="6" borderId="0" xfId="0" applyFont="1" applyFill="1" applyAlignment="1">
      <alignment horizontal="right"/>
    </xf>
    <xf numFmtId="165" fontId="21" fillId="6" borderId="0" xfId="0" applyNumberFormat="1" applyFont="1" applyFill="1" applyBorder="1" applyAlignment="1">
      <alignment horizontal="right" vertical="center"/>
    </xf>
    <xf numFmtId="11" fontId="1" fillId="0" borderId="0" xfId="0" applyNumberFormat="1" applyFont="1"/>
    <xf numFmtId="0" fontId="17" fillId="0" borderId="0" xfId="0" applyFont="1"/>
    <xf numFmtId="0" fontId="0" fillId="0" borderId="2" xfId="0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Font="1" applyBorder="1"/>
    <xf numFmtId="0" fontId="9" fillId="0" borderId="1" xfId="0" applyFont="1" applyBorder="1"/>
    <xf numFmtId="0" fontId="14" fillId="0" borderId="1" xfId="0" applyFont="1" applyBorder="1"/>
    <xf numFmtId="0" fontId="13" fillId="0" borderId="0" xfId="0" applyFont="1" applyFill="1" applyAlignment="1">
      <alignment horizontal="right" vertical="center"/>
    </xf>
    <xf numFmtId="0" fontId="14" fillId="0" borderId="0" xfId="0" applyFont="1" applyFill="1" applyBorder="1"/>
    <xf numFmtId="0" fontId="7" fillId="0" borderId="1" xfId="0" applyFont="1" applyBorder="1"/>
    <xf numFmtId="166" fontId="0" fillId="0" borderId="0" xfId="0" applyNumberFormat="1" applyAlignment="1">
      <alignment wrapText="1"/>
    </xf>
    <xf numFmtId="0" fontId="2" fillId="0" borderId="0" xfId="0" applyFont="1"/>
    <xf numFmtId="0" fontId="20" fillId="5" borderId="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64.1640625" style="11" customWidth="1"/>
    <col min="2" max="2" width="17.5" style="20" customWidth="1"/>
  </cols>
  <sheetData>
    <row r="1" spans="1:2" s="5" customFormat="1" ht="20" x14ac:dyDescent="0.2">
      <c r="A1" s="110" t="s">
        <v>17</v>
      </c>
      <c r="B1" s="110"/>
    </row>
    <row r="2" spans="1:2" s="6" customFormat="1" ht="20" x14ac:dyDescent="0.2">
      <c r="A2" s="85" t="s">
        <v>22</v>
      </c>
      <c r="B2" s="86" t="s">
        <v>105</v>
      </c>
    </row>
    <row r="3" spans="1:2" s="6" customFormat="1" ht="20" x14ac:dyDescent="0.2">
      <c r="A3" s="87" t="s">
        <v>86</v>
      </c>
      <c r="B3" s="88" t="s">
        <v>120</v>
      </c>
    </row>
    <row r="4" spans="1:2" s="6" customFormat="1" ht="20" x14ac:dyDescent="0.2">
      <c r="A4" s="85" t="s">
        <v>87</v>
      </c>
      <c r="B4" s="86" t="s">
        <v>88</v>
      </c>
    </row>
    <row r="5" spans="1:2" s="6" customFormat="1" ht="20" x14ac:dyDescent="0.2">
      <c r="A5" s="87" t="s">
        <v>26</v>
      </c>
      <c r="B5" s="88">
        <v>1</v>
      </c>
    </row>
    <row r="6" spans="1:2" s="6" customFormat="1" ht="20" x14ac:dyDescent="0.2">
      <c r="A6" s="85" t="s">
        <v>23</v>
      </c>
      <c r="B6" s="86">
        <v>1</v>
      </c>
    </row>
    <row r="7" spans="1:2" s="6" customFormat="1" ht="20" x14ac:dyDescent="0.2">
      <c r="A7" s="87" t="s">
        <v>24</v>
      </c>
      <c r="B7" s="89">
        <v>10000</v>
      </c>
    </row>
    <row r="8" spans="1:2" s="6" customFormat="1" ht="20" x14ac:dyDescent="0.2">
      <c r="A8" s="85" t="s">
        <v>25</v>
      </c>
      <c r="B8" s="86">
        <v>0</v>
      </c>
    </row>
    <row r="9" spans="1:2" s="6" customFormat="1" ht="20" x14ac:dyDescent="0.2">
      <c r="A9" s="87" t="s">
        <v>44</v>
      </c>
      <c r="B9" s="88">
        <v>2</v>
      </c>
    </row>
    <row r="10" spans="1:2" s="6" customFormat="1" ht="34" x14ac:dyDescent="0.2">
      <c r="A10" s="90" t="s">
        <v>89</v>
      </c>
      <c r="B10" s="91"/>
    </row>
    <row r="11" spans="1:2" ht="16" x14ac:dyDescent="0.2">
      <c r="A11" s="87" t="s">
        <v>27</v>
      </c>
      <c r="B11" s="89">
        <v>1</v>
      </c>
    </row>
    <row r="12" spans="1:2" ht="16" x14ac:dyDescent="0.2">
      <c r="A12" s="85" t="s">
        <v>29</v>
      </c>
      <c r="B12" s="92">
        <v>1</v>
      </c>
    </row>
    <row r="13" spans="1:2" ht="16" x14ac:dyDescent="0.2">
      <c r="A13" s="87" t="s">
        <v>90</v>
      </c>
      <c r="B13" s="88"/>
    </row>
    <row r="14" spans="1:2" ht="16" x14ac:dyDescent="0.2">
      <c r="A14" s="85" t="s">
        <v>91</v>
      </c>
      <c r="B14" s="93">
        <v>1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zoomScale="120" zoomScaleNormal="120" workbookViewId="0">
      <selection activeCell="E3" sqref="A3:E3"/>
    </sheetView>
  </sheetViews>
  <sheetFormatPr baseColWidth="10" defaultColWidth="8.83203125" defaultRowHeight="15" x14ac:dyDescent="0.2"/>
  <cols>
    <col min="1" max="1" width="18.5" style="27" bestFit="1" customWidth="1"/>
    <col min="2" max="2" width="12.1640625" style="27" bestFit="1" customWidth="1"/>
    <col min="3" max="3" width="12" style="27" bestFit="1" customWidth="1"/>
    <col min="4" max="4" width="12.1640625" style="27" bestFit="1" customWidth="1"/>
    <col min="5" max="5" width="12" style="27" bestFit="1" customWidth="1"/>
  </cols>
  <sheetData>
    <row r="1" spans="1:5" s="25" customFormat="1" x14ac:dyDescent="0.2">
      <c r="A1" s="47" t="s">
        <v>21</v>
      </c>
      <c r="B1" s="48" t="s">
        <v>36</v>
      </c>
      <c r="C1" s="48" t="s">
        <v>37</v>
      </c>
      <c r="D1" s="48" t="s">
        <v>39</v>
      </c>
      <c r="E1" s="48" t="s">
        <v>40</v>
      </c>
    </row>
    <row r="2" spans="1:5" s="25" customFormat="1" x14ac:dyDescent="0.2">
      <c r="A2" s="61" t="s">
        <v>45</v>
      </c>
      <c r="B2" s="49">
        <v>3.8911146048709058E-2</v>
      </c>
      <c r="C2" s="49">
        <v>1.5E-3</v>
      </c>
      <c r="D2" s="49">
        <v>3.8911146048709058E-2</v>
      </c>
      <c r="E2" s="49">
        <v>1.5E-3</v>
      </c>
    </row>
    <row r="3" spans="1:5" s="25" customFormat="1" x14ac:dyDescent="0.2">
      <c r="A3" s="59"/>
      <c r="B3" s="49"/>
      <c r="C3" s="49"/>
      <c r="D3" s="49"/>
      <c r="E3" s="49"/>
    </row>
    <row r="4" spans="1:5" s="25" customFormat="1" x14ac:dyDescent="0.2"/>
    <row r="5" spans="1:5" s="25" customFormat="1" x14ac:dyDescent="0.2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O17"/>
  <sheetViews>
    <sheetView zoomScaleNormal="100" zoomScalePageLayoutView="118" workbookViewId="0">
      <selection activeCell="G14" sqref="G14"/>
    </sheetView>
  </sheetViews>
  <sheetFormatPr baseColWidth="10" defaultColWidth="11.5" defaultRowHeight="15" x14ac:dyDescent="0.2"/>
  <cols>
    <col min="1" max="1" width="13.1640625" style="27" bestFit="1" customWidth="1"/>
    <col min="2" max="4" width="12.5" style="34" bestFit="1" customWidth="1"/>
  </cols>
  <sheetData>
    <row r="1" spans="1:16369" s="18" customFormat="1" ht="14" x14ac:dyDescent="0.15">
      <c r="A1" s="51" t="s">
        <v>35</v>
      </c>
      <c r="B1" s="50" t="s">
        <v>41</v>
      </c>
      <c r="C1" s="50" t="s">
        <v>42</v>
      </c>
      <c r="D1" s="50" t="s">
        <v>43</v>
      </c>
    </row>
    <row r="2" spans="1:16369" s="19" customFormat="1" ht="16" x14ac:dyDescent="0.2">
      <c r="A2" s="74" t="s">
        <v>46</v>
      </c>
      <c r="B2" s="58">
        <v>0.99</v>
      </c>
      <c r="C2" s="58">
        <v>1</v>
      </c>
      <c r="D2" s="58">
        <v>1.01</v>
      </c>
    </row>
    <row r="3" spans="1:16369" s="19" customFormat="1" ht="16" x14ac:dyDescent="0.2">
      <c r="A3" s="74" t="s">
        <v>110</v>
      </c>
      <c r="B3" s="58">
        <v>0.99</v>
      </c>
      <c r="C3" s="58">
        <v>1</v>
      </c>
      <c r="D3" s="58">
        <v>1.01</v>
      </c>
    </row>
    <row r="4" spans="1:16369" s="19" customFormat="1" x14ac:dyDescent="0.2">
      <c r="A4" s="59" t="s">
        <v>47</v>
      </c>
      <c r="B4" s="58">
        <v>0.99</v>
      </c>
      <c r="C4" s="58">
        <v>1</v>
      </c>
      <c r="D4" s="58">
        <v>1.01</v>
      </c>
    </row>
    <row r="5" spans="1:16369" s="3" customFormat="1" ht="16" x14ac:dyDescent="0.2">
      <c r="A5" s="74" t="s">
        <v>111</v>
      </c>
      <c r="B5" s="58">
        <v>0.99</v>
      </c>
      <c r="C5" s="58">
        <v>1</v>
      </c>
      <c r="D5" s="58">
        <v>1.01</v>
      </c>
    </row>
    <row r="6" spans="1:16369" s="4" customFormat="1" ht="16" x14ac:dyDescent="0.2">
      <c r="A6" s="74" t="s">
        <v>112</v>
      </c>
      <c r="B6" s="58">
        <v>0.99</v>
      </c>
      <c r="C6" s="58">
        <v>1</v>
      </c>
      <c r="D6" s="58">
        <v>1.01</v>
      </c>
    </row>
    <row r="7" spans="1:16369" s="4" customFormat="1" ht="16" x14ac:dyDescent="0.2">
      <c r="A7" s="74" t="s">
        <v>113</v>
      </c>
      <c r="B7" s="58">
        <v>0.99</v>
      </c>
      <c r="C7" s="58">
        <v>1</v>
      </c>
      <c r="D7" s="58">
        <v>1.01</v>
      </c>
    </row>
    <row r="8" spans="1:16369" s="15" customFormat="1" x14ac:dyDescent="0.2">
      <c r="A8" s="59" t="s">
        <v>48</v>
      </c>
      <c r="B8" s="58">
        <v>0.99</v>
      </c>
      <c r="C8" s="58">
        <v>1</v>
      </c>
      <c r="D8" s="58">
        <v>1.01</v>
      </c>
    </row>
    <row r="9" spans="1:16369" s="15" customFormat="1" x14ac:dyDescent="0.2">
      <c r="A9" s="59" t="s">
        <v>72</v>
      </c>
      <c r="B9" s="58">
        <v>0.99</v>
      </c>
      <c r="C9" s="58">
        <v>1</v>
      </c>
      <c r="D9" s="58">
        <v>1.01</v>
      </c>
    </row>
    <row r="10" spans="1:16369" s="15" customFormat="1" x14ac:dyDescent="0.2">
      <c r="A10" s="59" t="s">
        <v>49</v>
      </c>
      <c r="B10" s="58">
        <v>0.99</v>
      </c>
      <c r="C10" s="58">
        <v>1</v>
      </c>
      <c r="D10" s="58">
        <v>1.01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</row>
    <row r="11" spans="1:16369" s="15" customFormat="1" x14ac:dyDescent="0.2">
      <c r="A11" s="59" t="s">
        <v>50</v>
      </c>
      <c r="B11" s="58">
        <v>0.99</v>
      </c>
      <c r="C11" s="58">
        <v>1</v>
      </c>
      <c r="D11" s="58">
        <v>1.01</v>
      </c>
    </row>
    <row r="12" spans="1:16369" x14ac:dyDescent="0.2">
      <c r="A12" s="59" t="s">
        <v>51</v>
      </c>
      <c r="B12" s="58">
        <v>0.99</v>
      </c>
      <c r="C12" s="58">
        <v>1</v>
      </c>
      <c r="D12" s="58">
        <v>1.01</v>
      </c>
    </row>
    <row r="13" spans="1:16369" x14ac:dyDescent="0.2">
      <c r="A13" s="59" t="s">
        <v>52</v>
      </c>
      <c r="B13" s="58">
        <v>0.99</v>
      </c>
      <c r="C13" s="58">
        <v>1</v>
      </c>
      <c r="D13" s="58">
        <v>1.01</v>
      </c>
    </row>
    <row r="14" spans="1:16369" x14ac:dyDescent="0.2">
      <c r="A14" s="103" t="s">
        <v>115</v>
      </c>
      <c r="B14" s="58">
        <v>0.99</v>
      </c>
      <c r="C14" s="58">
        <v>1</v>
      </c>
      <c r="D14" s="58">
        <v>1.01</v>
      </c>
    </row>
    <row r="15" spans="1:16369" x14ac:dyDescent="0.2">
      <c r="A15" s="104" t="s">
        <v>118</v>
      </c>
      <c r="B15" s="58">
        <v>0.99</v>
      </c>
      <c r="C15" s="58">
        <v>1</v>
      </c>
      <c r="D15" s="58">
        <v>1.01</v>
      </c>
    </row>
    <row r="16" spans="1:16369" x14ac:dyDescent="0.2">
      <c r="A16" s="59" t="s">
        <v>45</v>
      </c>
      <c r="B16" s="58">
        <v>0.99</v>
      </c>
      <c r="C16" s="58">
        <v>1</v>
      </c>
      <c r="D16" s="58">
        <v>1.01</v>
      </c>
    </row>
    <row r="17" spans="1:4" x14ac:dyDescent="0.2">
      <c r="A17" s="59" t="s">
        <v>82</v>
      </c>
      <c r="B17" s="58">
        <v>0.99</v>
      </c>
      <c r="C17" s="58">
        <v>1</v>
      </c>
      <c r="D17" s="58">
        <v>1.01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EO25"/>
  <sheetViews>
    <sheetView workbookViewId="0">
      <pane xSplit="1" topLeftCell="B1" activePane="topRight" state="frozen"/>
      <selection pane="topRight" activeCell="K38" sqref="K38"/>
    </sheetView>
  </sheetViews>
  <sheetFormatPr baseColWidth="10" defaultColWidth="11.5" defaultRowHeight="15" x14ac:dyDescent="0.2"/>
  <cols>
    <col min="1" max="1" width="9.1640625" style="46" bestFit="1" customWidth="1"/>
    <col min="2" max="2" width="9.6640625" style="61" bestFit="1" customWidth="1"/>
    <col min="3" max="3" width="12.1640625" style="61" bestFit="1" customWidth="1"/>
    <col min="4" max="4" width="10.5" style="61" bestFit="1" customWidth="1"/>
    <col min="5" max="5" width="12.1640625" style="15" bestFit="1" customWidth="1"/>
    <col min="6" max="6" width="14.6640625" style="15" bestFit="1" customWidth="1"/>
    <col min="7" max="7" width="12.5" style="15" bestFit="1" customWidth="1"/>
    <col min="8" max="8" width="14.83203125" style="15" bestFit="1" customWidth="1"/>
    <col min="9" max="9" width="16" style="15" bestFit="1" customWidth="1"/>
    <col min="10" max="10" width="15.1640625" style="15" bestFit="1" customWidth="1"/>
  </cols>
  <sheetData>
    <row r="1" spans="1:16369" s="12" customFormat="1" x14ac:dyDescent="0.2">
      <c r="A1" s="53" t="s">
        <v>38</v>
      </c>
      <c r="B1" s="50" t="s">
        <v>41</v>
      </c>
      <c r="C1" s="50" t="s">
        <v>42</v>
      </c>
      <c r="D1" s="50" t="s">
        <v>43</v>
      </c>
    </row>
    <row r="2" spans="1:16369" s="3" customFormat="1" x14ac:dyDescent="0.2">
      <c r="A2" s="59" t="s">
        <v>93</v>
      </c>
      <c r="B2" s="58">
        <v>0.99</v>
      </c>
      <c r="C2" s="58">
        <v>1</v>
      </c>
      <c r="D2" s="58">
        <v>1.01</v>
      </c>
    </row>
    <row r="3" spans="1:16369" s="3" customFormat="1" x14ac:dyDescent="0.2">
      <c r="A3" s="59" t="s">
        <v>94</v>
      </c>
      <c r="B3" s="58">
        <v>0.99</v>
      </c>
      <c r="C3" s="58">
        <v>1</v>
      </c>
      <c r="D3" s="58">
        <v>1.01</v>
      </c>
    </row>
    <row r="4" spans="1:16369" s="3" customFormat="1" x14ac:dyDescent="0.2">
      <c r="A4" s="59" t="s">
        <v>95</v>
      </c>
      <c r="B4" s="58">
        <v>0.99</v>
      </c>
      <c r="C4" s="58">
        <v>1</v>
      </c>
      <c r="D4" s="58">
        <v>1.01</v>
      </c>
    </row>
    <row r="5" spans="1:16369" s="3" customFormat="1" x14ac:dyDescent="0.2">
      <c r="A5" s="59" t="s">
        <v>92</v>
      </c>
      <c r="B5" s="58">
        <v>0.99</v>
      </c>
      <c r="C5" s="58">
        <v>1</v>
      </c>
      <c r="D5" s="58">
        <v>1.01</v>
      </c>
    </row>
    <row r="6" spans="1:16369" s="3" customFormat="1" x14ac:dyDescent="0.2">
      <c r="A6" s="59" t="s">
        <v>96</v>
      </c>
      <c r="B6" s="58">
        <v>0.99</v>
      </c>
      <c r="C6" s="58">
        <v>1</v>
      </c>
      <c r="D6" s="58">
        <v>1.01</v>
      </c>
    </row>
    <row r="7" spans="1:16369" s="3" customFormat="1" x14ac:dyDescent="0.2">
      <c r="A7" s="59" t="s">
        <v>97</v>
      </c>
      <c r="B7" s="58">
        <v>0.99</v>
      </c>
      <c r="C7" s="58">
        <v>1</v>
      </c>
      <c r="D7" s="58">
        <v>1.01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  <c r="XEK7" s="16"/>
      <c r="XEL7" s="16"/>
      <c r="XEM7" s="16"/>
      <c r="XEN7" s="16"/>
      <c r="XEO7" s="16"/>
    </row>
    <row r="8" spans="1:16369" s="3" customFormat="1" x14ac:dyDescent="0.2">
      <c r="A8" s="59" t="s">
        <v>98</v>
      </c>
      <c r="B8" s="58">
        <v>0.99</v>
      </c>
      <c r="C8" s="58">
        <v>1</v>
      </c>
      <c r="D8" s="58">
        <v>1.01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</row>
    <row r="9" spans="1:16369" s="3" customFormat="1" x14ac:dyDescent="0.2">
      <c r="A9" s="59" t="s">
        <v>99</v>
      </c>
      <c r="B9" s="58">
        <v>0.99</v>
      </c>
      <c r="C9" s="58">
        <v>1</v>
      </c>
      <c r="D9" s="58">
        <v>1.01</v>
      </c>
    </row>
    <row r="10" spans="1:16369" s="3" customFormat="1" x14ac:dyDescent="0.2">
      <c r="A10" s="59" t="s">
        <v>100</v>
      </c>
      <c r="B10" s="58">
        <v>0.99</v>
      </c>
      <c r="C10" s="58">
        <v>1</v>
      </c>
      <c r="D10" s="58">
        <v>1.01</v>
      </c>
    </row>
    <row r="11" spans="1:16369" s="3" customFormat="1" x14ac:dyDescent="0.2">
      <c r="A11" s="59" t="s">
        <v>101</v>
      </c>
      <c r="B11" s="58">
        <v>0.99</v>
      </c>
      <c r="C11" s="58">
        <v>1</v>
      </c>
      <c r="D11" s="58">
        <v>1.01</v>
      </c>
    </row>
    <row r="12" spans="1:16369" s="3" customFormat="1" x14ac:dyDescent="0.2">
      <c r="A12" s="59" t="s">
        <v>102</v>
      </c>
      <c r="B12" s="58">
        <v>0.99</v>
      </c>
      <c r="C12" s="58">
        <v>1</v>
      </c>
      <c r="D12" s="58">
        <v>1.01</v>
      </c>
    </row>
    <row r="13" spans="1:16369" s="3" customFormat="1" x14ac:dyDescent="0.2">
      <c r="A13" s="59" t="s">
        <v>106</v>
      </c>
      <c r="B13" s="58">
        <v>0.99</v>
      </c>
      <c r="C13" s="58">
        <v>1</v>
      </c>
      <c r="D13" s="58">
        <v>1.01</v>
      </c>
    </row>
    <row r="14" spans="1:16369" s="3" customFormat="1" x14ac:dyDescent="0.2">
      <c r="A14" s="59" t="s">
        <v>107</v>
      </c>
      <c r="B14" s="58">
        <v>0.99</v>
      </c>
      <c r="C14" s="58">
        <v>1</v>
      </c>
      <c r="D14" s="58">
        <v>1.01</v>
      </c>
    </row>
    <row r="15" spans="1:16369" s="3" customFormat="1" x14ac:dyDescent="0.2">
      <c r="A15" s="59" t="s">
        <v>108</v>
      </c>
      <c r="B15" s="58">
        <v>0.99</v>
      </c>
      <c r="C15" s="58">
        <v>1</v>
      </c>
      <c r="D15" s="58">
        <v>1.01</v>
      </c>
    </row>
    <row r="16" spans="1:16369" s="3" customFormat="1" x14ac:dyDescent="0.2">
      <c r="A16" s="59" t="s">
        <v>103</v>
      </c>
      <c r="B16" s="58">
        <v>0.99</v>
      </c>
      <c r="C16" s="58">
        <v>1</v>
      </c>
      <c r="D16" s="58">
        <v>1.01</v>
      </c>
    </row>
    <row r="17" spans="1:10" s="3" customFormat="1" x14ac:dyDescent="0.2">
      <c r="A17" s="59" t="s">
        <v>104</v>
      </c>
      <c r="B17" s="58">
        <v>0.99</v>
      </c>
      <c r="C17" s="58">
        <v>1</v>
      </c>
      <c r="D17" s="58">
        <v>1.01</v>
      </c>
    </row>
    <row r="18" spans="1:10" x14ac:dyDescent="0.2">
      <c r="E18" s="60"/>
    </row>
    <row r="19" spans="1:10" x14ac:dyDescent="0.2">
      <c r="A19" s="31"/>
      <c r="B19" s="27"/>
      <c r="C19" s="27"/>
      <c r="D19" s="27"/>
      <c r="E19" s="60"/>
      <c r="G19"/>
      <c r="H19"/>
      <c r="I19"/>
      <c r="J19"/>
    </row>
    <row r="20" spans="1:10" x14ac:dyDescent="0.2">
      <c r="A20" s="96"/>
      <c r="B20" s="97"/>
      <c r="C20" s="97"/>
      <c r="D20" s="97"/>
      <c r="G20"/>
      <c r="H20"/>
      <c r="I20"/>
      <c r="J20"/>
    </row>
    <row r="21" spans="1:10" x14ac:dyDescent="0.2">
      <c r="A21" s="15"/>
      <c r="B21" s="15"/>
      <c r="C21" s="15"/>
      <c r="D21" s="15"/>
      <c r="G21"/>
      <c r="H21"/>
      <c r="I21"/>
      <c r="J21"/>
    </row>
    <row r="22" spans="1:10" x14ac:dyDescent="0.2">
      <c r="A22" s="15"/>
      <c r="B22" s="15"/>
      <c r="C22" s="15"/>
      <c r="D22" s="15"/>
      <c r="G22"/>
      <c r="H22"/>
      <c r="I22"/>
      <c r="J22"/>
    </row>
    <row r="23" spans="1:10" x14ac:dyDescent="0.2">
      <c r="A23" s="31"/>
      <c r="B23" s="27"/>
      <c r="C23" s="27"/>
      <c r="D23" s="27"/>
    </row>
    <row r="24" spans="1:10" x14ac:dyDescent="0.2">
      <c r="A24" s="31"/>
      <c r="B24" s="27"/>
      <c r="C24" s="27"/>
      <c r="D24" s="27"/>
    </row>
    <row r="25" spans="1:10" x14ac:dyDescent="0.2">
      <c r="A25" s="31"/>
      <c r="B25" s="27"/>
      <c r="C25" s="27"/>
      <c r="D25" s="27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"/>
  <sheetViews>
    <sheetView tabSelected="1" zoomScale="140" zoomScaleNormal="140" workbookViewId="0">
      <selection activeCell="G4" sqref="G4"/>
    </sheetView>
  </sheetViews>
  <sheetFormatPr baseColWidth="10" defaultColWidth="55.83203125" defaultRowHeight="12" x14ac:dyDescent="0.15"/>
  <cols>
    <col min="1" max="1" width="9.83203125" style="81" bestFit="1" customWidth="1"/>
    <col min="2" max="2" width="16.5" style="82" bestFit="1" customWidth="1"/>
    <col min="3" max="3" width="10" style="79" customWidth="1"/>
    <col min="4" max="4" width="10.6640625" style="79" customWidth="1"/>
    <col min="5" max="5" width="8.83203125" style="79" bestFit="1" customWidth="1"/>
    <col min="6" max="6" width="14.83203125" style="79" bestFit="1" customWidth="1"/>
    <col min="7" max="7" width="14.1640625" style="79" bestFit="1" customWidth="1"/>
    <col min="8" max="8" width="8.33203125" style="79" bestFit="1" customWidth="1"/>
    <col min="9" max="9" width="7.6640625" style="79" bestFit="1" customWidth="1"/>
    <col min="10" max="10" width="7.33203125" style="79" bestFit="1" customWidth="1"/>
    <col min="11" max="16384" width="55.83203125" style="79"/>
  </cols>
  <sheetData>
    <row r="1" spans="1:11" s="78" customFormat="1" ht="32" x14ac:dyDescent="0.2">
      <c r="A1" s="75" t="s">
        <v>14</v>
      </c>
      <c r="B1" s="76" t="s">
        <v>19</v>
      </c>
      <c r="C1" s="77" t="s">
        <v>127</v>
      </c>
      <c r="D1" s="77" t="s">
        <v>84</v>
      </c>
      <c r="E1" s="78" t="s">
        <v>7</v>
      </c>
      <c r="F1" s="78" t="s">
        <v>6</v>
      </c>
      <c r="G1" s="78" t="s">
        <v>9</v>
      </c>
      <c r="H1" s="78" t="s">
        <v>10</v>
      </c>
      <c r="I1" s="78" t="s">
        <v>5</v>
      </c>
      <c r="J1" s="78" t="s">
        <v>8</v>
      </c>
      <c r="K1" s="78" t="s">
        <v>18</v>
      </c>
    </row>
    <row r="2" spans="1:11" s="54" customFormat="1" ht="39" x14ac:dyDescent="0.2">
      <c r="A2" s="74" t="s">
        <v>46</v>
      </c>
      <c r="B2" s="55" t="s">
        <v>3</v>
      </c>
      <c r="C2" s="54" t="s">
        <v>128</v>
      </c>
      <c r="G2" s="54" t="s">
        <v>121</v>
      </c>
      <c r="I2" s="55">
        <v>1</v>
      </c>
      <c r="J2" s="55">
        <v>1</v>
      </c>
      <c r="K2" s="54" t="s">
        <v>77</v>
      </c>
    </row>
    <row r="3" spans="1:11" s="54" customFormat="1" ht="39" x14ac:dyDescent="0.2">
      <c r="A3" s="74" t="s">
        <v>110</v>
      </c>
      <c r="B3" s="55" t="s">
        <v>3</v>
      </c>
      <c r="C3" s="54" t="s">
        <v>128</v>
      </c>
      <c r="G3" s="54" t="s">
        <v>92</v>
      </c>
      <c r="I3" s="55">
        <v>1</v>
      </c>
      <c r="J3" s="55">
        <v>2</v>
      </c>
    </row>
    <row r="4" spans="1:11" s="54" customFormat="1" ht="15" x14ac:dyDescent="0.2">
      <c r="A4" s="59" t="s">
        <v>47</v>
      </c>
      <c r="B4" s="55" t="s">
        <v>126</v>
      </c>
      <c r="E4" s="54" t="s">
        <v>103</v>
      </c>
      <c r="F4" s="54" t="s">
        <v>97</v>
      </c>
      <c r="I4" s="55">
        <v>1</v>
      </c>
      <c r="J4" s="55">
        <v>2</v>
      </c>
    </row>
    <row r="5" spans="1:11" ht="26" x14ac:dyDescent="0.2">
      <c r="A5" s="74" t="s">
        <v>111</v>
      </c>
      <c r="B5" s="55" t="s">
        <v>3</v>
      </c>
      <c r="C5" s="54" t="s">
        <v>129</v>
      </c>
      <c r="E5" s="54"/>
      <c r="F5" s="54"/>
      <c r="G5" s="54" t="s">
        <v>93</v>
      </c>
      <c r="H5" s="54" t="s">
        <v>97</v>
      </c>
      <c r="I5" s="55">
        <v>1</v>
      </c>
      <c r="J5" s="55">
        <v>4</v>
      </c>
      <c r="K5" s="54"/>
    </row>
    <row r="6" spans="1:11" s="54" customFormat="1" ht="26" x14ac:dyDescent="0.2">
      <c r="A6" s="74" t="s">
        <v>112</v>
      </c>
      <c r="B6" s="55" t="s">
        <v>3</v>
      </c>
      <c r="C6" s="54" t="s">
        <v>129</v>
      </c>
      <c r="G6" s="54" t="s">
        <v>93</v>
      </c>
      <c r="H6" s="54" t="s">
        <v>97</v>
      </c>
      <c r="I6" s="55">
        <v>1</v>
      </c>
      <c r="J6" s="55">
        <v>4</v>
      </c>
    </row>
    <row r="7" spans="1:11" s="54" customFormat="1" ht="26" x14ac:dyDescent="0.2">
      <c r="A7" s="74" t="s">
        <v>113</v>
      </c>
      <c r="B7" s="55" t="s">
        <v>3</v>
      </c>
      <c r="C7" s="54" t="s">
        <v>129</v>
      </c>
      <c r="G7" s="54" t="s">
        <v>122</v>
      </c>
      <c r="I7" s="55">
        <v>1</v>
      </c>
      <c r="J7" s="55">
        <v>4</v>
      </c>
    </row>
    <row r="8" spans="1:11" s="54" customFormat="1" ht="26" x14ac:dyDescent="0.2">
      <c r="A8" s="59" t="s">
        <v>48</v>
      </c>
      <c r="B8" s="55" t="s">
        <v>20</v>
      </c>
      <c r="C8" s="54" t="s">
        <v>130</v>
      </c>
      <c r="I8" s="55">
        <v>1</v>
      </c>
      <c r="J8" s="55">
        <v>4</v>
      </c>
    </row>
    <row r="9" spans="1:11" s="54" customFormat="1" ht="15" x14ac:dyDescent="0.2">
      <c r="A9" s="59" t="s">
        <v>72</v>
      </c>
      <c r="B9" s="55" t="s">
        <v>3</v>
      </c>
      <c r="I9" s="55">
        <v>1</v>
      </c>
      <c r="J9" s="55">
        <v>4</v>
      </c>
    </row>
    <row r="10" spans="1:11" s="80" customFormat="1" ht="15" x14ac:dyDescent="0.2">
      <c r="A10" s="59" t="s">
        <v>49</v>
      </c>
      <c r="B10" s="55" t="s">
        <v>28</v>
      </c>
      <c r="E10" s="54"/>
      <c r="F10" s="54"/>
      <c r="G10" s="54"/>
      <c r="H10" s="54"/>
      <c r="I10" s="55">
        <v>1</v>
      </c>
      <c r="J10" s="55">
        <v>2</v>
      </c>
      <c r="K10" s="54" t="s">
        <v>78</v>
      </c>
    </row>
    <row r="11" spans="1:11" s="80" customFormat="1" ht="15" x14ac:dyDescent="0.2">
      <c r="A11" s="59" t="s">
        <v>50</v>
      </c>
      <c r="B11" s="55" t="s">
        <v>79</v>
      </c>
      <c r="E11" s="54"/>
      <c r="F11" s="54"/>
      <c r="G11" s="54"/>
      <c r="H11" s="54"/>
      <c r="I11" s="55">
        <v>0</v>
      </c>
      <c r="J11" s="55">
        <v>1</v>
      </c>
    </row>
    <row r="12" spans="1:11" s="80" customFormat="1" ht="15" x14ac:dyDescent="0.2">
      <c r="A12" s="59" t="s">
        <v>51</v>
      </c>
      <c r="B12" s="55" t="s">
        <v>28</v>
      </c>
      <c r="E12" s="54"/>
      <c r="F12" s="54"/>
      <c r="G12" s="54"/>
      <c r="H12" s="54"/>
      <c r="I12" s="55">
        <v>1</v>
      </c>
      <c r="J12" s="55">
        <v>2</v>
      </c>
      <c r="K12" s="79"/>
    </row>
    <row r="13" spans="1:11" s="80" customFormat="1" ht="15" x14ac:dyDescent="0.2">
      <c r="A13" s="59" t="s">
        <v>52</v>
      </c>
      <c r="B13" s="55" t="s">
        <v>28</v>
      </c>
      <c r="E13" s="54"/>
      <c r="F13" s="54"/>
      <c r="G13" s="54"/>
      <c r="H13" s="54"/>
      <c r="I13" s="55">
        <v>1</v>
      </c>
      <c r="J13" s="55">
        <v>2</v>
      </c>
    </row>
    <row r="14" spans="1:11" ht="13" x14ac:dyDescent="0.15">
      <c r="A14" s="98" t="s">
        <v>115</v>
      </c>
      <c r="B14" s="55" t="s">
        <v>117</v>
      </c>
      <c r="C14" s="54"/>
      <c r="D14" s="54"/>
      <c r="E14" s="54"/>
      <c r="F14" s="54"/>
      <c r="G14" s="54"/>
      <c r="H14" s="54"/>
      <c r="I14" s="55">
        <v>0</v>
      </c>
      <c r="J14" s="55">
        <v>0</v>
      </c>
    </row>
    <row r="15" spans="1:11" s="80" customFormat="1" ht="15" x14ac:dyDescent="0.2">
      <c r="A15" s="59" t="s">
        <v>118</v>
      </c>
      <c r="B15" s="55" t="s">
        <v>114</v>
      </c>
      <c r="C15" s="54"/>
      <c r="D15" s="54"/>
      <c r="E15" s="54"/>
      <c r="F15" s="54"/>
      <c r="G15" s="54"/>
      <c r="H15" s="54"/>
      <c r="I15" s="55">
        <v>0</v>
      </c>
      <c r="J15" s="55">
        <v>0</v>
      </c>
      <c r="K15" s="79"/>
    </row>
    <row r="16" spans="1:11" ht="15" x14ac:dyDescent="0.2">
      <c r="A16" s="59" t="s">
        <v>45</v>
      </c>
      <c r="B16" s="55" t="s">
        <v>114</v>
      </c>
      <c r="C16" s="54"/>
      <c r="D16" s="54"/>
      <c r="E16" s="54"/>
      <c r="F16" s="54"/>
      <c r="G16" s="54"/>
      <c r="H16" s="54"/>
      <c r="I16" s="55">
        <v>0</v>
      </c>
      <c r="J16" s="55">
        <v>0</v>
      </c>
    </row>
    <row r="17" spans="1:10" ht="15" x14ac:dyDescent="0.2">
      <c r="A17" s="59" t="s">
        <v>82</v>
      </c>
      <c r="B17" s="55" t="s">
        <v>114</v>
      </c>
      <c r="C17" s="54"/>
      <c r="D17" s="54"/>
      <c r="E17" s="54"/>
      <c r="F17" s="54"/>
      <c r="G17" s="54"/>
      <c r="H17" s="54"/>
      <c r="I17" s="55">
        <v>0</v>
      </c>
      <c r="J17" s="5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zoomScale="160" zoomScaleNormal="160" workbookViewId="0">
      <selection activeCell="A11" sqref="A11:XFD11"/>
    </sheetView>
  </sheetViews>
  <sheetFormatPr baseColWidth="10" defaultColWidth="8.83203125" defaultRowHeight="15" x14ac:dyDescent="0.2"/>
  <cols>
    <col min="1" max="1" width="23.6640625" style="27" bestFit="1" customWidth="1"/>
    <col min="2" max="2" width="5.6640625" style="27" bestFit="1" customWidth="1"/>
    <col min="3" max="3" width="7.33203125" style="27" bestFit="1" customWidth="1"/>
    <col min="4" max="4" width="6.1640625" style="27" bestFit="1" customWidth="1"/>
    <col min="5" max="5" width="5.83203125" style="27" bestFit="1" customWidth="1"/>
    <col min="6" max="7" width="5.6640625" style="27" bestFit="1" customWidth="1"/>
    <col min="8" max="8" width="7.1640625" style="27" bestFit="1" customWidth="1"/>
    <col min="9" max="9" width="5.83203125" style="27" bestFit="1" customWidth="1"/>
    <col min="10" max="10" width="6.1640625" style="27" bestFit="1" customWidth="1"/>
    <col min="11" max="11" width="7.1640625" style="27" bestFit="1" customWidth="1"/>
    <col min="12" max="12" width="4.5" style="27" bestFit="1" customWidth="1"/>
    <col min="13" max="13" width="8" style="27" bestFit="1" customWidth="1"/>
    <col min="14" max="15" width="5.83203125" style="27" bestFit="1" customWidth="1"/>
    <col min="16" max="16" width="6.1640625" style="27" bestFit="1" customWidth="1"/>
    <col min="17" max="17" width="7.5" style="27" bestFit="1" customWidth="1"/>
    <col min="19" max="19" width="6.33203125" style="61" bestFit="1" customWidth="1"/>
    <col min="20" max="20" width="7.6640625" style="27" bestFit="1" customWidth="1"/>
    <col min="21" max="21" width="7.5" style="27" bestFit="1" customWidth="1"/>
    <col min="22" max="22" width="6.5" style="27" bestFit="1" customWidth="1"/>
    <col min="23" max="23" width="3.6640625" style="27" bestFit="1" customWidth="1"/>
    <col min="24" max="24" width="10.6640625" style="34" bestFit="1" customWidth="1"/>
    <col min="25" max="25" width="7.5" style="34" bestFit="1" customWidth="1"/>
  </cols>
  <sheetData>
    <row r="1" spans="1:25" x14ac:dyDescent="0.2">
      <c r="A1" s="83" t="s">
        <v>85</v>
      </c>
      <c r="B1" s="101" t="s">
        <v>93</v>
      </c>
      <c r="C1" s="101" t="s">
        <v>94</v>
      </c>
      <c r="D1" s="101" t="s">
        <v>95</v>
      </c>
      <c r="E1" s="101" t="s">
        <v>92</v>
      </c>
      <c r="F1" s="101" t="s">
        <v>96</v>
      </c>
      <c r="G1" s="101" t="s">
        <v>97</v>
      </c>
      <c r="H1" s="101" t="s">
        <v>98</v>
      </c>
      <c r="I1" s="101" t="s">
        <v>99</v>
      </c>
      <c r="J1" s="101" t="s">
        <v>100</v>
      </c>
      <c r="K1" s="101" t="s">
        <v>101</v>
      </c>
      <c r="L1" s="101" t="s">
        <v>102</v>
      </c>
      <c r="M1" s="101" t="s">
        <v>106</v>
      </c>
      <c r="N1" s="101" t="s">
        <v>107</v>
      </c>
      <c r="O1" s="101" t="s">
        <v>108</v>
      </c>
      <c r="P1" s="101" t="s">
        <v>103</v>
      </c>
      <c r="Q1" s="101" t="s">
        <v>104</v>
      </c>
      <c r="S1" s="60"/>
      <c r="V1" s="38"/>
      <c r="W1" s="38"/>
      <c r="X1" s="38"/>
      <c r="Y1" s="38"/>
    </row>
    <row r="2" spans="1:25" ht="16" x14ac:dyDescent="0.2">
      <c r="A2" s="100" t="s">
        <v>46</v>
      </c>
      <c r="B2" s="60">
        <v>-1</v>
      </c>
      <c r="C2" s="60">
        <v>-1</v>
      </c>
      <c r="D2" s="60">
        <v>1</v>
      </c>
      <c r="E2" s="60">
        <v>1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S2" s="60"/>
      <c r="X2" s="27"/>
      <c r="Y2" s="27"/>
    </row>
    <row r="3" spans="1:25" ht="16" x14ac:dyDescent="0.2">
      <c r="A3" s="100" t="s">
        <v>110</v>
      </c>
      <c r="B3" s="60">
        <v>-1</v>
      </c>
      <c r="C3" s="60">
        <v>-1</v>
      </c>
      <c r="D3" s="60">
        <v>1</v>
      </c>
      <c r="E3" s="60">
        <v>1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S3" s="60"/>
      <c r="X3" s="27"/>
      <c r="Y3" s="27"/>
    </row>
    <row r="4" spans="1:25" x14ac:dyDescent="0.2">
      <c r="A4" s="99" t="s">
        <v>47</v>
      </c>
      <c r="B4" s="60">
        <v>0</v>
      </c>
      <c r="C4" s="60">
        <v>0</v>
      </c>
      <c r="D4" s="60">
        <v>0</v>
      </c>
      <c r="E4" s="60">
        <v>-1</v>
      </c>
      <c r="F4" s="60">
        <v>1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S4" s="60"/>
      <c r="X4" s="27"/>
      <c r="Y4" s="27"/>
    </row>
    <row r="5" spans="1:25" ht="16" x14ac:dyDescent="0.2">
      <c r="A5" s="100" t="s">
        <v>111</v>
      </c>
      <c r="B5" s="60">
        <v>-1</v>
      </c>
      <c r="C5" s="60">
        <v>0</v>
      </c>
      <c r="D5" s="60">
        <v>1</v>
      </c>
      <c r="E5" s="60">
        <v>0</v>
      </c>
      <c r="F5" s="60">
        <v>-1</v>
      </c>
      <c r="G5" s="60">
        <v>1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S5" s="60"/>
      <c r="X5" s="27"/>
      <c r="Y5" s="27"/>
    </row>
    <row r="6" spans="1:25" ht="16" x14ac:dyDescent="0.2">
      <c r="A6" s="100" t="s">
        <v>112</v>
      </c>
      <c r="B6" s="60">
        <v>-1</v>
      </c>
      <c r="C6" s="60">
        <v>0</v>
      </c>
      <c r="D6" s="60">
        <v>1</v>
      </c>
      <c r="E6" s="60">
        <v>0</v>
      </c>
      <c r="F6" s="60">
        <v>-1</v>
      </c>
      <c r="G6" s="60"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S6" s="60"/>
      <c r="X6" s="27"/>
      <c r="Y6" s="27"/>
    </row>
    <row r="7" spans="1:25" ht="16" x14ac:dyDescent="0.2">
      <c r="A7" s="100" t="s">
        <v>113</v>
      </c>
      <c r="B7" s="60">
        <v>-1</v>
      </c>
      <c r="C7" s="60">
        <v>0</v>
      </c>
      <c r="D7" s="60">
        <v>1</v>
      </c>
      <c r="E7" s="60">
        <v>0</v>
      </c>
      <c r="F7" s="60">
        <v>-1</v>
      </c>
      <c r="G7" s="60">
        <v>1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S7" s="60"/>
      <c r="X7" s="27"/>
      <c r="Y7" s="27"/>
    </row>
    <row r="8" spans="1:25" x14ac:dyDescent="0.2">
      <c r="A8" s="99" t="s">
        <v>48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-1</v>
      </c>
      <c r="H8" s="60">
        <v>1</v>
      </c>
      <c r="I8" s="60">
        <v>1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S8" s="60"/>
      <c r="X8" s="27"/>
      <c r="Y8" s="27"/>
    </row>
    <row r="9" spans="1:25" x14ac:dyDescent="0.2">
      <c r="A9" s="99" t="s">
        <v>72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-1</v>
      </c>
      <c r="J9" s="60">
        <f>-1</f>
        <v>-1</v>
      </c>
      <c r="K9" s="60">
        <v>1</v>
      </c>
      <c r="L9" s="60">
        <v>-1</v>
      </c>
      <c r="M9" s="60">
        <v>1</v>
      </c>
      <c r="N9" s="60">
        <v>0</v>
      </c>
      <c r="O9" s="60">
        <v>0</v>
      </c>
      <c r="P9" s="60">
        <v>0</v>
      </c>
      <c r="Q9" s="60">
        <v>0</v>
      </c>
      <c r="S9" s="60"/>
      <c r="X9" s="27"/>
      <c r="Y9" s="27"/>
    </row>
    <row r="10" spans="1:25" x14ac:dyDescent="0.2">
      <c r="A10" s="99" t="s">
        <v>49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-1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S10" s="60"/>
      <c r="X10" s="27"/>
      <c r="Y10" s="27"/>
    </row>
    <row r="11" spans="1:25" x14ac:dyDescent="0.2">
      <c r="A11" s="99" t="s">
        <v>50</v>
      </c>
      <c r="B11" s="60">
        <v>-1</v>
      </c>
      <c r="C11" s="60">
        <v>0</v>
      </c>
      <c r="D11" s="60">
        <v>1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-1</v>
      </c>
      <c r="N11" s="60">
        <v>1</v>
      </c>
      <c r="O11" s="60">
        <v>0</v>
      </c>
      <c r="P11" s="60">
        <v>0</v>
      </c>
      <c r="Q11" s="60">
        <v>0</v>
      </c>
      <c r="S11" s="60"/>
      <c r="X11" s="27"/>
      <c r="Y11" s="27"/>
    </row>
    <row r="12" spans="1:25" x14ac:dyDescent="0.2">
      <c r="A12" s="99" t="s">
        <v>51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-1</v>
      </c>
      <c r="O12" s="60">
        <v>1</v>
      </c>
      <c r="P12" s="60">
        <v>0</v>
      </c>
      <c r="Q12" s="60">
        <v>0</v>
      </c>
      <c r="S12" s="60"/>
      <c r="X12" s="27"/>
      <c r="Y12" s="27"/>
    </row>
    <row r="13" spans="1:25" x14ac:dyDescent="0.2">
      <c r="A13" s="99" t="s">
        <v>52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-1</v>
      </c>
      <c r="P13" s="60">
        <v>1</v>
      </c>
      <c r="Q13" s="60">
        <v>0</v>
      </c>
      <c r="S13" s="60"/>
      <c r="T13" s="60"/>
      <c r="U13" s="61"/>
      <c r="X13" s="27"/>
      <c r="Y13" s="27"/>
    </row>
    <row r="14" spans="1:25" x14ac:dyDescent="0.2">
      <c r="A14" s="27" t="s">
        <v>115</v>
      </c>
      <c r="B14" s="60">
        <v>0</v>
      </c>
      <c r="C14" s="60">
        <v>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-1</v>
      </c>
      <c r="S14" s="60"/>
      <c r="X14" s="27"/>
      <c r="Y14" s="27"/>
    </row>
    <row r="15" spans="1:25" x14ac:dyDescent="0.2">
      <c r="A15" s="27" t="s">
        <v>118</v>
      </c>
      <c r="B15" s="60">
        <v>1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S15" s="60"/>
    </row>
    <row r="16" spans="1:25" x14ac:dyDescent="0.2">
      <c r="A16" s="99" t="s">
        <v>45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1</v>
      </c>
      <c r="S16" s="60"/>
    </row>
    <row r="17" spans="1:40" x14ac:dyDescent="0.2">
      <c r="A17" s="99" t="s">
        <v>82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1</v>
      </c>
      <c r="Q17" s="60">
        <v>0</v>
      </c>
    </row>
    <row r="18" spans="1:40" x14ac:dyDescent="0.2"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</sheetData>
  <conditionalFormatting sqref="V2:Y13 T14:Y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Q1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zoomScale="115" zoomScaleNormal="115" workbookViewId="0">
      <selection activeCell="E1" sqref="E1:E1048576"/>
    </sheetView>
  </sheetViews>
  <sheetFormatPr baseColWidth="10" defaultColWidth="11.5" defaultRowHeight="15" x14ac:dyDescent="0.2"/>
  <cols>
    <col min="1" max="1" width="9.1640625" style="32" bestFit="1" customWidth="1"/>
    <col min="2" max="2" width="21.1640625" style="27" bestFit="1" customWidth="1"/>
    <col min="3" max="3" width="9.5" style="35" bestFit="1" customWidth="1"/>
    <col min="4" max="4" width="6.83203125" style="35" bestFit="1" customWidth="1"/>
    <col min="5" max="5" width="6" style="35" bestFit="1" customWidth="1"/>
    <col min="6" max="13" width="11.33203125" customWidth="1"/>
  </cols>
  <sheetData>
    <row r="1" spans="1:7" s="15" customFormat="1" x14ac:dyDescent="0.2">
      <c r="A1" s="105" t="s">
        <v>2</v>
      </c>
      <c r="B1" s="39" t="s">
        <v>15</v>
      </c>
      <c r="C1" s="37" t="s">
        <v>16</v>
      </c>
      <c r="D1" s="37" t="s">
        <v>11</v>
      </c>
      <c r="E1" s="37" t="s">
        <v>33</v>
      </c>
      <c r="F1" s="14"/>
      <c r="G1" s="14"/>
    </row>
    <row r="2" spans="1:7" s="15" customFormat="1" x14ac:dyDescent="0.2">
      <c r="A2" s="106" t="s">
        <v>93</v>
      </c>
      <c r="B2" s="45" t="s">
        <v>1</v>
      </c>
      <c r="C2" s="40">
        <v>1</v>
      </c>
      <c r="D2" s="42">
        <v>1</v>
      </c>
      <c r="E2" s="40">
        <v>0</v>
      </c>
      <c r="F2" s="67"/>
    </row>
    <row r="3" spans="1:7" s="15" customFormat="1" x14ac:dyDescent="0.2">
      <c r="A3" s="106" t="s">
        <v>94</v>
      </c>
      <c r="B3" s="27" t="s">
        <v>55</v>
      </c>
      <c r="C3" s="42">
        <v>1</v>
      </c>
      <c r="D3" s="42">
        <v>1</v>
      </c>
      <c r="E3" s="40">
        <v>0</v>
      </c>
      <c r="F3" s="21"/>
    </row>
    <row r="4" spans="1:7" s="15" customFormat="1" x14ac:dyDescent="0.2">
      <c r="A4" s="106" t="s">
        <v>95</v>
      </c>
      <c r="B4" s="45" t="s">
        <v>0</v>
      </c>
      <c r="C4" s="42">
        <v>0</v>
      </c>
      <c r="D4" s="42">
        <v>1</v>
      </c>
      <c r="E4" s="40">
        <v>1</v>
      </c>
      <c r="F4" s="21"/>
    </row>
    <row r="5" spans="1:7" s="15" customFormat="1" x14ac:dyDescent="0.2">
      <c r="A5" s="106" t="s">
        <v>92</v>
      </c>
      <c r="B5" s="27" t="s">
        <v>56</v>
      </c>
      <c r="C5" s="42">
        <v>1</v>
      </c>
      <c r="D5" s="42">
        <v>1</v>
      </c>
      <c r="E5" s="40">
        <v>0</v>
      </c>
      <c r="F5" s="21"/>
    </row>
    <row r="6" spans="1:7" s="15" customFormat="1" x14ac:dyDescent="0.2">
      <c r="A6" s="106" t="s">
        <v>96</v>
      </c>
      <c r="B6" s="45" t="s">
        <v>57</v>
      </c>
      <c r="C6" s="42">
        <v>1</v>
      </c>
      <c r="D6" s="42">
        <v>1</v>
      </c>
      <c r="E6" s="40">
        <v>0</v>
      </c>
      <c r="F6" s="21"/>
    </row>
    <row r="7" spans="1:7" s="15" customFormat="1" x14ac:dyDescent="0.2">
      <c r="A7" s="106" t="s">
        <v>97</v>
      </c>
      <c r="B7" s="45" t="s">
        <v>58</v>
      </c>
      <c r="C7" s="42">
        <v>1</v>
      </c>
      <c r="D7" s="42">
        <v>1</v>
      </c>
      <c r="E7" s="40">
        <v>0</v>
      </c>
      <c r="F7" s="21"/>
    </row>
    <row r="8" spans="1:7" s="15" customFormat="1" x14ac:dyDescent="0.2">
      <c r="A8" s="106" t="s">
        <v>98</v>
      </c>
      <c r="B8" s="27" t="s">
        <v>59</v>
      </c>
      <c r="C8" s="42">
        <v>1</v>
      </c>
      <c r="D8" s="42">
        <v>1</v>
      </c>
      <c r="E8" s="40">
        <v>0</v>
      </c>
      <c r="F8" s="21"/>
    </row>
    <row r="9" spans="1:7" s="15" customFormat="1" x14ac:dyDescent="0.2">
      <c r="A9" s="106" t="s">
        <v>99</v>
      </c>
      <c r="B9" s="27" t="s">
        <v>60</v>
      </c>
      <c r="C9" s="42">
        <v>1</v>
      </c>
      <c r="D9" s="42">
        <v>1</v>
      </c>
      <c r="E9" s="40">
        <v>0</v>
      </c>
      <c r="F9" s="21"/>
    </row>
    <row r="10" spans="1:7" s="15" customFormat="1" x14ac:dyDescent="0.2">
      <c r="A10" s="106" t="s">
        <v>100</v>
      </c>
      <c r="B10" s="27" t="s">
        <v>53</v>
      </c>
      <c r="C10" s="42">
        <v>0</v>
      </c>
      <c r="D10" s="42">
        <v>1</v>
      </c>
      <c r="E10" s="40">
        <v>1</v>
      </c>
      <c r="F10" s="21"/>
    </row>
    <row r="11" spans="1:7" s="15" customFormat="1" x14ac:dyDescent="0.2">
      <c r="A11" s="106" t="s">
        <v>101</v>
      </c>
      <c r="B11" s="27" t="s">
        <v>54</v>
      </c>
      <c r="C11" s="42">
        <v>0</v>
      </c>
      <c r="D11" s="42">
        <v>1</v>
      </c>
      <c r="E11" s="40">
        <v>1</v>
      </c>
      <c r="F11" s="21"/>
    </row>
    <row r="12" spans="1:7" s="15" customFormat="1" x14ac:dyDescent="0.2">
      <c r="A12" s="106" t="s">
        <v>102</v>
      </c>
      <c r="B12" s="27" t="s">
        <v>61</v>
      </c>
      <c r="C12" s="42">
        <v>0</v>
      </c>
      <c r="D12" s="42">
        <v>1</v>
      </c>
      <c r="E12" s="40">
        <v>1</v>
      </c>
      <c r="F12" s="21"/>
    </row>
    <row r="13" spans="1:7" s="15" customFormat="1" x14ac:dyDescent="0.2">
      <c r="A13" s="106" t="s">
        <v>106</v>
      </c>
      <c r="B13" s="27" t="s">
        <v>62</v>
      </c>
      <c r="C13" s="42">
        <v>1</v>
      </c>
      <c r="D13" s="42">
        <v>1</v>
      </c>
      <c r="E13" s="40">
        <v>0</v>
      </c>
      <c r="F13" s="21"/>
    </row>
    <row r="14" spans="1:7" s="15" customFormat="1" x14ac:dyDescent="0.2">
      <c r="A14" s="106" t="s">
        <v>107</v>
      </c>
      <c r="B14" s="27" t="s">
        <v>63</v>
      </c>
      <c r="C14" s="42">
        <v>1</v>
      </c>
      <c r="D14" s="42">
        <v>1</v>
      </c>
      <c r="E14" s="40">
        <v>0</v>
      </c>
      <c r="F14" s="21"/>
    </row>
    <row r="15" spans="1:7" s="15" customFormat="1" x14ac:dyDescent="0.2">
      <c r="A15" s="106" t="s">
        <v>108</v>
      </c>
      <c r="B15" s="45" t="s">
        <v>64</v>
      </c>
      <c r="C15" s="42">
        <v>1</v>
      </c>
      <c r="D15" s="42">
        <v>1</v>
      </c>
      <c r="E15" s="40">
        <v>0</v>
      </c>
      <c r="F15" s="21"/>
    </row>
    <row r="16" spans="1:7" s="15" customFormat="1" x14ac:dyDescent="0.2">
      <c r="A16" s="106" t="s">
        <v>103</v>
      </c>
      <c r="B16" s="45" t="s">
        <v>65</v>
      </c>
      <c r="C16" s="42">
        <v>1</v>
      </c>
      <c r="D16" s="42">
        <v>1</v>
      </c>
      <c r="E16" s="40">
        <v>0</v>
      </c>
      <c r="F16" s="21"/>
    </row>
    <row r="17" spans="1:6" s="15" customFormat="1" x14ac:dyDescent="0.2">
      <c r="A17" s="25" t="s">
        <v>104</v>
      </c>
      <c r="B17" s="27" t="s">
        <v>55</v>
      </c>
      <c r="C17" s="42">
        <v>1</v>
      </c>
      <c r="D17" s="42">
        <v>1</v>
      </c>
      <c r="E17" s="40">
        <v>0</v>
      </c>
      <c r="F17" s="21"/>
    </row>
    <row r="18" spans="1:6" x14ac:dyDescent="0.2">
      <c r="A18" s="57"/>
    </row>
    <row r="19" spans="1:6" x14ac:dyDescent="0.2">
      <c r="A19" s="57"/>
    </row>
    <row r="20" spans="1:6" x14ac:dyDescent="0.2">
      <c r="A20" s="30"/>
      <c r="C20" s="40"/>
      <c r="D20" s="40"/>
      <c r="E20" s="40"/>
    </row>
    <row r="21" spans="1:6" x14ac:dyDescent="0.2">
      <c r="A21" s="30"/>
      <c r="C21" s="40"/>
      <c r="D21" s="40"/>
      <c r="E21" s="40"/>
    </row>
    <row r="22" spans="1:6" x14ac:dyDescent="0.2">
      <c r="B22" s="45"/>
    </row>
    <row r="23" spans="1:6" x14ac:dyDescent="0.2">
      <c r="B23" s="45"/>
    </row>
    <row r="24" spans="1:6" x14ac:dyDescent="0.2">
      <c r="B24" s="45"/>
    </row>
    <row r="25" spans="1:6" x14ac:dyDescent="0.2">
      <c r="B25" s="45"/>
    </row>
    <row r="26" spans="1:6" x14ac:dyDescent="0.2">
      <c r="B26" s="45"/>
    </row>
    <row r="27" spans="1:6" x14ac:dyDescent="0.2">
      <c r="B27" s="45"/>
    </row>
    <row r="28" spans="1:6" x14ac:dyDescent="0.2">
      <c r="B28" s="45"/>
    </row>
    <row r="29" spans="1:6" x14ac:dyDescent="0.2">
      <c r="B29" s="45"/>
    </row>
    <row r="30" spans="1:6" x14ac:dyDescent="0.2">
      <c r="B30" s="45"/>
    </row>
    <row r="31" spans="1:6" x14ac:dyDescent="0.2">
      <c r="B31" s="45"/>
    </row>
    <row r="32" spans="1:6" x14ac:dyDescent="0.2">
      <c r="B32" s="45"/>
    </row>
    <row r="33" spans="1:2" x14ac:dyDescent="0.2">
      <c r="B33" s="45"/>
    </row>
    <row r="34" spans="1:2" x14ac:dyDescent="0.2">
      <c r="A34" s="4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219" workbookViewId="0">
      <selection activeCell="D10" sqref="D10"/>
    </sheetView>
  </sheetViews>
  <sheetFormatPr baseColWidth="10" defaultColWidth="11.5" defaultRowHeight="15" x14ac:dyDescent="0.2"/>
  <cols>
    <col min="1" max="1" width="13.1640625" style="44" bestFit="1" customWidth="1"/>
    <col min="2" max="2" width="41.83203125" style="27" bestFit="1" customWidth="1"/>
    <col min="3" max="3" width="12.6640625" style="35" bestFit="1" customWidth="1"/>
    <col min="4" max="4" width="9.5" style="35" bestFit="1" customWidth="1"/>
  </cols>
  <sheetData>
    <row r="1" spans="1:5" s="15" customFormat="1" x14ac:dyDescent="0.2">
      <c r="A1" s="52" t="s">
        <v>2</v>
      </c>
      <c r="B1" s="41" t="s">
        <v>4</v>
      </c>
      <c r="C1" s="37" t="s">
        <v>34</v>
      </c>
      <c r="D1" s="37" t="s">
        <v>12</v>
      </c>
      <c r="E1" s="109" t="s">
        <v>123</v>
      </c>
    </row>
    <row r="2" spans="1:5" s="15" customFormat="1" x14ac:dyDescent="0.2">
      <c r="A2" t="s">
        <v>46</v>
      </c>
      <c r="B2" t="s">
        <v>68</v>
      </c>
      <c r="C2">
        <v>0</v>
      </c>
      <c r="D2">
        <v>1</v>
      </c>
      <c r="E2" s="15" t="s">
        <v>124</v>
      </c>
    </row>
    <row r="3" spans="1:5" s="15" customFormat="1" x14ac:dyDescent="0.2">
      <c r="A3" t="s">
        <v>110</v>
      </c>
      <c r="B3" t="s">
        <v>68</v>
      </c>
      <c r="C3">
        <v>0</v>
      </c>
      <c r="D3">
        <v>1</v>
      </c>
      <c r="E3" s="15" t="s">
        <v>124</v>
      </c>
    </row>
    <row r="4" spans="1:5" s="15" customFormat="1" x14ac:dyDescent="0.2">
      <c r="A4" t="s">
        <v>47</v>
      </c>
      <c r="B4" t="s">
        <v>69</v>
      </c>
      <c r="C4">
        <v>0</v>
      </c>
      <c r="D4">
        <v>1</v>
      </c>
    </row>
    <row r="5" spans="1:5" s="15" customFormat="1" x14ac:dyDescent="0.2">
      <c r="A5" t="s">
        <v>111</v>
      </c>
      <c r="B5" t="s">
        <v>70</v>
      </c>
      <c r="C5">
        <v>0</v>
      </c>
      <c r="D5">
        <v>1</v>
      </c>
      <c r="E5" s="15" t="s">
        <v>125</v>
      </c>
    </row>
    <row r="6" spans="1:5" s="15" customFormat="1" x14ac:dyDescent="0.2">
      <c r="A6" t="s">
        <v>112</v>
      </c>
      <c r="B6" t="s">
        <v>70</v>
      </c>
      <c r="C6">
        <v>0</v>
      </c>
      <c r="D6">
        <v>1</v>
      </c>
      <c r="E6" s="15" t="s">
        <v>125</v>
      </c>
    </row>
    <row r="7" spans="1:5" s="15" customFormat="1" x14ac:dyDescent="0.2">
      <c r="A7" t="s">
        <v>113</v>
      </c>
      <c r="B7" t="s">
        <v>70</v>
      </c>
      <c r="C7">
        <v>0</v>
      </c>
      <c r="D7">
        <v>1</v>
      </c>
      <c r="E7" s="15" t="s">
        <v>125</v>
      </c>
    </row>
    <row r="8" spans="1:5" s="15" customFormat="1" x14ac:dyDescent="0.2">
      <c r="A8" t="s">
        <v>48</v>
      </c>
      <c r="B8" t="s">
        <v>71</v>
      </c>
      <c r="C8">
        <v>0</v>
      </c>
      <c r="D8">
        <v>1</v>
      </c>
    </row>
    <row r="9" spans="1:5" s="15" customFormat="1" x14ac:dyDescent="0.2">
      <c r="A9" t="s">
        <v>72</v>
      </c>
      <c r="B9" t="s">
        <v>73</v>
      </c>
      <c r="C9">
        <v>0</v>
      </c>
      <c r="D9">
        <v>1</v>
      </c>
    </row>
    <row r="10" spans="1:5" s="15" customFormat="1" x14ac:dyDescent="0.2">
      <c r="A10" t="s">
        <v>49</v>
      </c>
      <c r="B10" t="s">
        <v>74</v>
      </c>
      <c r="C10">
        <v>0</v>
      </c>
      <c r="D10">
        <v>1</v>
      </c>
    </row>
    <row r="11" spans="1:5" s="15" customFormat="1" x14ac:dyDescent="0.2">
      <c r="A11" t="s">
        <v>50</v>
      </c>
      <c r="B11" t="s">
        <v>75</v>
      </c>
      <c r="C11">
        <v>0</v>
      </c>
      <c r="D11">
        <v>1</v>
      </c>
    </row>
    <row r="12" spans="1:5" x14ac:dyDescent="0.2">
      <c r="A12" t="s">
        <v>51</v>
      </c>
      <c r="B12" t="s">
        <v>76</v>
      </c>
      <c r="C12">
        <v>0</v>
      </c>
      <c r="D12">
        <v>1</v>
      </c>
    </row>
    <row r="13" spans="1:5" x14ac:dyDescent="0.2">
      <c r="A13" t="s">
        <v>52</v>
      </c>
      <c r="B13" t="s">
        <v>83</v>
      </c>
      <c r="C13">
        <v>0</v>
      </c>
      <c r="D13">
        <v>1</v>
      </c>
    </row>
    <row r="14" spans="1:5" x14ac:dyDescent="0.2">
      <c r="A14" t="s">
        <v>115</v>
      </c>
      <c r="B14" t="s">
        <v>66</v>
      </c>
      <c r="C14">
        <v>0</v>
      </c>
      <c r="D14">
        <v>1</v>
      </c>
    </row>
    <row r="15" spans="1:5" x14ac:dyDescent="0.2">
      <c r="A15" s="27" t="s">
        <v>118</v>
      </c>
      <c r="B15" s="27" t="s">
        <v>119</v>
      </c>
      <c r="C15">
        <v>0</v>
      </c>
      <c r="D15">
        <v>1</v>
      </c>
    </row>
    <row r="16" spans="1:5" x14ac:dyDescent="0.2">
      <c r="A16" t="s">
        <v>45</v>
      </c>
      <c r="B16" t="s">
        <v>116</v>
      </c>
      <c r="C16">
        <v>0</v>
      </c>
      <c r="D16">
        <v>1</v>
      </c>
    </row>
    <row r="17" spans="1:4" x14ac:dyDescent="0.2">
      <c r="A17" t="s">
        <v>82</v>
      </c>
      <c r="B17" t="s">
        <v>67</v>
      </c>
      <c r="C17">
        <v>0</v>
      </c>
      <c r="D17">
        <v>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10.83203125" style="44" bestFit="1" customWidth="1"/>
  </cols>
  <sheetData>
    <row r="1" spans="1:2" s="15" customFormat="1" x14ac:dyDescent="0.2">
      <c r="A1" s="52" t="s">
        <v>2</v>
      </c>
      <c r="B1" s="17"/>
    </row>
    <row r="2" spans="1:2" s="15" customFormat="1" ht="16" x14ac:dyDescent="0.2">
      <c r="A2" s="74" t="s">
        <v>46</v>
      </c>
    </row>
    <row r="3" spans="1:2" s="15" customFormat="1" ht="16" x14ac:dyDescent="0.2">
      <c r="A3" s="74" t="s">
        <v>110</v>
      </c>
    </row>
    <row r="4" spans="1:2" s="15" customFormat="1" x14ac:dyDescent="0.2">
      <c r="A4" s="59" t="s">
        <v>47</v>
      </c>
    </row>
    <row r="5" spans="1:2" s="15" customFormat="1" ht="16" x14ac:dyDescent="0.2">
      <c r="A5" s="74" t="s">
        <v>111</v>
      </c>
    </row>
    <row r="6" spans="1:2" s="15" customFormat="1" ht="16" x14ac:dyDescent="0.2">
      <c r="A6" s="74" t="s">
        <v>112</v>
      </c>
    </row>
    <row r="7" spans="1:2" s="15" customFormat="1" ht="16" x14ac:dyDescent="0.2">
      <c r="A7" s="74" t="s">
        <v>113</v>
      </c>
    </row>
    <row r="8" spans="1:2" s="15" customFormat="1" x14ac:dyDescent="0.2">
      <c r="A8" s="59" t="s">
        <v>48</v>
      </c>
    </row>
    <row r="9" spans="1:2" s="15" customFormat="1" x14ac:dyDescent="0.2">
      <c r="A9" s="59" t="s">
        <v>72</v>
      </c>
    </row>
    <row r="10" spans="1:2" s="15" customFormat="1" x14ac:dyDescent="0.2">
      <c r="A10" s="59" t="s">
        <v>49</v>
      </c>
    </row>
    <row r="11" spans="1:2" s="15" customFormat="1" x14ac:dyDescent="0.2">
      <c r="A11" s="59" t="s">
        <v>50</v>
      </c>
    </row>
    <row r="12" spans="1:2" s="15" customFormat="1" x14ac:dyDescent="0.2">
      <c r="A12" s="59" t="s">
        <v>51</v>
      </c>
    </row>
    <row r="13" spans="1:2" s="15" customFormat="1" x14ac:dyDescent="0.2">
      <c r="A13" s="59" t="s">
        <v>52</v>
      </c>
    </row>
    <row r="14" spans="1:2" s="15" customFormat="1" x14ac:dyDescent="0.2">
      <c r="A14" s="102" t="s">
        <v>115</v>
      </c>
    </row>
    <row r="15" spans="1:2" s="15" customFormat="1" x14ac:dyDescent="0.2">
      <c r="A15" s="59" t="s">
        <v>118</v>
      </c>
    </row>
    <row r="16" spans="1:2" x14ac:dyDescent="0.2">
      <c r="A16" s="59" t="s">
        <v>45</v>
      </c>
    </row>
    <row r="17" spans="1:1" x14ac:dyDescent="0.2">
      <c r="A17" s="5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7.83203125" style="57" bestFit="1" customWidth="1"/>
  </cols>
  <sheetData>
    <row r="1" spans="1:1" s="15" customFormat="1" x14ac:dyDescent="0.2">
      <c r="A1" s="56" t="s">
        <v>32</v>
      </c>
    </row>
    <row r="2" spans="1:1" s="15" customFormat="1" x14ac:dyDescent="0.2">
      <c r="A2" s="64" t="s">
        <v>93</v>
      </c>
    </row>
    <row r="3" spans="1:1" s="15" customFormat="1" x14ac:dyDescent="0.2">
      <c r="A3" s="66" t="s">
        <v>94</v>
      </c>
    </row>
    <row r="4" spans="1:1" s="15" customFormat="1" x14ac:dyDescent="0.2">
      <c r="A4" s="64" t="s">
        <v>95</v>
      </c>
    </row>
    <row r="5" spans="1:1" s="15" customFormat="1" x14ac:dyDescent="0.2">
      <c r="A5" s="64" t="s">
        <v>92</v>
      </c>
    </row>
    <row r="6" spans="1:1" s="15" customFormat="1" x14ac:dyDescent="0.2">
      <c r="A6" s="64" t="s">
        <v>96</v>
      </c>
    </row>
    <row r="7" spans="1:1" s="15" customFormat="1" x14ac:dyDescent="0.2">
      <c r="A7" s="64" t="s">
        <v>97</v>
      </c>
    </row>
    <row r="8" spans="1:1" s="15" customFormat="1" x14ac:dyDescent="0.2">
      <c r="A8" s="64" t="s">
        <v>98</v>
      </c>
    </row>
    <row r="9" spans="1:1" s="15" customFormat="1" x14ac:dyDescent="0.2">
      <c r="A9" s="66" t="s">
        <v>99</v>
      </c>
    </row>
    <row r="10" spans="1:1" s="15" customFormat="1" x14ac:dyDescent="0.2">
      <c r="A10" s="64" t="s">
        <v>100</v>
      </c>
    </row>
    <row r="11" spans="1:1" s="15" customFormat="1" x14ac:dyDescent="0.2">
      <c r="A11" s="64" t="s">
        <v>101</v>
      </c>
    </row>
    <row r="12" spans="1:1" s="15" customFormat="1" x14ac:dyDescent="0.2">
      <c r="A12" s="65" t="s">
        <v>102</v>
      </c>
    </row>
    <row r="13" spans="1:1" s="15" customFormat="1" x14ac:dyDescent="0.2">
      <c r="A13" s="66" t="s">
        <v>106</v>
      </c>
    </row>
    <row r="14" spans="1:1" s="15" customFormat="1" x14ac:dyDescent="0.2">
      <c r="A14" s="66" t="s">
        <v>107</v>
      </c>
    </row>
    <row r="15" spans="1:1" s="15" customFormat="1" x14ac:dyDescent="0.2">
      <c r="A15" s="66" t="s">
        <v>108</v>
      </c>
    </row>
    <row r="16" spans="1:1" s="15" customFormat="1" x14ac:dyDescent="0.2">
      <c r="A16" s="64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/>
    <row r="21" spans="1:1" s="15" customFormat="1" x14ac:dyDescent="0.2"/>
    <row r="22" spans="1:1" s="15" customFormat="1" x14ac:dyDescent="0.2"/>
    <row r="23" spans="1:1" s="15" customFormat="1" x14ac:dyDescent="0.2">
      <c r="A23" s="46"/>
    </row>
    <row r="29" spans="1:1" x14ac:dyDescent="0.2">
      <c r="A29" s="30"/>
    </row>
  </sheetData>
  <pageMargins left="0.7" right="0.7" top="0.75" bottom="0.75" header="0.3" footer="0.3"/>
  <pageSetup paperSize="9" orientation="portrait" horizont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>
      <selection activeCell="A4" sqref="A4:A17"/>
    </sheetView>
  </sheetViews>
  <sheetFormatPr baseColWidth="10" defaultColWidth="8.83203125" defaultRowHeight="15" x14ac:dyDescent="0.2"/>
  <cols>
    <col min="1" max="1" width="9.1640625" style="36" bestFit="1" customWidth="1"/>
  </cols>
  <sheetData>
    <row r="1" spans="1:1" s="15" customFormat="1" x14ac:dyDescent="0.2">
      <c r="A1" s="26" t="s">
        <v>32</v>
      </c>
    </row>
    <row r="2" spans="1:1" s="15" customFormat="1" x14ac:dyDescent="0.2">
      <c r="A2" s="59" t="s">
        <v>93</v>
      </c>
    </row>
    <row r="3" spans="1:1" s="15" customFormat="1" x14ac:dyDescent="0.2">
      <c r="A3" s="59" t="s">
        <v>94</v>
      </c>
    </row>
    <row r="4" spans="1:1" s="15" customFormat="1" x14ac:dyDescent="0.2">
      <c r="A4" s="59" t="s">
        <v>95</v>
      </c>
    </row>
    <row r="5" spans="1:1" s="15" customFormat="1" x14ac:dyDescent="0.2">
      <c r="A5" s="59" t="s">
        <v>92</v>
      </c>
    </row>
    <row r="6" spans="1:1" s="15" customFormat="1" x14ac:dyDescent="0.2">
      <c r="A6" s="59" t="s">
        <v>96</v>
      </c>
    </row>
    <row r="7" spans="1:1" s="15" customFormat="1" x14ac:dyDescent="0.2">
      <c r="A7" s="59" t="s">
        <v>97</v>
      </c>
    </row>
    <row r="8" spans="1:1" s="15" customFormat="1" x14ac:dyDescent="0.2">
      <c r="A8" s="59" t="s">
        <v>98</v>
      </c>
    </row>
    <row r="9" spans="1:1" s="15" customFormat="1" x14ac:dyDescent="0.2">
      <c r="A9" s="59" t="s">
        <v>99</v>
      </c>
    </row>
    <row r="10" spans="1:1" s="15" customFormat="1" x14ac:dyDescent="0.2">
      <c r="A10" s="59" t="s">
        <v>100</v>
      </c>
    </row>
    <row r="11" spans="1:1" s="15" customFormat="1" x14ac:dyDescent="0.2">
      <c r="A11" s="59" t="s">
        <v>101</v>
      </c>
    </row>
    <row r="12" spans="1:1" s="15" customFormat="1" x14ac:dyDescent="0.2">
      <c r="A12" s="59" t="s">
        <v>102</v>
      </c>
    </row>
    <row r="13" spans="1:1" s="15" customFormat="1" x14ac:dyDescent="0.2">
      <c r="A13" s="59" t="s">
        <v>106</v>
      </c>
    </row>
    <row r="14" spans="1:1" s="15" customFormat="1" x14ac:dyDescent="0.2">
      <c r="A14" s="59" t="s">
        <v>107</v>
      </c>
    </row>
    <row r="15" spans="1:1" s="15" customFormat="1" x14ac:dyDescent="0.2">
      <c r="A15" s="59" t="s">
        <v>108</v>
      </c>
    </row>
    <row r="16" spans="1:1" s="15" customFormat="1" x14ac:dyDescent="0.2">
      <c r="A16" s="59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>
      <c r="A20" s="61"/>
    </row>
    <row r="21" spans="1:1" s="15" customFormat="1" x14ac:dyDescent="0.2">
      <c r="A21" s="61"/>
    </row>
    <row r="22" spans="1:1" s="15" customFormat="1" x14ac:dyDescent="0.2"/>
    <row r="23" spans="1:1" s="15" customFormat="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39" spans="1:1" s="10" customFormat="1" ht="16" x14ac:dyDescent="0.2">
      <c r="A39" s="33"/>
    </row>
  </sheetData>
  <pageMargins left="0.7" right="0.7" top="0.75" bottom="0.75" header="0.3" footer="0.3"/>
  <pageSetup paperSize="9" orientation="portrait" horizontalDpi="4294967292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zoomScale="178" workbookViewId="0">
      <selection activeCell="D14" sqref="D14"/>
    </sheetView>
  </sheetViews>
  <sheetFormatPr baseColWidth="10" defaultColWidth="9.1640625" defaultRowHeight="16" x14ac:dyDescent="0.2"/>
  <cols>
    <col min="1" max="1" width="10.83203125" style="7" bestFit="1" customWidth="1"/>
    <col min="2" max="2" width="15.5" style="23" bestFit="1" customWidth="1"/>
    <col min="3" max="3" width="16" style="23" bestFit="1" customWidth="1"/>
    <col min="4" max="5" width="11.83203125" bestFit="1" customWidth="1"/>
  </cols>
  <sheetData>
    <row r="1" spans="1:13" s="15" customFormat="1" ht="15" x14ac:dyDescent="0.2">
      <c r="A1" s="52" t="s">
        <v>13</v>
      </c>
      <c r="B1" s="26" t="s">
        <v>30</v>
      </c>
      <c r="C1" s="26" t="s">
        <v>31</v>
      </c>
      <c r="M1" s="69"/>
    </row>
    <row r="2" spans="1:13" s="4" customFormat="1" x14ac:dyDescent="0.2">
      <c r="A2" s="74" t="s">
        <v>46</v>
      </c>
      <c r="B2" s="70">
        <f>-18.1-0.9</f>
        <v>-19</v>
      </c>
      <c r="C2" s="69">
        <f>-18.1+0.9</f>
        <v>-17.200000000000003</v>
      </c>
      <c r="M2" s="69"/>
    </row>
    <row r="3" spans="1:13" s="4" customFormat="1" x14ac:dyDescent="0.2">
      <c r="A3" s="74" t="s">
        <v>110</v>
      </c>
      <c r="B3" s="70">
        <f>-18.1-0.9</f>
        <v>-19</v>
      </c>
      <c r="C3" s="69">
        <f>-18.1+0.9</f>
        <v>-17.200000000000003</v>
      </c>
      <c r="M3" s="70"/>
    </row>
    <row r="4" spans="1:13" s="4" customFormat="1" ht="15" x14ac:dyDescent="0.2">
      <c r="A4" s="59" t="s">
        <v>47</v>
      </c>
      <c r="B4" s="70">
        <v>1.7</v>
      </c>
      <c r="C4" s="69">
        <v>3.3</v>
      </c>
      <c r="D4" s="62"/>
      <c r="E4" s="63"/>
      <c r="M4" s="71"/>
    </row>
    <row r="5" spans="1:13" s="4" customFormat="1" x14ac:dyDescent="0.2">
      <c r="A5" s="74" t="s">
        <v>111</v>
      </c>
      <c r="B5" s="70">
        <f t="shared" ref="B5:B6" si="0">-16.2-1.3</f>
        <v>-17.5</v>
      </c>
      <c r="C5" s="69">
        <f t="shared" ref="C5:C6" si="1">-16.2+1.3</f>
        <v>-14.899999999999999</v>
      </c>
      <c r="D5" s="62"/>
      <c r="E5" s="108"/>
      <c r="M5" s="71"/>
    </row>
    <row r="6" spans="1:13" s="4" customFormat="1" x14ac:dyDescent="0.2">
      <c r="A6" s="74" t="s">
        <v>112</v>
      </c>
      <c r="B6" s="70">
        <f t="shared" si="0"/>
        <v>-17.5</v>
      </c>
      <c r="C6" s="69">
        <f t="shared" si="1"/>
        <v>-14.899999999999999</v>
      </c>
      <c r="D6" s="62"/>
      <c r="E6" s="63"/>
      <c r="M6" s="72"/>
    </row>
    <row r="7" spans="1:13" s="4" customFormat="1" x14ac:dyDescent="0.2">
      <c r="A7" s="74" t="s">
        <v>113</v>
      </c>
      <c r="B7" s="70">
        <f>-16.2-1.3</f>
        <v>-17.5</v>
      </c>
      <c r="C7" s="69">
        <f>-16.2+1.3</f>
        <v>-14.899999999999999</v>
      </c>
      <c r="D7" s="62"/>
      <c r="E7" s="63"/>
      <c r="M7" s="72"/>
    </row>
    <row r="8" spans="1:13" s="4" customFormat="1" ht="15" x14ac:dyDescent="0.2">
      <c r="A8" s="59" t="s">
        <v>48</v>
      </c>
      <c r="B8" s="71">
        <v>19.2</v>
      </c>
      <c r="C8" s="69">
        <v>21.2</v>
      </c>
      <c r="D8" s="63"/>
      <c r="E8" s="63"/>
      <c r="M8" s="72"/>
    </row>
    <row r="9" spans="1:13" s="4" customFormat="1" ht="15" x14ac:dyDescent="0.2">
      <c r="A9" s="59" t="s">
        <v>72</v>
      </c>
      <c r="B9" s="70">
        <v>5.0999999999999996</v>
      </c>
      <c r="C9" s="69">
        <v>6.7</v>
      </c>
      <c r="D9" s="62"/>
      <c r="E9" s="63"/>
      <c r="M9" s="72"/>
    </row>
    <row r="10" spans="1:13" s="4" customFormat="1" ht="15" x14ac:dyDescent="0.2">
      <c r="A10" s="59" t="s">
        <v>49</v>
      </c>
      <c r="B10" s="71">
        <f>5.5-1.1</f>
        <v>4.4000000000000004</v>
      </c>
      <c r="C10" s="69">
        <f>5.5+1.1</f>
        <v>6.6</v>
      </c>
      <c r="D10" s="62"/>
      <c r="E10" s="63"/>
      <c r="M10" s="72"/>
    </row>
    <row r="11" spans="1:13" s="4" customFormat="1" ht="15" x14ac:dyDescent="0.2">
      <c r="A11" s="59" t="s">
        <v>50</v>
      </c>
      <c r="B11" s="70">
        <f>-18.6-0.9</f>
        <v>-19.5</v>
      </c>
      <c r="C11" s="69">
        <f>-18.6+0.9</f>
        <v>-17.700000000000003</v>
      </c>
      <c r="D11" s="62"/>
      <c r="E11" s="63"/>
      <c r="M11" s="72"/>
    </row>
    <row r="12" spans="1:13" s="4" customFormat="1" ht="15" x14ac:dyDescent="0.2">
      <c r="A12" s="59" t="s">
        <v>51</v>
      </c>
      <c r="B12" s="71">
        <f>4.2-0.7</f>
        <v>3.5</v>
      </c>
      <c r="C12" s="69">
        <f>4.2+0.7</f>
        <v>4.9000000000000004</v>
      </c>
      <c r="D12" s="62"/>
      <c r="E12" s="63"/>
    </row>
    <row r="13" spans="1:13" s="2" customFormat="1" ht="15" x14ac:dyDescent="0.2">
      <c r="A13" s="59" t="s">
        <v>52</v>
      </c>
      <c r="B13" s="70">
        <v>-0.7</v>
      </c>
      <c r="C13" s="69">
        <v>0.5</v>
      </c>
      <c r="D13" s="62"/>
      <c r="E13" s="63"/>
    </row>
    <row r="14" spans="1:13" s="15" customFormat="1" ht="15" x14ac:dyDescent="0.2">
      <c r="A14" s="107" t="s">
        <v>115</v>
      </c>
      <c r="B14" s="4">
        <v>-100</v>
      </c>
      <c r="C14" s="4">
        <v>0</v>
      </c>
    </row>
    <row r="15" spans="1:13" s="15" customFormat="1" ht="15" x14ac:dyDescent="0.2">
      <c r="A15" s="59" t="s">
        <v>118</v>
      </c>
      <c r="B15" s="4">
        <v>-50</v>
      </c>
      <c r="C15" s="4">
        <v>50</v>
      </c>
    </row>
    <row r="16" spans="1:13" ht="15" x14ac:dyDescent="0.2">
      <c r="A16" s="59" t="s">
        <v>45</v>
      </c>
      <c r="B16" s="4">
        <v>-50</v>
      </c>
      <c r="C16" s="4">
        <v>50</v>
      </c>
    </row>
    <row r="17" spans="1:4" ht="15" x14ac:dyDescent="0.2">
      <c r="A17" s="59" t="s">
        <v>82</v>
      </c>
      <c r="B17" s="4">
        <v>-50</v>
      </c>
      <c r="C17" s="4">
        <v>50</v>
      </c>
    </row>
    <row r="25" spans="1:4" x14ac:dyDescent="0.2">
      <c r="B25" s="24"/>
    </row>
    <row r="26" spans="1:4" x14ac:dyDescent="0.2">
      <c r="B26" s="24"/>
      <c r="C26" s="22"/>
      <c r="D26" s="21"/>
    </row>
    <row r="27" spans="1:4" x14ac:dyDescent="0.2">
      <c r="B27" s="24"/>
      <c r="C27" s="22"/>
      <c r="D27" s="21"/>
    </row>
    <row r="28" spans="1:4" x14ac:dyDescent="0.2">
      <c r="B28" s="24"/>
    </row>
    <row r="29" spans="1:4" x14ac:dyDescent="0.2">
      <c r="B29" s="24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zoomScale="176" zoomScaleNormal="110" workbookViewId="0">
      <selection activeCell="C6" sqref="C6"/>
    </sheetView>
  </sheetViews>
  <sheetFormatPr baseColWidth="10" defaultColWidth="9.1640625" defaultRowHeight="16" x14ac:dyDescent="0.2"/>
  <cols>
    <col min="1" max="1" width="9.5" style="28" bestFit="1" customWidth="1"/>
    <col min="2" max="2" width="13.5" style="29" bestFit="1" customWidth="1"/>
    <col min="3" max="3" width="12.6640625" style="29" bestFit="1" customWidth="1"/>
    <col min="4" max="4" width="9.5" style="8" bestFit="1" customWidth="1"/>
    <col min="5" max="5" width="12.83203125" bestFit="1" customWidth="1"/>
    <col min="21" max="21" width="11.83203125" customWidth="1"/>
    <col min="22" max="22" width="18.6640625" customWidth="1"/>
  </cols>
  <sheetData>
    <row r="1" spans="1:20" s="1" customFormat="1" x14ac:dyDescent="0.2">
      <c r="A1" s="41" t="s">
        <v>32</v>
      </c>
      <c r="B1" s="41" t="s">
        <v>80</v>
      </c>
      <c r="C1" s="41" t="s">
        <v>81</v>
      </c>
      <c r="D1" s="9"/>
      <c r="T1" s="7"/>
    </row>
    <row r="2" spans="1:20" s="1" customFormat="1" ht="15" x14ac:dyDescent="0.2">
      <c r="A2" s="27" t="s">
        <v>93</v>
      </c>
      <c r="B2" s="94">
        <v>9.7499999999999996E-4</v>
      </c>
      <c r="C2" s="94">
        <v>2.5400000000000002E-3</v>
      </c>
      <c r="D2" s="68"/>
      <c r="E2" s="68"/>
      <c r="T2" s="95"/>
    </row>
    <row r="3" spans="1:20" s="1" customFormat="1" ht="15" x14ac:dyDescent="0.2">
      <c r="A3" s="27" t="s">
        <v>94</v>
      </c>
      <c r="B3" s="94">
        <v>3.2000000000000003E-4</v>
      </c>
      <c r="C3" s="94">
        <v>3.8000000000000002E-4</v>
      </c>
      <c r="D3" s="68"/>
      <c r="E3" s="68"/>
      <c r="T3" s="95"/>
    </row>
    <row r="4" spans="1:20" s="1" customFormat="1" ht="15" x14ac:dyDescent="0.2">
      <c r="A4" s="27" t="s">
        <v>95</v>
      </c>
      <c r="B4" s="94">
        <v>2.02E-4</v>
      </c>
      <c r="C4" s="94">
        <v>3.19E-4</v>
      </c>
      <c r="D4" s="68"/>
      <c r="E4" s="68"/>
      <c r="T4" s="95"/>
    </row>
    <row r="5" spans="1:20" s="1" customFormat="1" ht="15" x14ac:dyDescent="0.2">
      <c r="A5" s="27" t="s">
        <v>92</v>
      </c>
      <c r="B5" s="94">
        <v>1.6799999999999999E-4</v>
      </c>
      <c r="C5" s="94">
        <v>3.4400000000000001E-4</v>
      </c>
      <c r="D5" s="68"/>
      <c r="E5" s="68"/>
      <c r="T5" s="95"/>
    </row>
    <row r="6" spans="1:20" s="1" customFormat="1" ht="15" x14ac:dyDescent="0.2">
      <c r="A6" s="27" t="s">
        <v>96</v>
      </c>
      <c r="B6" s="94">
        <v>5.8999999999999998E-5</v>
      </c>
      <c r="C6" s="94">
        <v>8.0000000000000007E-5</v>
      </c>
      <c r="D6" s="68"/>
      <c r="E6" s="68"/>
      <c r="T6" s="95"/>
    </row>
    <row r="7" spans="1:20" s="1" customFormat="1" ht="15" x14ac:dyDescent="0.2">
      <c r="A7" s="27" t="s">
        <v>97</v>
      </c>
      <c r="B7" s="94">
        <v>4.5300000000000003E-5</v>
      </c>
      <c r="C7" s="94">
        <v>5.5500000000000001E-5</v>
      </c>
      <c r="D7" s="68"/>
      <c r="E7" s="68"/>
      <c r="T7" s="95"/>
    </row>
    <row r="8" spans="1:20" s="1" customFormat="1" ht="15" x14ac:dyDescent="0.2">
      <c r="A8" s="27" t="s">
        <v>98</v>
      </c>
      <c r="B8" s="94">
        <v>1.13E-4</v>
      </c>
      <c r="C8" s="94">
        <v>1.45E-4</v>
      </c>
      <c r="D8" s="68"/>
      <c r="E8" s="68"/>
      <c r="T8" s="95"/>
    </row>
    <row r="9" spans="1:20" s="1" customFormat="1" ht="15" x14ac:dyDescent="0.2">
      <c r="A9" s="27" t="s">
        <v>99</v>
      </c>
      <c r="B9" s="94">
        <v>1.15E-5</v>
      </c>
      <c r="C9" s="94">
        <v>2.6999999999999999E-5</v>
      </c>
      <c r="D9" s="68"/>
      <c r="E9" s="68"/>
      <c r="T9" s="95"/>
    </row>
    <row r="10" spans="1:20" s="1" customFormat="1" ht="15" x14ac:dyDescent="0.2">
      <c r="A10" s="27" t="s">
        <v>100</v>
      </c>
      <c r="B10" s="94">
        <v>1.6100000000000001E-4</v>
      </c>
      <c r="C10" s="94">
        <v>3.0600000000000001E-4</v>
      </c>
      <c r="D10" s="68"/>
      <c r="E10" s="68"/>
      <c r="T10" s="95"/>
    </row>
    <row r="11" spans="1:20" s="1" customFormat="1" ht="15" x14ac:dyDescent="0.2">
      <c r="A11" s="27" t="s">
        <v>101</v>
      </c>
      <c r="B11" s="94">
        <v>1.9500000000000001E-7</v>
      </c>
      <c r="C11" s="94">
        <v>9.879999999999999E-7</v>
      </c>
      <c r="D11" s="68"/>
      <c r="E11" s="68"/>
      <c r="T11" s="95"/>
    </row>
    <row r="12" spans="1:20" s="1" customFormat="1" ht="15" x14ac:dyDescent="0.2">
      <c r="A12" s="27" t="s">
        <v>102</v>
      </c>
      <c r="B12" s="94">
        <v>4.4999999999999998E-2</v>
      </c>
      <c r="C12" s="94">
        <v>5.5E-2</v>
      </c>
      <c r="D12" s="68"/>
      <c r="E12" s="68"/>
      <c r="T12" s="95"/>
    </row>
    <row r="13" spans="1:20" s="1" customFormat="1" ht="15" x14ac:dyDescent="0.2">
      <c r="A13" s="27" t="s">
        <v>106</v>
      </c>
      <c r="B13" s="94">
        <v>1.9999999999999999E-6</v>
      </c>
      <c r="C13" s="94">
        <v>2.5000000000000002E-6</v>
      </c>
      <c r="D13" s="68"/>
      <c r="E13" s="68"/>
      <c r="T13" s="95"/>
    </row>
    <row r="14" spans="1:20" s="1" customFormat="1" ht="15" x14ac:dyDescent="0.2">
      <c r="A14" s="27" t="s">
        <v>107</v>
      </c>
      <c r="B14" s="94">
        <v>3.4999999999999998E-7</v>
      </c>
      <c r="C14" s="94">
        <v>0.4</v>
      </c>
      <c r="E14" s="68" t="s">
        <v>109</v>
      </c>
      <c r="T14" s="95"/>
    </row>
    <row r="15" spans="1:20" s="1" customFormat="1" ht="15" x14ac:dyDescent="0.2">
      <c r="A15" s="27" t="s">
        <v>108</v>
      </c>
      <c r="B15" s="94">
        <v>7.9999999999999996E-6</v>
      </c>
      <c r="C15" s="94">
        <v>1.1E-5</v>
      </c>
      <c r="D15" s="68"/>
      <c r="E15" s="68"/>
      <c r="T15" s="95"/>
    </row>
    <row r="16" spans="1:20" s="1" customFormat="1" ht="15" x14ac:dyDescent="0.2">
      <c r="A16" s="27" t="s">
        <v>103</v>
      </c>
      <c r="B16" s="94">
        <v>8.4600000000000003E-6</v>
      </c>
      <c r="C16" s="94">
        <v>1.5E-5</v>
      </c>
      <c r="D16" s="68"/>
      <c r="E16" s="68"/>
      <c r="F16" s="84"/>
      <c r="T16" s="95"/>
    </row>
    <row r="17" spans="1:20" s="1" customFormat="1" ht="15" x14ac:dyDescent="0.2">
      <c r="A17" t="s">
        <v>104</v>
      </c>
      <c r="B17" s="95">
        <v>1.7500000000000002E-2</v>
      </c>
      <c r="C17" s="95">
        <v>0.185</v>
      </c>
      <c r="D17" s="68"/>
      <c r="E17" s="68"/>
      <c r="T17" s="95"/>
    </row>
    <row r="18" spans="1:20" s="1" customFormat="1" ht="15" x14ac:dyDescent="0.2">
      <c r="E18" s="68"/>
      <c r="T18" s="95"/>
    </row>
    <row r="19" spans="1:20" s="1" customFormat="1" ht="15" x14ac:dyDescent="0.2">
      <c r="A19" s="59"/>
      <c r="B19" s="68"/>
      <c r="C19" s="68"/>
      <c r="D19" s="68"/>
      <c r="T19" s="95"/>
    </row>
    <row r="20" spans="1:20" s="1" customFormat="1" ht="15" x14ac:dyDescent="0.2">
      <c r="A20" s="30"/>
      <c r="B20" s="68"/>
      <c r="C20" s="68"/>
      <c r="D20" s="68"/>
    </row>
    <row r="21" spans="1:20" s="1" customFormat="1" ht="15" x14ac:dyDescent="0.2">
      <c r="A21" s="30"/>
      <c r="B21" s="68"/>
      <c r="C21" s="68"/>
      <c r="D21" s="68"/>
    </row>
    <row r="22" spans="1:20" s="1" customFormat="1" ht="15" x14ac:dyDescent="0.2">
      <c r="A22" s="30"/>
      <c r="B22" s="68"/>
      <c r="C22" s="68"/>
      <c r="D22" s="68"/>
    </row>
    <row r="23" spans="1:20" ht="15" x14ac:dyDescent="0.2">
      <c r="A23" s="30"/>
      <c r="B23" s="68"/>
      <c r="C23" s="68"/>
      <c r="D23" s="68"/>
    </row>
    <row r="24" spans="1:20" ht="15" x14ac:dyDescent="0.2">
      <c r="A24" s="30"/>
      <c r="B24" s="68"/>
      <c r="C24" s="68"/>
      <c r="D24" s="68"/>
    </row>
    <row r="25" spans="1:20" ht="15" x14ac:dyDescent="0.2">
      <c r="A25" s="30"/>
      <c r="B25" s="68"/>
      <c r="C25" s="68"/>
      <c r="D25" s="68"/>
    </row>
    <row r="26" spans="1:20" ht="15" x14ac:dyDescent="0.2">
      <c r="A26" s="30"/>
      <c r="B26" s="68"/>
      <c r="C26" s="68"/>
      <c r="D26" s="6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Microsoft Office User</cp:lastModifiedBy>
  <cp:lastPrinted>2018-11-08T09:32:37Z</cp:lastPrinted>
  <dcterms:created xsi:type="dcterms:W3CDTF">2013-11-24T08:34:35Z</dcterms:created>
  <dcterms:modified xsi:type="dcterms:W3CDTF">2019-03-10T09:11:15Z</dcterms:modified>
</cp:coreProperties>
</file>