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ow/Maud/tests/data/example_ode/"/>
    </mc:Choice>
  </mc:AlternateContent>
  <xr:revisionPtr revIDLastSave="0" documentId="13_ncr:9_{FE20CEAA-32D9-B046-9417-B02AAA28DCBB}" xr6:coauthVersionLast="47" xr6:coauthVersionMax="47" xr10:uidLastSave="{00000000-0000-0000-0000-000000000000}"/>
  <bookViews>
    <workbookView xWindow="-1240" yWindow="-21100" windowWidth="38400" windowHeight="21100" xr2:uid="{00000000-000D-0000-FFFF-FFFF00000000}"/>
  </bookViews>
  <sheets>
    <sheet name="ODE_solution" sheetId="1" r:id="rId1"/>
  </sheets>
  <definedNames>
    <definedName name="solver_adj" localSheetId="0" hidden="1">ODE_solution!$L$5:$L$6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ODE_solution!$Q$4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N12" i="1" l="1"/>
  <c r="O12" i="1" s="1"/>
  <c r="M12" i="1"/>
  <c r="N15" i="1"/>
  <c r="M15" i="1"/>
  <c r="P15" i="1" s="1"/>
  <c r="N14" i="1"/>
  <c r="M14" i="1"/>
  <c r="P14" i="1" s="1"/>
  <c r="N13" i="1"/>
  <c r="O13" i="1" s="1"/>
  <c r="M13" i="1"/>
  <c r="N11" i="1"/>
  <c r="M11" i="1"/>
  <c r="L12" i="1"/>
  <c r="L13" i="1"/>
  <c r="L14" i="1"/>
  <c r="L15" i="1"/>
  <c r="L11" i="1"/>
  <c r="P12" i="1" l="1"/>
  <c r="P11" i="1"/>
  <c r="M5" i="1" s="1"/>
  <c r="P13" i="1"/>
  <c r="M6" i="1" s="1"/>
</calcChain>
</file>

<file path=xl/sharedStrings.xml><?xml version="1.0" encoding="utf-8"?>
<sst xmlns="http://purl.oclc.org/ooxml/spreadsheetml/main" count="119" uniqueCount="42">
  <si>
    <t>parameter_type</t>
  </si>
  <si>
    <t>experiment_id</t>
  </si>
  <si>
    <t>metabolite_id</t>
  </si>
  <si>
    <t>mic_id</t>
  </si>
  <si>
    <t>enzyme_id</t>
  </si>
  <si>
    <t>location</t>
  </si>
  <si>
    <t>km</t>
  </si>
  <si>
    <t>A_c</t>
  </si>
  <si>
    <t>r1</t>
  </si>
  <si>
    <t>B_c</t>
  </si>
  <si>
    <t>Metabolites</t>
  </si>
  <si>
    <t>dC/dT</t>
  </si>
  <si>
    <t>r2A</t>
  </si>
  <si>
    <t>C_c</t>
  </si>
  <si>
    <t>r2B</t>
  </si>
  <si>
    <t>D_c</t>
  </si>
  <si>
    <t>r3</t>
  </si>
  <si>
    <t>r4</t>
  </si>
  <si>
    <t>ki</t>
  </si>
  <si>
    <t>diss_t</t>
  </si>
  <si>
    <t>diss_r</t>
  </si>
  <si>
    <t>transfer_constant</t>
  </si>
  <si>
    <t>kcat</t>
  </si>
  <si>
    <t>Constants</t>
  </si>
  <si>
    <t>R</t>
  </si>
  <si>
    <t>T</t>
  </si>
  <si>
    <t>RT*-1</t>
  </si>
  <si>
    <t>conc_unbalanced</t>
  </si>
  <si>
    <t>condition_1</t>
  </si>
  <si>
    <t>conc_enzyme</t>
  </si>
  <si>
    <t>dgf</t>
  </si>
  <si>
    <t>A</t>
  </si>
  <si>
    <t>B</t>
  </si>
  <si>
    <t>C</t>
  </si>
  <si>
    <t>D</t>
  </si>
  <si>
    <t>keq</t>
  </si>
  <si>
    <t>Enzyme reaction</t>
  </si>
  <si>
    <t>max flux</t>
  </si>
  <si>
    <t>allostery</t>
  </si>
  <si>
    <t>free enzyme</t>
  </si>
  <si>
    <t>total</t>
  </si>
  <si>
    <t>net flux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</si>
</sst>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K12" sqref="K12"/>
    </sheetView>
  </sheetViews>
  <sheetFormatPr baseColWidth="10" defaultRowHeight="16" x14ac:dyDescent="0.2"/>
  <cols>
    <col min="11" max="11" width="14.6640625" bestFit="1" customWidth="1"/>
    <col min="13" max="14" width="12.1640625" bestFit="1" customWidth="1"/>
    <col min="17" max="17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 x14ac:dyDescent="0.2">
      <c r="A2" t="s">
        <v>6</v>
      </c>
      <c r="D2" t="s">
        <v>7</v>
      </c>
      <c r="E2" t="s">
        <v>8</v>
      </c>
      <c r="F2">
        <v>0.5</v>
      </c>
    </row>
    <row r="3" spans="1:16" x14ac:dyDescent="0.2">
      <c r="A3" t="s">
        <v>6</v>
      </c>
      <c r="D3" t="s">
        <v>9</v>
      </c>
      <c r="E3" t="s">
        <v>8</v>
      </c>
      <c r="F3">
        <v>1</v>
      </c>
      <c r="K3" t="s">
        <v>10</v>
      </c>
      <c r="M3" t="s">
        <v>11</v>
      </c>
    </row>
    <row r="4" spans="1:16" x14ac:dyDescent="0.2">
      <c r="A4" t="s">
        <v>6</v>
      </c>
      <c r="D4" t="s">
        <v>7</v>
      </c>
      <c r="E4" t="s">
        <v>12</v>
      </c>
      <c r="F4">
        <v>2</v>
      </c>
      <c r="K4" t="s">
        <v>7</v>
      </c>
      <c r="L4">
        <v>5</v>
      </c>
      <c r="M4">
        <v>0</v>
      </c>
    </row>
    <row r="5" spans="1:16" x14ac:dyDescent="0.2">
      <c r="A5" t="s">
        <v>6</v>
      </c>
      <c r="D5" t="s">
        <v>13</v>
      </c>
      <c r="E5" t="s">
        <v>12</v>
      </c>
      <c r="F5">
        <v>0.5</v>
      </c>
      <c r="K5" t="s">
        <v>9</v>
      </c>
      <c r="L5">
        <v>0.32311699999999999</v>
      </c>
      <c r="M5">
        <f>P11-P14</f>
        <v>-3.8143000964702134E-4</v>
      </c>
    </row>
    <row r="6" spans="1:16" x14ac:dyDescent="0.2">
      <c r="A6" t="s">
        <v>6</v>
      </c>
      <c r="D6" t="s">
        <v>7</v>
      </c>
      <c r="E6" t="s">
        <v>14</v>
      </c>
      <c r="F6">
        <v>1</v>
      </c>
      <c r="K6" t="s">
        <v>13</v>
      </c>
      <c r="L6">
        <v>3.0218699999999998</v>
      </c>
      <c r="M6">
        <f>P12+P13-P15</f>
        <v>1.4250266030035874E-4</v>
      </c>
    </row>
    <row r="7" spans="1:16" x14ac:dyDescent="0.2">
      <c r="A7" t="s">
        <v>6</v>
      </c>
      <c r="D7" t="s">
        <v>13</v>
      </c>
      <c r="E7" t="s">
        <v>14</v>
      </c>
      <c r="F7">
        <v>2</v>
      </c>
      <c r="K7" t="s">
        <v>15</v>
      </c>
      <c r="L7">
        <v>0.5</v>
      </c>
      <c r="M7">
        <v>0</v>
      </c>
    </row>
    <row r="8" spans="1:16" x14ac:dyDescent="0.2">
      <c r="A8" t="s">
        <v>6</v>
      </c>
      <c r="D8" t="s">
        <v>9</v>
      </c>
      <c r="E8" t="s">
        <v>16</v>
      </c>
      <c r="F8">
        <v>0.5</v>
      </c>
    </row>
    <row r="9" spans="1:16" x14ac:dyDescent="0.2">
      <c r="A9" t="s">
        <v>6</v>
      </c>
      <c r="D9" t="s">
        <v>15</v>
      </c>
      <c r="E9" t="s">
        <v>16</v>
      </c>
      <c r="F9">
        <v>2</v>
      </c>
    </row>
    <row r="10" spans="1:16" x14ac:dyDescent="0.2">
      <c r="A10" t="s">
        <v>6</v>
      </c>
      <c r="D10" t="s">
        <v>13</v>
      </c>
      <c r="E10" t="s">
        <v>17</v>
      </c>
      <c r="F10">
        <v>1</v>
      </c>
      <c r="K10" t="s">
        <v>36</v>
      </c>
      <c r="L10" t="s">
        <v>37</v>
      </c>
      <c r="M10" t="s">
        <v>41</v>
      </c>
      <c r="N10" t="s">
        <v>39</v>
      </c>
      <c r="O10" t="s">
        <v>38</v>
      </c>
      <c r="P10" t="s">
        <v>40</v>
      </c>
    </row>
    <row r="11" spans="1:16" x14ac:dyDescent="0.2">
      <c r="A11" t="s">
        <v>6</v>
      </c>
      <c r="D11" t="s">
        <v>15</v>
      </c>
      <c r="E11" t="s">
        <v>17</v>
      </c>
      <c r="F11">
        <v>3</v>
      </c>
      <c r="K11" t="s">
        <v>8</v>
      </c>
      <c r="L11">
        <f>F17*F24</f>
        <v>0.5</v>
      </c>
      <c r="M11">
        <f>L4/F2-L5/F2/F33</f>
        <v>9.9744101969931691</v>
      </c>
      <c r="N11">
        <f>1/(1+L4/F2+L5/F3+L7/F12)</f>
        <v>8.4580064631010587E-2</v>
      </c>
      <c r="P11">
        <f>PRODUCT(L11:O11)</f>
        <v>0.42181812955894665</v>
      </c>
    </row>
    <row r="12" spans="1:16" x14ac:dyDescent="0.2">
      <c r="A12" t="s">
        <v>18</v>
      </c>
      <c r="D12" t="s">
        <v>15</v>
      </c>
      <c r="E12" t="s">
        <v>8</v>
      </c>
      <c r="F12">
        <v>1</v>
      </c>
      <c r="K12" t="s">
        <v>12</v>
      </c>
      <c r="L12">
        <f t="shared" ref="L12:L15" si="0">F18*F25</f>
        <v>4</v>
      </c>
      <c r="M12">
        <f>L4/F4-L6/F4/F34</f>
        <v>2.2991859969861892</v>
      </c>
      <c r="N12">
        <f>1/(1+L4/F4+L6/F5)</f>
        <v>0.10478072537600563</v>
      </c>
      <c r="O12">
        <f>1/(1+F15*(N12/(1+L6/F14)))</f>
        <v>0.99062589745132668</v>
      </c>
      <c r="P12">
        <f t="shared" ref="P12:P15" si="1">PRODUCT(L12:O12)</f>
        <v>0.95460823185542232</v>
      </c>
    </row>
    <row r="13" spans="1:16" x14ac:dyDescent="0.2">
      <c r="A13" t="s">
        <v>19</v>
      </c>
      <c r="D13" t="s">
        <v>13</v>
      </c>
      <c r="E13" t="s">
        <v>14</v>
      </c>
      <c r="F13">
        <v>0.9</v>
      </c>
      <c r="K13" t="s">
        <v>14</v>
      </c>
      <c r="L13">
        <f t="shared" si="0"/>
        <v>3</v>
      </c>
      <c r="M13">
        <f>L4/F6-L6/F6/F35</f>
        <v>4.5983719939723784</v>
      </c>
      <c r="N13">
        <f>1/(1+L4/F6+L6/F7)</f>
        <v>0.13313921635588646</v>
      </c>
      <c r="O13">
        <f>1/(1+F16*(N13*(1+L6/F13)))</f>
        <v>0.63284254587853273</v>
      </c>
      <c r="P13">
        <f t="shared" si="1"/>
        <v>1.1623235081499275</v>
      </c>
    </row>
    <row r="14" spans="1:16" x14ac:dyDescent="0.2">
      <c r="A14" t="s">
        <v>20</v>
      </c>
      <c r="D14" t="s">
        <v>13</v>
      </c>
      <c r="E14" t="s">
        <v>12</v>
      </c>
      <c r="F14">
        <v>0.3</v>
      </c>
      <c r="K14" t="s">
        <v>16</v>
      </c>
      <c r="L14">
        <f t="shared" si="0"/>
        <v>4</v>
      </c>
      <c r="M14">
        <f>L5/F8-L7/F8/F36</f>
        <v>0.20014728990974817</v>
      </c>
      <c r="N14">
        <f>1/(1+L5/F8+L7/F9)</f>
        <v>0.52736107463530346</v>
      </c>
      <c r="P14">
        <f t="shared" si="1"/>
        <v>0.42219955956859367</v>
      </c>
    </row>
    <row r="15" spans="1:16" x14ac:dyDescent="0.2">
      <c r="A15" t="s">
        <v>21</v>
      </c>
      <c r="E15" t="s">
        <v>12</v>
      </c>
      <c r="F15">
        <v>1</v>
      </c>
      <c r="K15" t="s">
        <v>17</v>
      </c>
      <c r="L15">
        <f t="shared" si="0"/>
        <v>3</v>
      </c>
      <c r="M15">
        <f>L6/F10-L7/F10/F37</f>
        <v>2.9554164454083693</v>
      </c>
      <c r="N15">
        <f>1/(1+L6/F10+L7/F11)</f>
        <v>0.23874686545261231</v>
      </c>
      <c r="P15">
        <f t="shared" si="1"/>
        <v>2.1167892373450492</v>
      </c>
    </row>
    <row r="16" spans="1:16" x14ac:dyDescent="0.2">
      <c r="A16" t="s">
        <v>21</v>
      </c>
      <c r="E16" t="s">
        <v>14</v>
      </c>
      <c r="F16">
        <v>1</v>
      </c>
    </row>
    <row r="17" spans="1:12" x14ac:dyDescent="0.2">
      <c r="A17" t="s">
        <v>22</v>
      </c>
      <c r="E17" t="s">
        <v>8</v>
      </c>
      <c r="F17">
        <v>0.5</v>
      </c>
      <c r="K17" t="s">
        <v>23</v>
      </c>
    </row>
    <row r="18" spans="1:12" x14ac:dyDescent="0.2">
      <c r="A18" t="s">
        <v>22</v>
      </c>
      <c r="E18" t="s">
        <v>12</v>
      </c>
      <c r="F18">
        <v>2</v>
      </c>
      <c r="K18" t="s">
        <v>24</v>
      </c>
      <c r="L18">
        <v>8.3140000000000002E-3</v>
      </c>
    </row>
    <row r="19" spans="1:12" x14ac:dyDescent="0.2">
      <c r="A19" t="s">
        <v>22</v>
      </c>
      <c r="E19" t="s">
        <v>14</v>
      </c>
      <c r="F19">
        <v>1</v>
      </c>
      <c r="K19" t="s">
        <v>25</v>
      </c>
      <c r="L19">
        <v>298</v>
      </c>
    </row>
    <row r="20" spans="1:12" x14ac:dyDescent="0.2">
      <c r="A20" t="s">
        <v>22</v>
      </c>
      <c r="E20" t="s">
        <v>16</v>
      </c>
      <c r="F20">
        <v>2</v>
      </c>
      <c r="K20" t="s">
        <v>26</v>
      </c>
      <c r="L20">
        <v>-2.4775719999999999</v>
      </c>
    </row>
    <row r="21" spans="1:12" x14ac:dyDescent="0.2">
      <c r="A21" t="s">
        <v>22</v>
      </c>
      <c r="E21" t="s">
        <v>17</v>
      </c>
      <c r="F21">
        <v>1</v>
      </c>
    </row>
    <row r="22" spans="1:12" x14ac:dyDescent="0.2">
      <c r="A22" t="s">
        <v>27</v>
      </c>
      <c r="B22" t="s">
        <v>28</v>
      </c>
      <c r="D22" t="s">
        <v>7</v>
      </c>
      <c r="F22">
        <v>5</v>
      </c>
    </row>
    <row r="23" spans="1:12" x14ac:dyDescent="0.2">
      <c r="A23" t="s">
        <v>27</v>
      </c>
      <c r="B23" t="s">
        <v>28</v>
      </c>
      <c r="D23" t="s">
        <v>15</v>
      </c>
      <c r="F23">
        <v>0.5</v>
      </c>
    </row>
    <row r="24" spans="1:12" x14ac:dyDescent="0.2">
      <c r="A24" t="s">
        <v>29</v>
      </c>
      <c r="B24" t="s">
        <v>28</v>
      </c>
      <c r="E24" t="s">
        <v>8</v>
      </c>
      <c r="F24">
        <v>1</v>
      </c>
    </row>
    <row r="25" spans="1:12" x14ac:dyDescent="0.2">
      <c r="A25" t="s">
        <v>29</v>
      </c>
      <c r="B25" t="s">
        <v>28</v>
      </c>
      <c r="E25" t="s">
        <v>12</v>
      </c>
      <c r="F25">
        <v>2</v>
      </c>
    </row>
    <row r="26" spans="1:12" x14ac:dyDescent="0.2">
      <c r="A26" t="s">
        <v>29</v>
      </c>
      <c r="B26" t="s">
        <v>28</v>
      </c>
      <c r="E26" t="s">
        <v>14</v>
      </c>
      <c r="F26">
        <v>3</v>
      </c>
    </row>
    <row r="27" spans="1:12" x14ac:dyDescent="0.2">
      <c r="A27" t="s">
        <v>29</v>
      </c>
      <c r="B27" t="s">
        <v>28</v>
      </c>
      <c r="E27" t="s">
        <v>16</v>
      </c>
      <c r="F27">
        <v>2</v>
      </c>
    </row>
    <row r="28" spans="1:12" x14ac:dyDescent="0.2">
      <c r="A28" t="s">
        <v>29</v>
      </c>
      <c r="B28" t="s">
        <v>28</v>
      </c>
      <c r="E28" t="s">
        <v>17</v>
      </c>
      <c r="F28">
        <v>3</v>
      </c>
    </row>
    <row r="29" spans="1:12" x14ac:dyDescent="0.2">
      <c r="A29" t="s">
        <v>30</v>
      </c>
      <c r="C29" t="s">
        <v>31</v>
      </c>
      <c r="F29">
        <v>10</v>
      </c>
    </row>
    <row r="30" spans="1:12" x14ac:dyDescent="0.2">
      <c r="A30" t="s">
        <v>30</v>
      </c>
      <c r="C30" t="s">
        <v>32</v>
      </c>
      <c r="F30">
        <v>2</v>
      </c>
    </row>
    <row r="31" spans="1:12" x14ac:dyDescent="0.2">
      <c r="A31" t="s">
        <v>30</v>
      </c>
      <c r="C31" t="s">
        <v>33</v>
      </c>
      <c r="F31">
        <v>5</v>
      </c>
    </row>
    <row r="32" spans="1:12" x14ac:dyDescent="0.2">
      <c r="A32" t="s">
        <v>30</v>
      </c>
      <c r="C32" t="s">
        <v>34</v>
      </c>
      <c r="F32">
        <v>0</v>
      </c>
    </row>
    <row r="33" spans="1:6" x14ac:dyDescent="0.2">
      <c r="A33" t="s">
        <v>35</v>
      </c>
      <c r="E33" t="s">
        <v>8</v>
      </c>
      <c r="F33">
        <v>25.253574629999999</v>
      </c>
    </row>
    <row r="34" spans="1:6" x14ac:dyDescent="0.2">
      <c r="A34" t="s">
        <v>35</v>
      </c>
      <c r="E34" t="s">
        <v>12</v>
      </c>
      <c r="F34">
        <v>7.5240519949999998</v>
      </c>
    </row>
    <row r="35" spans="1:6" x14ac:dyDescent="0.2">
      <c r="A35" t="s">
        <v>35</v>
      </c>
      <c r="E35" t="s">
        <v>14</v>
      </c>
      <c r="F35">
        <v>7.5240519949999998</v>
      </c>
    </row>
    <row r="36" spans="1:6" x14ac:dyDescent="0.2">
      <c r="A36" t="s">
        <v>35</v>
      </c>
      <c r="E36" t="s">
        <v>16</v>
      </c>
      <c r="F36">
        <v>2.2417166380000002</v>
      </c>
    </row>
    <row r="37" spans="1:6" x14ac:dyDescent="0.2">
      <c r="A37" t="s">
        <v>35</v>
      </c>
      <c r="E37" t="s">
        <v>17</v>
      </c>
      <c r="F37">
        <v>7.5240519949999998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ODE_solution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2021-11-04T15:21:59Z</dcterms:created>
  <dcterms:modified xsi:type="dcterms:W3CDTF">2021-11-05T14:00:05Z</dcterms:modified>
</cp:coreProperties>
</file>