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wir\Documents\DTU_Biosustain\Writing\Manuscript_Bifid Shunt\Metabolic Engineering MS\Review1\"/>
    </mc:Choice>
  </mc:AlternateContent>
  <bookViews>
    <workbookView xWindow="0" yWindow="0" windowWidth="19200" windowHeight="6470" activeTab="2"/>
  </bookViews>
  <sheets>
    <sheet name="MDVs" sheetId="1" r:id="rId1"/>
    <sheet name="Physiological parameters" sheetId="3" r:id="rId2"/>
    <sheet name="Atom transition map and Flux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7" i="1" l="1"/>
  <c r="D148" i="1"/>
  <c r="D149" i="1"/>
  <c r="D150" i="1"/>
  <c r="D152" i="1"/>
  <c r="D153" i="1"/>
  <c r="D154" i="1"/>
  <c r="D155" i="1"/>
  <c r="D156" i="1"/>
  <c r="D157" i="1"/>
  <c r="D158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46" i="1"/>
  <c r="P147" i="1"/>
  <c r="P148" i="1"/>
  <c r="P149" i="1"/>
  <c r="P150" i="1"/>
  <c r="P152" i="1"/>
  <c r="P153" i="1"/>
  <c r="P154" i="1"/>
  <c r="P155" i="1"/>
  <c r="P156" i="1"/>
  <c r="P157" i="1"/>
  <c r="P158" i="1"/>
  <c r="P160" i="1"/>
  <c r="P161" i="1"/>
  <c r="P162" i="1"/>
  <c r="P163" i="1"/>
  <c r="P164" i="1"/>
  <c r="P166" i="1"/>
  <c r="P167" i="1"/>
  <c r="P168" i="1"/>
  <c r="P169" i="1"/>
  <c r="P170" i="1"/>
  <c r="P171" i="1"/>
  <c r="P172" i="1"/>
  <c r="P146" i="1"/>
  <c r="S5" i="1" l="1"/>
  <c r="S160" i="1"/>
  <c r="S161" i="1"/>
  <c r="S162" i="1"/>
  <c r="S163" i="1"/>
  <c r="S164" i="1"/>
  <c r="S6" i="1"/>
  <c r="S7" i="1"/>
  <c r="G5" i="1"/>
  <c r="M165" i="1" l="1"/>
  <c r="M159" i="1"/>
  <c r="M151" i="1"/>
  <c r="M145" i="1"/>
  <c r="M122" i="1"/>
  <c r="M17" i="1"/>
  <c r="V147" i="1"/>
  <c r="M172" i="1"/>
  <c r="M171" i="1"/>
  <c r="M170" i="1"/>
  <c r="M169" i="1"/>
  <c r="M168" i="1"/>
  <c r="M167" i="1"/>
  <c r="M166" i="1"/>
  <c r="M164" i="1"/>
  <c r="M163" i="1"/>
  <c r="M162" i="1"/>
  <c r="M161" i="1"/>
  <c r="M160" i="1"/>
  <c r="M158" i="1"/>
  <c r="M157" i="1"/>
  <c r="M156" i="1"/>
  <c r="M155" i="1"/>
  <c r="M154" i="1"/>
  <c r="M153" i="1"/>
  <c r="M152" i="1"/>
  <c r="M150" i="1"/>
  <c r="M149" i="1"/>
  <c r="M148" i="1"/>
  <c r="M147" i="1"/>
  <c r="M146" i="1"/>
  <c r="J172" i="1"/>
  <c r="J171" i="1"/>
  <c r="J170" i="1"/>
  <c r="J169" i="1"/>
  <c r="J168" i="1"/>
  <c r="J167" i="1"/>
  <c r="J166" i="1"/>
  <c r="J164" i="1"/>
  <c r="J163" i="1"/>
  <c r="J162" i="1"/>
  <c r="J161" i="1"/>
  <c r="J160" i="1"/>
  <c r="J158" i="1"/>
  <c r="J157" i="1"/>
  <c r="J156" i="1"/>
  <c r="J155" i="1"/>
  <c r="J154" i="1"/>
  <c r="J153" i="1"/>
  <c r="J152" i="1"/>
  <c r="J150" i="1"/>
  <c r="J149" i="1"/>
  <c r="J148" i="1"/>
  <c r="J147" i="1"/>
  <c r="J146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6" i="1" l="1"/>
  <c r="E30" i="3" l="1"/>
  <c r="D30" i="3"/>
  <c r="E13" i="3"/>
  <c r="D13" i="3"/>
  <c r="E10" i="3"/>
  <c r="D10" i="3"/>
  <c r="E6" i="3"/>
  <c r="D6" i="3"/>
  <c r="F2" i="3"/>
  <c r="E2" i="3"/>
  <c r="D2" i="3"/>
  <c r="F6" i="3" l="1"/>
  <c r="F10" i="3"/>
  <c r="Y61" i="1"/>
  <c r="Y60" i="1"/>
  <c r="Y59" i="1"/>
  <c r="Y58" i="1"/>
  <c r="Y57" i="1"/>
  <c r="Y56" i="1"/>
  <c r="V61" i="1"/>
  <c r="V60" i="1"/>
  <c r="V59" i="1"/>
  <c r="V58" i="1"/>
  <c r="V57" i="1"/>
  <c r="V56" i="1"/>
  <c r="S57" i="1"/>
  <c r="S58" i="1"/>
  <c r="S59" i="1"/>
  <c r="S60" i="1"/>
  <c r="S61" i="1"/>
  <c r="S63" i="1"/>
  <c r="S64" i="1"/>
  <c r="S65" i="1"/>
  <c r="S66" i="1"/>
  <c r="S67" i="1"/>
  <c r="S68" i="1"/>
  <c r="S70" i="1"/>
  <c r="S71" i="1"/>
  <c r="S72" i="1"/>
  <c r="S73" i="1"/>
  <c r="S74" i="1"/>
  <c r="S75" i="1"/>
  <c r="S76" i="1"/>
  <c r="S78" i="1"/>
  <c r="S79" i="1"/>
  <c r="S80" i="1"/>
  <c r="S82" i="1"/>
  <c r="S83" i="1"/>
  <c r="S84" i="1"/>
  <c r="S85" i="1"/>
  <c r="S86" i="1"/>
  <c r="S87" i="1"/>
  <c r="S88" i="1"/>
  <c r="S89" i="1"/>
  <c r="S90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9" i="1"/>
  <c r="S110" i="1"/>
  <c r="S111" i="1"/>
  <c r="S113" i="1"/>
  <c r="S114" i="1"/>
  <c r="S115" i="1"/>
  <c r="S116" i="1"/>
  <c r="S118" i="1"/>
  <c r="S119" i="1"/>
  <c r="S120" i="1"/>
  <c r="S121" i="1"/>
  <c r="S123" i="1"/>
  <c r="S124" i="1"/>
  <c r="S125" i="1"/>
  <c r="S126" i="1"/>
  <c r="S127" i="1"/>
  <c r="S129" i="1"/>
  <c r="S130" i="1"/>
  <c r="S131" i="1"/>
  <c r="S133" i="1"/>
  <c r="S134" i="1"/>
  <c r="S135" i="1"/>
  <c r="S136" i="1"/>
  <c r="S137" i="1"/>
  <c r="S139" i="1"/>
  <c r="S140" i="1"/>
  <c r="S141" i="1"/>
  <c r="S142" i="1"/>
  <c r="S143" i="1"/>
  <c r="S144" i="1"/>
  <c r="S146" i="1"/>
  <c r="S147" i="1"/>
  <c r="S148" i="1"/>
  <c r="S149" i="1"/>
  <c r="S150" i="1"/>
  <c r="S152" i="1"/>
  <c r="S153" i="1"/>
  <c r="S154" i="1"/>
  <c r="S155" i="1"/>
  <c r="S156" i="1"/>
  <c r="S157" i="1"/>
  <c r="S158" i="1"/>
  <c r="S166" i="1"/>
  <c r="S167" i="1"/>
  <c r="S168" i="1"/>
  <c r="S169" i="1"/>
  <c r="S170" i="1"/>
  <c r="S171" i="1"/>
  <c r="S172" i="1"/>
  <c r="S56" i="1"/>
  <c r="M61" i="1" l="1"/>
  <c r="M60" i="1"/>
  <c r="M59" i="1"/>
  <c r="M58" i="1"/>
  <c r="M57" i="1"/>
  <c r="M56" i="1"/>
  <c r="J61" i="1"/>
  <c r="J60" i="1"/>
  <c r="J59" i="1"/>
  <c r="J58" i="1"/>
  <c r="J57" i="1"/>
  <c r="J56" i="1"/>
  <c r="G57" i="1"/>
  <c r="G58" i="1"/>
  <c r="G59" i="1"/>
  <c r="G60" i="1"/>
  <c r="G61" i="1"/>
  <c r="G56" i="1"/>
  <c r="M144" i="1" l="1"/>
  <c r="M143" i="1"/>
  <c r="M142" i="1"/>
  <c r="M141" i="1"/>
  <c r="M140" i="1"/>
  <c r="M139" i="1"/>
  <c r="M137" i="1"/>
  <c r="M136" i="1"/>
  <c r="M135" i="1"/>
  <c r="M134" i="1"/>
  <c r="M133" i="1"/>
  <c r="M131" i="1"/>
  <c r="M130" i="1"/>
  <c r="M129" i="1"/>
  <c r="M127" i="1"/>
  <c r="M126" i="1"/>
  <c r="M125" i="1"/>
  <c r="M124" i="1"/>
  <c r="M123" i="1"/>
  <c r="M121" i="1"/>
  <c r="M120" i="1"/>
  <c r="M119" i="1"/>
  <c r="M118" i="1"/>
  <c r="M116" i="1"/>
  <c r="M115" i="1"/>
  <c r="M114" i="1"/>
  <c r="M113" i="1"/>
  <c r="M111" i="1"/>
  <c r="M110" i="1"/>
  <c r="M109" i="1"/>
  <c r="M107" i="1"/>
  <c r="M106" i="1"/>
  <c r="M105" i="1"/>
  <c r="M104" i="1"/>
  <c r="M103" i="1"/>
  <c r="M101" i="1"/>
  <c r="M100" i="1"/>
  <c r="M99" i="1"/>
  <c r="M98" i="1"/>
  <c r="M97" i="1"/>
  <c r="M96" i="1"/>
  <c r="M95" i="1"/>
  <c r="M94" i="1"/>
  <c r="M93" i="1"/>
  <c r="M92" i="1"/>
  <c r="M90" i="1"/>
  <c r="M89" i="1"/>
  <c r="M88" i="1"/>
  <c r="M87" i="1"/>
  <c r="M86" i="1"/>
  <c r="M85" i="1"/>
  <c r="M84" i="1"/>
  <c r="M83" i="1"/>
  <c r="M82" i="1"/>
  <c r="M80" i="1"/>
  <c r="M79" i="1"/>
  <c r="M78" i="1"/>
  <c r="M76" i="1"/>
  <c r="M75" i="1"/>
  <c r="M74" i="1"/>
  <c r="M73" i="1"/>
  <c r="M72" i="1"/>
  <c r="M71" i="1"/>
  <c r="M70" i="1"/>
  <c r="M68" i="1"/>
  <c r="M67" i="1"/>
  <c r="M66" i="1"/>
  <c r="M65" i="1"/>
  <c r="M64" i="1"/>
  <c r="M63" i="1"/>
  <c r="M54" i="1"/>
  <c r="M53" i="1"/>
  <c r="M52" i="1"/>
  <c r="M51" i="1"/>
  <c r="M50" i="1"/>
  <c r="M49" i="1"/>
  <c r="M47" i="1"/>
  <c r="M46" i="1"/>
  <c r="M45" i="1"/>
  <c r="M43" i="1"/>
  <c r="M42" i="1"/>
  <c r="M40" i="1"/>
  <c r="M39" i="1"/>
  <c r="M38" i="1"/>
  <c r="M37" i="1"/>
  <c r="M36" i="1"/>
  <c r="M35" i="1"/>
  <c r="M33" i="1"/>
  <c r="M32" i="1"/>
  <c r="M31" i="1"/>
  <c r="M30" i="1"/>
  <c r="M29" i="1"/>
  <c r="M27" i="1"/>
  <c r="M26" i="1"/>
  <c r="M25" i="1"/>
  <c r="M24" i="1"/>
  <c r="M23" i="1"/>
  <c r="M21" i="1"/>
  <c r="M20" i="1"/>
  <c r="M19" i="1"/>
  <c r="M18" i="1"/>
  <c r="M16" i="1"/>
  <c r="M15" i="1"/>
  <c r="M14" i="1"/>
  <c r="M12" i="1"/>
  <c r="M11" i="1"/>
  <c r="M10" i="1"/>
  <c r="M9" i="1"/>
  <c r="M7" i="1"/>
  <c r="M6" i="1"/>
  <c r="M5" i="1"/>
  <c r="J144" i="1"/>
  <c r="J143" i="1"/>
  <c r="J142" i="1"/>
  <c r="J141" i="1"/>
  <c r="J140" i="1"/>
  <c r="J139" i="1"/>
  <c r="J137" i="1"/>
  <c r="J136" i="1"/>
  <c r="J135" i="1"/>
  <c r="J134" i="1"/>
  <c r="J133" i="1"/>
  <c r="J131" i="1"/>
  <c r="J130" i="1"/>
  <c r="J129" i="1"/>
  <c r="J127" i="1"/>
  <c r="J126" i="1"/>
  <c r="J125" i="1"/>
  <c r="J124" i="1"/>
  <c r="J123" i="1"/>
  <c r="J121" i="1"/>
  <c r="J120" i="1"/>
  <c r="J119" i="1"/>
  <c r="J118" i="1"/>
  <c r="J116" i="1"/>
  <c r="J115" i="1"/>
  <c r="J114" i="1"/>
  <c r="J113" i="1"/>
  <c r="J111" i="1"/>
  <c r="J110" i="1"/>
  <c r="J109" i="1"/>
  <c r="J107" i="1"/>
  <c r="J106" i="1"/>
  <c r="J105" i="1"/>
  <c r="J104" i="1"/>
  <c r="J103" i="1"/>
  <c r="J100" i="1"/>
  <c r="J99" i="1"/>
  <c r="J98" i="1"/>
  <c r="J97" i="1"/>
  <c r="J96" i="1"/>
  <c r="J95" i="1"/>
  <c r="J94" i="1"/>
  <c r="J93" i="1"/>
  <c r="J92" i="1"/>
  <c r="J88" i="1"/>
  <c r="J87" i="1"/>
  <c r="J86" i="1"/>
  <c r="J85" i="1"/>
  <c r="J84" i="1"/>
  <c r="J83" i="1"/>
  <c r="J80" i="1"/>
  <c r="J79" i="1"/>
  <c r="J78" i="1"/>
  <c r="J76" i="1"/>
  <c r="J75" i="1"/>
  <c r="J74" i="1"/>
  <c r="J73" i="1"/>
  <c r="J72" i="1"/>
  <c r="J71" i="1"/>
  <c r="J70" i="1"/>
  <c r="J68" i="1"/>
  <c r="J67" i="1"/>
  <c r="J66" i="1"/>
  <c r="J65" i="1"/>
  <c r="J64" i="1"/>
  <c r="J63" i="1"/>
  <c r="J54" i="1"/>
  <c r="J53" i="1"/>
  <c r="J52" i="1"/>
  <c r="J51" i="1"/>
  <c r="J50" i="1"/>
  <c r="J49" i="1"/>
  <c r="J47" i="1"/>
  <c r="J46" i="1"/>
  <c r="J45" i="1"/>
  <c r="J43" i="1"/>
  <c r="J42" i="1"/>
  <c r="J40" i="1"/>
  <c r="J39" i="1"/>
  <c r="J38" i="1"/>
  <c r="J37" i="1"/>
  <c r="J36" i="1"/>
  <c r="J35" i="1"/>
  <c r="J33" i="1"/>
  <c r="J32" i="1"/>
  <c r="J31" i="1"/>
  <c r="J30" i="1"/>
  <c r="J29" i="1"/>
  <c r="J27" i="1"/>
  <c r="J26" i="1"/>
  <c r="J25" i="1"/>
  <c r="J24" i="1"/>
  <c r="J23" i="1"/>
  <c r="J21" i="1"/>
  <c r="J20" i="1"/>
  <c r="J19" i="1"/>
  <c r="J18" i="1"/>
  <c r="J16" i="1"/>
  <c r="J15" i="1"/>
  <c r="J14" i="1"/>
  <c r="J12" i="1"/>
  <c r="J11" i="1"/>
  <c r="J10" i="1"/>
  <c r="J9" i="1"/>
  <c r="J7" i="1"/>
  <c r="J6" i="1"/>
  <c r="J5" i="1"/>
  <c r="G7" i="1"/>
  <c r="G9" i="1"/>
  <c r="G10" i="1"/>
  <c r="G11" i="1"/>
  <c r="G12" i="1"/>
  <c r="G14" i="1"/>
  <c r="G15" i="1"/>
  <c r="G16" i="1"/>
  <c r="G18" i="1"/>
  <c r="G19" i="1"/>
  <c r="G20" i="1"/>
  <c r="G21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2" i="1"/>
  <c r="G43" i="1"/>
  <c r="G45" i="1"/>
  <c r="G46" i="1"/>
  <c r="G47" i="1"/>
  <c r="G49" i="1"/>
  <c r="G50" i="1"/>
  <c r="G51" i="1"/>
  <c r="G52" i="1"/>
  <c r="G53" i="1"/>
  <c r="G54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8" i="1"/>
  <c r="G79" i="1"/>
  <c r="G80" i="1"/>
  <c r="G82" i="1"/>
  <c r="G83" i="1"/>
  <c r="G84" i="1"/>
  <c r="G85" i="1"/>
  <c r="G86" i="1"/>
  <c r="G92" i="1"/>
  <c r="G93" i="1"/>
  <c r="G94" i="1"/>
  <c r="G95" i="1"/>
  <c r="G96" i="1"/>
  <c r="G97" i="1"/>
  <c r="G103" i="1"/>
  <c r="G104" i="1"/>
  <c r="G105" i="1"/>
  <c r="G106" i="1"/>
  <c r="G107" i="1"/>
  <c r="G109" i="1"/>
  <c r="G110" i="1"/>
  <c r="G111" i="1"/>
  <c r="G113" i="1"/>
  <c r="G114" i="1"/>
  <c r="G115" i="1"/>
  <c r="G116" i="1"/>
  <c r="G118" i="1"/>
  <c r="G119" i="1"/>
  <c r="G120" i="1"/>
  <c r="G121" i="1"/>
  <c r="G123" i="1"/>
  <c r="G124" i="1"/>
  <c r="G125" i="1"/>
  <c r="G126" i="1"/>
  <c r="G127" i="1"/>
  <c r="G129" i="1"/>
  <c r="G130" i="1"/>
  <c r="G131" i="1"/>
  <c r="G133" i="1"/>
  <c r="G134" i="1"/>
  <c r="G135" i="1"/>
  <c r="G136" i="1"/>
  <c r="G137" i="1"/>
  <c r="G139" i="1"/>
  <c r="G140" i="1"/>
  <c r="G141" i="1"/>
  <c r="G142" i="1"/>
  <c r="G143" i="1"/>
  <c r="G144" i="1"/>
  <c r="Y172" i="1"/>
  <c r="Y171" i="1"/>
  <c r="Y170" i="1"/>
  <c r="Y169" i="1"/>
  <c r="Y168" i="1"/>
  <c r="Y167" i="1"/>
  <c r="Y166" i="1"/>
  <c r="Y164" i="1"/>
  <c r="Y163" i="1"/>
  <c r="Y162" i="1"/>
  <c r="Y161" i="1"/>
  <c r="Y160" i="1"/>
  <c r="Y158" i="1"/>
  <c r="Y157" i="1"/>
  <c r="Y156" i="1"/>
  <c r="Y155" i="1"/>
  <c r="Y154" i="1"/>
  <c r="Y153" i="1"/>
  <c r="Y152" i="1"/>
  <c r="Y150" i="1"/>
  <c r="Y149" i="1"/>
  <c r="Y148" i="1"/>
  <c r="Y147" i="1"/>
  <c r="Y146" i="1"/>
  <c r="Y144" i="1"/>
  <c r="Y143" i="1"/>
  <c r="Y142" i="1"/>
  <c r="Y141" i="1"/>
  <c r="Y140" i="1"/>
  <c r="Y139" i="1"/>
  <c r="Y137" i="1"/>
  <c r="Y136" i="1"/>
  <c r="Y135" i="1"/>
  <c r="Y134" i="1"/>
  <c r="Y133" i="1"/>
  <c r="Y131" i="1"/>
  <c r="Y130" i="1"/>
  <c r="Y129" i="1"/>
  <c r="Y127" i="1"/>
  <c r="Y126" i="1"/>
  <c r="Y125" i="1"/>
  <c r="Y124" i="1"/>
  <c r="Y123" i="1"/>
  <c r="Y121" i="1"/>
  <c r="Y120" i="1"/>
  <c r="Y119" i="1"/>
  <c r="Y118" i="1"/>
  <c r="Y116" i="1"/>
  <c r="Y115" i="1"/>
  <c r="Y114" i="1"/>
  <c r="Y113" i="1"/>
  <c r="Y111" i="1"/>
  <c r="Y110" i="1"/>
  <c r="Y109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0" i="1"/>
  <c r="Y89" i="1"/>
  <c r="Y88" i="1"/>
  <c r="Y87" i="1"/>
  <c r="Y86" i="1"/>
  <c r="Y85" i="1"/>
  <c r="Y84" i="1"/>
  <c r="Y83" i="1"/>
  <c r="Y82" i="1"/>
  <c r="Y80" i="1"/>
  <c r="Y79" i="1"/>
  <c r="Y78" i="1"/>
  <c r="Y76" i="1"/>
  <c r="Y75" i="1"/>
  <c r="Y74" i="1"/>
  <c r="Y73" i="1"/>
  <c r="Y72" i="1"/>
  <c r="Y71" i="1"/>
  <c r="Y70" i="1"/>
  <c r="Y68" i="1"/>
  <c r="Y67" i="1"/>
  <c r="Y66" i="1"/>
  <c r="Y65" i="1"/>
  <c r="Y64" i="1"/>
  <c r="Y63" i="1"/>
  <c r="Y54" i="1"/>
  <c r="Y53" i="1"/>
  <c r="Y52" i="1"/>
  <c r="Y51" i="1"/>
  <c r="Y50" i="1"/>
  <c r="Y49" i="1"/>
  <c r="Y47" i="1"/>
  <c r="Y46" i="1"/>
  <c r="Y45" i="1"/>
  <c r="Y43" i="1"/>
  <c r="Y42" i="1"/>
  <c r="Y40" i="1"/>
  <c r="Y39" i="1"/>
  <c r="Y38" i="1"/>
  <c r="Y37" i="1"/>
  <c r="Y36" i="1"/>
  <c r="Y35" i="1"/>
  <c r="Y33" i="1"/>
  <c r="Y32" i="1"/>
  <c r="Y31" i="1"/>
  <c r="Y30" i="1"/>
  <c r="Y29" i="1"/>
  <c r="Y27" i="1"/>
  <c r="Y26" i="1"/>
  <c r="Y25" i="1"/>
  <c r="Y24" i="1"/>
  <c r="Y23" i="1"/>
  <c r="Y21" i="1"/>
  <c r="Y20" i="1"/>
  <c r="Y19" i="1"/>
  <c r="Y18" i="1"/>
  <c r="Y16" i="1"/>
  <c r="Y15" i="1"/>
  <c r="Y14" i="1"/>
  <c r="Y12" i="1"/>
  <c r="Y11" i="1"/>
  <c r="Y10" i="1"/>
  <c r="Y9" i="1"/>
  <c r="Y7" i="1"/>
  <c r="Y6" i="1"/>
  <c r="Y5" i="1"/>
  <c r="V172" i="1"/>
  <c r="V171" i="1"/>
  <c r="V170" i="1"/>
  <c r="V169" i="1"/>
  <c r="V168" i="1"/>
  <c r="V167" i="1"/>
  <c r="V166" i="1"/>
  <c r="V164" i="1"/>
  <c r="V163" i="1"/>
  <c r="V162" i="1"/>
  <c r="V161" i="1"/>
  <c r="V160" i="1"/>
  <c r="V158" i="1"/>
  <c r="V157" i="1"/>
  <c r="V156" i="1"/>
  <c r="V155" i="1"/>
  <c r="V154" i="1"/>
  <c r="V153" i="1"/>
  <c r="V152" i="1"/>
  <c r="V150" i="1"/>
  <c r="V149" i="1"/>
  <c r="V148" i="1"/>
  <c r="V146" i="1"/>
  <c r="V144" i="1"/>
  <c r="V143" i="1"/>
  <c r="V142" i="1"/>
  <c r="V141" i="1"/>
  <c r="V140" i="1"/>
  <c r="V139" i="1"/>
  <c r="V137" i="1"/>
  <c r="V136" i="1"/>
  <c r="V135" i="1"/>
  <c r="V134" i="1"/>
  <c r="V133" i="1"/>
  <c r="V131" i="1"/>
  <c r="V130" i="1"/>
  <c r="V129" i="1"/>
  <c r="V127" i="1"/>
  <c r="V126" i="1"/>
  <c r="V125" i="1"/>
  <c r="V124" i="1"/>
  <c r="V123" i="1"/>
  <c r="V121" i="1"/>
  <c r="V120" i="1"/>
  <c r="V119" i="1"/>
  <c r="V118" i="1"/>
  <c r="V116" i="1"/>
  <c r="V115" i="1"/>
  <c r="V114" i="1"/>
  <c r="V113" i="1"/>
  <c r="V111" i="1"/>
  <c r="V110" i="1"/>
  <c r="V109" i="1"/>
  <c r="V107" i="1"/>
  <c r="V106" i="1"/>
  <c r="V105" i="1"/>
  <c r="V104" i="1"/>
  <c r="V103" i="1"/>
  <c r="V101" i="1"/>
  <c r="V100" i="1"/>
  <c r="V99" i="1"/>
  <c r="V98" i="1"/>
  <c r="V97" i="1"/>
  <c r="V96" i="1"/>
  <c r="V95" i="1"/>
  <c r="V94" i="1"/>
  <c r="V93" i="1"/>
  <c r="V92" i="1"/>
  <c r="V90" i="1"/>
  <c r="V89" i="1"/>
  <c r="V88" i="1"/>
  <c r="V87" i="1"/>
  <c r="V86" i="1"/>
  <c r="V85" i="1"/>
  <c r="V84" i="1"/>
  <c r="V83" i="1"/>
  <c r="V82" i="1"/>
  <c r="V80" i="1"/>
  <c r="V79" i="1"/>
  <c r="V78" i="1"/>
  <c r="V76" i="1"/>
  <c r="V75" i="1"/>
  <c r="V74" i="1"/>
  <c r="V73" i="1"/>
  <c r="V72" i="1"/>
  <c r="V71" i="1"/>
  <c r="V70" i="1"/>
  <c r="V68" i="1"/>
  <c r="V67" i="1"/>
  <c r="V66" i="1"/>
  <c r="V65" i="1"/>
  <c r="V64" i="1"/>
  <c r="V63" i="1"/>
  <c r="V54" i="1"/>
  <c r="V53" i="1"/>
  <c r="V52" i="1"/>
  <c r="V51" i="1"/>
  <c r="V50" i="1"/>
  <c r="V49" i="1"/>
  <c r="V47" i="1"/>
  <c r="V46" i="1"/>
  <c r="V45" i="1"/>
  <c r="V43" i="1"/>
  <c r="V42" i="1"/>
  <c r="V40" i="1"/>
  <c r="V39" i="1"/>
  <c r="V38" i="1"/>
  <c r="V37" i="1"/>
  <c r="V36" i="1"/>
  <c r="V35" i="1"/>
  <c r="V33" i="1"/>
  <c r="V32" i="1"/>
  <c r="V31" i="1"/>
  <c r="V30" i="1"/>
  <c r="V29" i="1"/>
  <c r="V27" i="1"/>
  <c r="V26" i="1"/>
  <c r="V25" i="1"/>
  <c r="V24" i="1"/>
  <c r="V23" i="1"/>
  <c r="V21" i="1"/>
  <c r="V20" i="1"/>
  <c r="V19" i="1"/>
  <c r="V18" i="1"/>
  <c r="V16" i="1"/>
  <c r="V15" i="1"/>
  <c r="V14" i="1"/>
  <c r="V12" i="1"/>
  <c r="V11" i="1"/>
  <c r="V10" i="1"/>
  <c r="V9" i="1"/>
  <c r="V7" i="1"/>
  <c r="V6" i="1"/>
  <c r="V5" i="1"/>
  <c r="S9" i="1"/>
  <c r="S10" i="1"/>
  <c r="S11" i="1"/>
  <c r="S12" i="1"/>
  <c r="S14" i="1"/>
  <c r="S15" i="1"/>
  <c r="S16" i="1"/>
  <c r="S18" i="1"/>
  <c r="S19" i="1"/>
  <c r="S20" i="1"/>
  <c r="S21" i="1"/>
  <c r="S23" i="1"/>
  <c r="S24" i="1"/>
  <c r="S25" i="1"/>
  <c r="S26" i="1"/>
  <c r="S27" i="1"/>
  <c r="S29" i="1"/>
  <c r="S30" i="1"/>
  <c r="S31" i="1"/>
  <c r="S32" i="1"/>
  <c r="S33" i="1"/>
  <c r="S35" i="1"/>
  <c r="S36" i="1"/>
  <c r="S37" i="1"/>
  <c r="S38" i="1"/>
  <c r="S39" i="1"/>
  <c r="S40" i="1"/>
  <c r="S42" i="1"/>
  <c r="S43" i="1"/>
  <c r="S45" i="1"/>
  <c r="S46" i="1"/>
  <c r="S47" i="1"/>
  <c r="S49" i="1"/>
  <c r="S50" i="1"/>
  <c r="S51" i="1"/>
  <c r="S52" i="1"/>
  <c r="S53" i="1"/>
  <c r="S54" i="1"/>
</calcChain>
</file>

<file path=xl/sharedStrings.xml><?xml version="1.0" encoding="utf-8"?>
<sst xmlns="http://schemas.openxmlformats.org/spreadsheetml/2006/main" count="541" uniqueCount="363">
  <si>
    <t>component_name</t>
  </si>
  <si>
    <t>Average</t>
  </si>
  <si>
    <t>Standard deviation</t>
  </si>
  <si>
    <t>Ala_232</t>
  </si>
  <si>
    <t>Ala_233</t>
  </si>
  <si>
    <t>Ala_234</t>
  </si>
  <si>
    <t>Ala_260</t>
  </si>
  <si>
    <t>Ala_261</t>
  </si>
  <si>
    <t>Ala_262</t>
  </si>
  <si>
    <t>Ala_263</t>
  </si>
  <si>
    <t>Asp_302</t>
  </si>
  <si>
    <t>Asp_303</t>
  </si>
  <si>
    <t>Asp_304</t>
  </si>
  <si>
    <t>Asp_390</t>
  </si>
  <si>
    <t>Asp_391</t>
  </si>
  <si>
    <t>Asp_392</t>
  </si>
  <si>
    <t>Asp_393</t>
  </si>
  <si>
    <t>Asp_418</t>
  </si>
  <si>
    <t>Asp_419</t>
  </si>
  <si>
    <t>Asp_420</t>
  </si>
  <si>
    <t>Asp_421</t>
  </si>
  <si>
    <t>Asp_422</t>
  </si>
  <si>
    <t>Glu_330</t>
  </si>
  <si>
    <t>Glu_331</t>
  </si>
  <si>
    <t>Glu_332</t>
  </si>
  <si>
    <t>Glu_333</t>
  </si>
  <si>
    <t>Glu_334</t>
  </si>
  <si>
    <t>Glu_432</t>
  </si>
  <si>
    <t>Glu_433</t>
  </si>
  <si>
    <t>Glu_434</t>
  </si>
  <si>
    <t>Glu_435</t>
  </si>
  <si>
    <t>Glu_436</t>
  </si>
  <si>
    <t>Glu_437</t>
  </si>
  <si>
    <t>Gly_218</t>
  </si>
  <si>
    <t>Gly_219</t>
  </si>
  <si>
    <t>Gly_246</t>
  </si>
  <si>
    <t>Gly_247</t>
  </si>
  <si>
    <t>Gly_248</t>
  </si>
  <si>
    <t>Ile_274</t>
  </si>
  <si>
    <t>Ile_275</t>
  </si>
  <si>
    <t>Ile_276</t>
  </si>
  <si>
    <t>Ile_277</t>
  </si>
  <si>
    <t>Ile_278</t>
  </si>
  <si>
    <t>Ile_279</t>
  </si>
  <si>
    <t>Leu_274</t>
  </si>
  <si>
    <t>Leu_275</t>
  </si>
  <si>
    <t>Leu_276</t>
  </si>
  <si>
    <t>Leu_277</t>
  </si>
  <si>
    <t>Leu_278</t>
  </si>
  <si>
    <t>Leu_279</t>
  </si>
  <si>
    <t>Lys_329</t>
  </si>
  <si>
    <t>Lys_330</t>
  </si>
  <si>
    <t>Lys_331</t>
  </si>
  <si>
    <t>Lys_332</t>
  </si>
  <si>
    <t>Lys_333</t>
  </si>
  <si>
    <t>Lys_334</t>
  </si>
  <si>
    <t>Lys_431</t>
  </si>
  <si>
    <t>Lys_432</t>
  </si>
  <si>
    <t>Lys_433</t>
  </si>
  <si>
    <t>Lys_434</t>
  </si>
  <si>
    <t>Lys_435</t>
  </si>
  <si>
    <t>Lys_436</t>
  </si>
  <si>
    <t>Lys_437</t>
  </si>
  <si>
    <t>Phe_302</t>
  </si>
  <si>
    <t>Phe_303</t>
  </si>
  <si>
    <t>Phe_304</t>
  </si>
  <si>
    <t>Phe_308</t>
  </si>
  <si>
    <t>Phe_309</t>
  </si>
  <si>
    <t>Phe_310</t>
  </si>
  <si>
    <t>Phe_311</t>
  </si>
  <si>
    <t>Phe_312</t>
  </si>
  <si>
    <t>Phe_313</t>
  </si>
  <si>
    <t>Phe_314</t>
  </si>
  <si>
    <t>Phe_315</t>
  </si>
  <si>
    <t>Phe_316</t>
  </si>
  <si>
    <t>Phe_336</t>
  </si>
  <si>
    <t>Phe_337</t>
  </si>
  <si>
    <t>Phe_338</t>
  </si>
  <si>
    <t>Phe_339</t>
  </si>
  <si>
    <t>Phe_340</t>
  </si>
  <si>
    <t>Phe_341</t>
  </si>
  <si>
    <t>Phe_342</t>
  </si>
  <si>
    <t>Phe_343</t>
  </si>
  <si>
    <t>Phe_344</t>
  </si>
  <si>
    <t>Phe_345</t>
  </si>
  <si>
    <t>Pro_258</t>
  </si>
  <si>
    <t>Pro_259</t>
  </si>
  <si>
    <t>Pro_260</t>
  </si>
  <si>
    <t>Pro_261</t>
  </si>
  <si>
    <t>Pro_262</t>
  </si>
  <si>
    <t>Ser_362</t>
  </si>
  <si>
    <t>Ser_363</t>
  </si>
  <si>
    <t>Ser_364</t>
  </si>
  <si>
    <t>Ser_390</t>
  </si>
  <si>
    <t>Ser_391</t>
  </si>
  <si>
    <t>Ser_392</t>
  </si>
  <si>
    <t>Ser_393</t>
  </si>
  <si>
    <t>Thr_376</t>
  </si>
  <si>
    <t>Thr_377</t>
  </si>
  <si>
    <t>Thr_378</t>
  </si>
  <si>
    <t>Thr_379</t>
  </si>
  <si>
    <t>Thr_404</t>
  </si>
  <si>
    <t>Thr_405</t>
  </si>
  <si>
    <t>Thr_406</t>
  </si>
  <si>
    <t>Thr_407</t>
  </si>
  <si>
    <t>Thr_408</t>
  </si>
  <si>
    <t>Tyr_302</t>
  </si>
  <si>
    <t>Tyr_303</t>
  </si>
  <si>
    <t>Tyr_304</t>
  </si>
  <si>
    <t>Val_260</t>
  </si>
  <si>
    <t>Val_261</t>
  </si>
  <si>
    <t>Val_262</t>
  </si>
  <si>
    <t>Val_263</t>
  </si>
  <si>
    <t>Val_264</t>
  </si>
  <si>
    <t>Val_288</t>
  </si>
  <si>
    <t>Val_289</t>
  </si>
  <si>
    <t>Val_290</t>
  </si>
  <si>
    <t>Val_291</t>
  </si>
  <si>
    <t>Val_292</t>
  </si>
  <si>
    <t>Val_293</t>
  </si>
  <si>
    <t>glucosamine_319</t>
  </si>
  <si>
    <t>glucosamine_320</t>
  </si>
  <si>
    <t>glucosamine_321</t>
  </si>
  <si>
    <t>glucosamine_322</t>
  </si>
  <si>
    <t>glucosamine_323</t>
  </si>
  <si>
    <t>glucosamine_553</t>
  </si>
  <si>
    <t>glucosamine_554</t>
  </si>
  <si>
    <t>glucosamine_555</t>
  </si>
  <si>
    <t>glucosamine_556</t>
  </si>
  <si>
    <t>glucosamine_557</t>
  </si>
  <si>
    <t>glucosamine_558</t>
  </si>
  <si>
    <t>glucosamine_559</t>
  </si>
  <si>
    <t>glucose_319</t>
  </si>
  <si>
    <t>glucose_320</t>
  </si>
  <si>
    <t>glucose_321</t>
  </si>
  <si>
    <t>glucose_322</t>
  </si>
  <si>
    <t>glucose_323</t>
  </si>
  <si>
    <t>glucose_554</t>
  </si>
  <si>
    <t>glucose_555</t>
  </si>
  <si>
    <t>glucose_556</t>
  </si>
  <si>
    <t>glucose_557</t>
  </si>
  <si>
    <t>glucose_558</t>
  </si>
  <si>
    <t>glucose_559</t>
  </si>
  <si>
    <t>glucose_560</t>
  </si>
  <si>
    <t>R1</t>
  </si>
  <si>
    <t>Gluc.ext (abcdef) -&gt; Gluc.per (abcdef)</t>
  </si>
  <si>
    <t>R2</t>
  </si>
  <si>
    <t>Gluc.per (abcdef) + 2*ATP -&gt; G6P (abcdef)</t>
  </si>
  <si>
    <t>R3</t>
  </si>
  <si>
    <t>Gluc.per (abcdef) -&gt; Gluco.per (abcdef) + UQH2</t>
  </si>
  <si>
    <t>R4</t>
  </si>
  <si>
    <t>R5</t>
  </si>
  <si>
    <t>R6</t>
  </si>
  <si>
    <t>Gluco.per (abcdef) -&gt; Kgluco.per (abcdef) + FADH2</t>
  </si>
  <si>
    <t>R7</t>
  </si>
  <si>
    <t>R8</t>
  </si>
  <si>
    <t>R9</t>
  </si>
  <si>
    <t>R10</t>
  </si>
  <si>
    <t>G6P (abcdef) &lt;-&gt; F6P (abcdef)</t>
  </si>
  <si>
    <t>R11</t>
  </si>
  <si>
    <t>FBP (abcdef) -&gt; F6P (abcdef)</t>
  </si>
  <si>
    <t>R12</t>
  </si>
  <si>
    <t>FBP (abcdef) &lt;-&gt; DHAP (cba) + GAP (def)</t>
  </si>
  <si>
    <t>R13</t>
  </si>
  <si>
    <t>DHAP (abc) &lt;-&gt; GAP (abc)</t>
  </si>
  <si>
    <t>R14</t>
  </si>
  <si>
    <t>GAP (abc) &lt;-&gt; 3PG (abc) + ATP + NADH</t>
  </si>
  <si>
    <t>R15</t>
  </si>
  <si>
    <t>3PG (abc) &lt;-&gt; PEP (abc)</t>
  </si>
  <si>
    <t>R16</t>
  </si>
  <si>
    <t>PEP (abc) -&gt; Pyr (abc) + ATP</t>
  </si>
  <si>
    <t>R17</t>
  </si>
  <si>
    <t>R18</t>
  </si>
  <si>
    <t>R19</t>
  </si>
  <si>
    <t>G6P (abcdef) -&gt; 6PG (abcdef) + NADPH</t>
  </si>
  <si>
    <t>R20</t>
  </si>
  <si>
    <t>6PG (abcdef) -&gt; Ri5P (bcdef) + CO2 (a) + NADPH</t>
  </si>
  <si>
    <t>R21</t>
  </si>
  <si>
    <t>Ri5P (abcde) &lt;-&gt; X5P (abcde)</t>
  </si>
  <si>
    <t>R22</t>
  </si>
  <si>
    <t>Ri5P (abcde) &lt;-&gt; R5P (abcde)</t>
  </si>
  <si>
    <t>R23</t>
  </si>
  <si>
    <t>X5P (abcde) &lt;-&gt; GAP (cde) + EC2 (ab)</t>
  </si>
  <si>
    <t>R24</t>
  </si>
  <si>
    <t>F6P (abcdef) &lt;-&gt; E4P (cdef) + EC2 (ab)</t>
  </si>
  <si>
    <t>R25</t>
  </si>
  <si>
    <t>S7P (abcdefg) &lt;-&gt; R5P (cdefg) + EC2 (ab)</t>
  </si>
  <si>
    <t>R26</t>
  </si>
  <si>
    <t>F6P (abcdef) &lt;-&gt; GAP (def) + EC3 (abc)</t>
  </si>
  <si>
    <t>R27</t>
  </si>
  <si>
    <t>S7P (abcdefg) &lt;-&gt; E4P (defg) + EC3 (abc)</t>
  </si>
  <si>
    <t>R28</t>
  </si>
  <si>
    <t>6PG (abcdef) -&gt; Pyr (abc) + GAP (def)</t>
  </si>
  <si>
    <t>R29</t>
  </si>
  <si>
    <t>Pyr (abc) -&gt; AcCoA (bc) + CO2 (a) + NADH</t>
  </si>
  <si>
    <t>R30</t>
  </si>
  <si>
    <t>R31</t>
  </si>
  <si>
    <t>OAA (abcd) + AcCoA (ef) -&gt; Cit (dcbfea)</t>
  </si>
  <si>
    <t>R32</t>
  </si>
  <si>
    <t>Cit (abcdef) &lt;-&gt; ICit (abcdef)</t>
  </si>
  <si>
    <t>R33</t>
  </si>
  <si>
    <t>ICit (abcdef) -&gt; Suc (edcf) + Glyox (ab)</t>
  </si>
  <si>
    <t>R34</t>
  </si>
  <si>
    <t>Glyox (ab) + AcCoA (cd) -&gt; Mal (abdc)</t>
  </si>
  <si>
    <t>R35</t>
  </si>
  <si>
    <t>ICit (abcdef) -&gt; AKG (abcde) + CO2 (f) + NADPH</t>
  </si>
  <si>
    <t>R36</t>
  </si>
  <si>
    <t>AKG (abcde) -&gt; SucCoA (bcde) + CO2 (a) + NADH</t>
  </si>
  <si>
    <t>R37</t>
  </si>
  <si>
    <t>SucCoA (abcd) &lt;-&gt; Suc (abcd) + ATP</t>
  </si>
  <si>
    <t>R38</t>
  </si>
  <si>
    <t>Suc (abcd) -&gt; Fum (abcd) + FADH2</t>
  </si>
  <si>
    <t>R39</t>
  </si>
  <si>
    <t>Fum (abcd) &lt;-&gt; Mal (abcd)</t>
  </si>
  <si>
    <t>R40</t>
  </si>
  <si>
    <t>Mal (abcd) -&gt; OAA (abcd) + NADH</t>
  </si>
  <si>
    <t>R41</t>
  </si>
  <si>
    <t>Pyr (abc) + CO2 (d) + ATP -&gt; OAA (abcd)</t>
  </si>
  <si>
    <t>R42</t>
  </si>
  <si>
    <t>R43</t>
  </si>
  <si>
    <t>Mal (abcd) -&gt; Pyr (abc) + CO2 (d) + NADPH</t>
  </si>
  <si>
    <t>R44</t>
  </si>
  <si>
    <t>AKG (abcde) + NADPH + NH3 -&gt; Glu (abcde)</t>
  </si>
  <si>
    <t>R45</t>
  </si>
  <si>
    <t>Glu (abcde) + ATP + NH3 -&gt; Gln (abcde)</t>
  </si>
  <si>
    <t>R46</t>
  </si>
  <si>
    <t>Glu (abcde) + ATP + 2*NADPH -&gt; Pro (abcde)</t>
  </si>
  <si>
    <t>R47</t>
  </si>
  <si>
    <t>Glu (abcde) + CO2 (f) + Gln (ghijk) + Asp (lmno) + AcCoA (pq) + 5*ATP + NADPH -&gt; Arg (abcdef) + AKG (ghijk) + Fum (lmno) + Ac (pq)</t>
  </si>
  <si>
    <t>R48</t>
  </si>
  <si>
    <t>OAA (abcd) + Glu (efghi) -&gt; Asp (abcd) + AKG (efghi)</t>
  </si>
  <si>
    <t>R49</t>
  </si>
  <si>
    <t>Asp (abcd) + 2*ATP + NH3 -&gt; Asn (abcd)</t>
  </si>
  <si>
    <t>R50</t>
  </si>
  <si>
    <t>Pyr (abc) + Glu (defgh) -&gt; Ala (abc) + AKG (defgh)</t>
  </si>
  <si>
    <t>R51</t>
  </si>
  <si>
    <t>3PG (abc) + Glu (defgh) -&gt; Ser (abc) + AKG (defgh) + NADH</t>
  </si>
  <si>
    <t>R52</t>
  </si>
  <si>
    <t>Ser (abc) &lt;-&gt; Gly (ab) + MEETHF (c)</t>
  </si>
  <si>
    <t>R53</t>
  </si>
  <si>
    <t>Gly (ab) &lt;-&gt; CO2 (a) + MEETHF (b) + NADH + NH3</t>
  </si>
  <si>
    <t>R54</t>
  </si>
  <si>
    <t>Thr (abcd) &lt;-&gt; Gly (ab) + AcCoA (cd) + NADH</t>
  </si>
  <si>
    <t>R55</t>
  </si>
  <si>
    <t>Ser (abc) + AcCoA (de) + 3*ATP + 4*NADPH + SO4 -&gt; Cys (abc) + Ac (de)</t>
  </si>
  <si>
    <t>R56</t>
  </si>
  <si>
    <t>Asp (abcd) + Pyr (efg) + Glu (hijkl) + SucCoA (mnop) + ATP + 2*NADPH -&gt; LL_DAP (abcdgfe) + AKG (hijkl) + Suc (mnop)</t>
  </si>
  <si>
    <t>R57</t>
  </si>
  <si>
    <t>LL_DAP (abcdefg) -&gt; Lys (abcdef) + CO2 (g)</t>
  </si>
  <si>
    <t>R58</t>
  </si>
  <si>
    <t>Asp (abcd) + 2*ATP + 2*NADPH -&gt; Thr (abcd)</t>
  </si>
  <si>
    <t>R59</t>
  </si>
  <si>
    <t>Asp (abcd) + METHF (e) + Cys (fgh) + SucCoA (ijkl) + ATP + 2*NADPH -&gt; Met (abcde) + Pyr (fgh) + Suc (ijkl) + NH3</t>
  </si>
  <si>
    <t>R60</t>
  </si>
  <si>
    <t>Pyr (abc) + Pyr (def) + Glu (ghijk) + NADPH -&gt; Val (abcef) + CO2 (d) + AKG (ghijk)</t>
  </si>
  <si>
    <t>R61</t>
  </si>
  <si>
    <t>AcCoA (ab) + Pyr (cde) + Pyr (fgh) + Glu (ijklm) + NADPH -&gt; Leu (abdghe) + CO2 (c) + CO2 (f) + AKG (ijklm) + NADH</t>
  </si>
  <si>
    <t>R62</t>
  </si>
  <si>
    <t>Thr (abcd) + Pyr (efg) + Glu (hijkl) + NADPH -&gt; Ile (abfcdg) + CO2 (e) + AKG (hijkl) + NH3</t>
  </si>
  <si>
    <t>R63</t>
  </si>
  <si>
    <t>PEP (abc) + PEP (def) + E4P (ghij) + Glu (klmno) + ATP + NADPH -&gt; Phe (abcefghij) + CO2 (d) + AKG (klmno)</t>
  </si>
  <si>
    <t>R64</t>
  </si>
  <si>
    <t>PEP (abc) + PEP (def) + E4P (ghij) + Glu (klmno) + ATP + NADPH -&gt; Tyr (abcefghij) + CO2 (d) + AKG (klmno) + NADH</t>
  </si>
  <si>
    <t>R65</t>
  </si>
  <si>
    <t>Ser (abc) + R5P (defgh) + PEP (ijk) + E4P (lmno) + PEP (pqr) + Gln (stuvw) + 3*ATP + NADPH -&gt; Trp (abcedklmnoj) + CO2 (i) + GAP (fgh) + Pyr (pqr) + Glu (stuvw)</t>
  </si>
  <si>
    <t>R66</t>
  </si>
  <si>
    <t>R5P (abcde) + FTHF (f) + Gln (ghijk) + Asp (lmno) + 5*ATP -&gt; His (edcbaf) + AKG (ghijk) + Fum (lmno) + 2*NADH</t>
  </si>
  <si>
    <t>R67</t>
  </si>
  <si>
    <t>MEETHF (a) + NADH -&gt; METHF (a)</t>
  </si>
  <si>
    <t>R68</t>
  </si>
  <si>
    <t>MEETHF (a) -&gt; FTHF (a) + NADPH</t>
  </si>
  <si>
    <t>R69</t>
  </si>
  <si>
    <t>R70</t>
  </si>
  <si>
    <t>CO2.unlabeled (a) &lt;-&gt; CO2 (a)</t>
  </si>
  <si>
    <t>R71</t>
  </si>
  <si>
    <t>NADH &lt;-&gt; NADPH</t>
  </si>
  <si>
    <t>R72</t>
  </si>
  <si>
    <t>ATP -&gt; ATP.maintenance</t>
  </si>
  <si>
    <t>R73</t>
  </si>
  <si>
    <t>NADPH -&gt; NADPH.maintenance</t>
  </si>
  <si>
    <t>R74</t>
  </si>
  <si>
    <t>NADH + O2 -&gt; 3*ATP</t>
  </si>
  <si>
    <t>R75</t>
  </si>
  <si>
    <t>FADH2 + O2 -&gt; 2*ATP</t>
  </si>
  <si>
    <t>R76</t>
  </si>
  <si>
    <t>UQH2 + O2 -&gt; 3*ATP</t>
  </si>
  <si>
    <t>R77</t>
  </si>
  <si>
    <t>R78</t>
  </si>
  <si>
    <t>CO2 (a) -&gt; CO2.ext (a)</t>
  </si>
  <si>
    <t>R79</t>
  </si>
  <si>
    <t>NH3.ext -&gt; NH3</t>
  </si>
  <si>
    <t>R80</t>
  </si>
  <si>
    <t>SO4.ext -&gt; SO4</t>
  </si>
  <si>
    <t>R81</t>
  </si>
  <si>
    <t>O2.ext -&gt; O2</t>
  </si>
  <si>
    <t>Reaction ID</t>
  </si>
  <si>
    <t>Equations (Carbon atom transition)</t>
  </si>
  <si>
    <t>Mass isotopomers</t>
  </si>
  <si>
    <t>m</t>
  </si>
  <si>
    <t>m+1</t>
  </si>
  <si>
    <t>m+2</t>
  </si>
  <si>
    <t>m+3</t>
  </si>
  <si>
    <t>m+4</t>
  </si>
  <si>
    <t>m+5</t>
  </si>
  <si>
    <t>m+6</t>
  </si>
  <si>
    <t>m+7</t>
  </si>
  <si>
    <t>m+8</t>
  </si>
  <si>
    <t>m+9</t>
  </si>
  <si>
    <t>1.42*G6P + 0.56*F6P + 5.47*R5P + 2.77*E4P + 0.88*GAP + 8.86*3PG + 5.84*PEP + 14.35*Pyr + 20.49*AcCoA + 7.83*AKG + 11.04*OAA -&gt; Biomass</t>
  </si>
  <si>
    <t>Gluco.per (abcdef) &lt;-&gt; Gluco.ext (abcdef)</t>
  </si>
  <si>
    <t>Kgluco.per (abcdef) &lt;-&gt; Kgluco.ext (abcdef)</t>
  </si>
  <si>
    <t>Kgluco.per (abcdef) + ATP -&gt; KGluco6P (abcdef)</t>
  </si>
  <si>
    <t>KGluco6P (abcdef) + NADPH -&gt; 6PG (abcdef)</t>
  </si>
  <si>
    <t>Glyc3P (abc) -&gt; DHAP (abc) + UQH2</t>
  </si>
  <si>
    <t>Ac (ab) + ATP -&gt; AcCoa (ab)</t>
  </si>
  <si>
    <t>PEP (abc) + CO2 (d) -&gt; OAA (abcd)</t>
  </si>
  <si>
    <t>Ac.ext (ab) -&gt; Ac (ab)</t>
  </si>
  <si>
    <t>R82</t>
  </si>
  <si>
    <t>OAA (abcd) -&gt; Pyr (abc) + CO2 (d)</t>
  </si>
  <si>
    <t>R83</t>
  </si>
  <si>
    <t>OAA (abcd) + ATP -&gt; PEP (abc) + CO2 (d)</t>
  </si>
  <si>
    <t>Glyc.ext (abc) + ATP -&gt; Glyc3P (abc)</t>
  </si>
  <si>
    <t>SSR</t>
  </si>
  <si>
    <t>Expected SSR</t>
  </si>
  <si>
    <t>Fit</t>
  </si>
  <si>
    <t>KT2440</t>
  </si>
  <si>
    <t>SCA3</t>
  </si>
  <si>
    <t>STD</t>
  </si>
  <si>
    <t>% Relative</t>
  </si>
  <si>
    <t>F6P (abcdef) -&gt; AcP (ba) + E4P (cdef)</t>
  </si>
  <si>
    <t>AcP (ba) &lt;-&gt; AcCoA (ba)</t>
  </si>
  <si>
    <t>R84</t>
  </si>
  <si>
    <t>R85</t>
  </si>
  <si>
    <t>R86</t>
  </si>
  <si>
    <t>R87</t>
  </si>
  <si>
    <t>Pyr (abc) -&gt; Pyr.ext (abc)</t>
  </si>
  <si>
    <t>NaN</t>
  </si>
  <si>
    <t>Yes</t>
  </si>
  <si>
    <t>N/A</t>
  </si>
  <si>
    <t xml:space="preserve">[107,8 - 174,7] </t>
  </si>
  <si>
    <t>Gluco.per (abcdef) + ATP -&gt; 6PG (abcdef)</t>
  </si>
  <si>
    <t>220.2</t>
  </si>
  <si>
    <t>[161.3 - 233.9]</t>
  </si>
  <si>
    <t>X5P (abcde) -&gt; AcP (ba) + GAP (cde)</t>
  </si>
  <si>
    <t>Strain</t>
  </si>
  <si>
    <t>Growth rate (µ)</t>
  </si>
  <si>
    <r>
      <rPr>
        <b/>
        <i/>
        <sz val="12"/>
        <color theme="1"/>
        <rFont val="Arial Narrow"/>
        <family val="2"/>
      </rPr>
      <t>P. putida</t>
    </r>
    <r>
      <rPr>
        <b/>
        <sz val="12"/>
        <color theme="1"/>
        <rFont val="Arial Narrow"/>
        <family val="2"/>
      </rPr>
      <t xml:space="preserve"> KT2440</t>
    </r>
  </si>
  <si>
    <r>
      <t>Specific growth rate (h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)</t>
    </r>
  </si>
  <si>
    <r>
      <t>Glucose uptake (mmol.gCDW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h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)</t>
    </r>
  </si>
  <si>
    <r>
      <rPr>
        <b/>
        <i/>
        <sz val="12"/>
        <color theme="1"/>
        <rFont val="Arial Narrow"/>
        <family val="2"/>
      </rPr>
      <t xml:space="preserve">P. putida </t>
    </r>
    <r>
      <rPr>
        <b/>
        <sz val="12"/>
        <color theme="1"/>
        <rFont val="Arial Narrow"/>
        <family val="2"/>
      </rPr>
      <t>SCA3</t>
    </r>
  </si>
  <si>
    <r>
      <t>Gluconate secretion (mmol.gCDW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h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)</t>
    </r>
  </si>
  <si>
    <r>
      <t>2-KGA secretion (mmol.gCDW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h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)</t>
    </r>
  </si>
  <si>
    <r>
      <t>Pyruvate secretion (mmol.gCDW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h</t>
    </r>
    <r>
      <rPr>
        <b/>
        <vertAlign val="superscript"/>
        <sz val="12"/>
        <color theme="1"/>
        <rFont val="Arial Narrow"/>
        <family val="2"/>
      </rPr>
      <t>-1</t>
    </r>
    <r>
      <rPr>
        <b/>
        <sz val="12"/>
        <color theme="1"/>
        <rFont val="Arial Narrow"/>
        <family val="2"/>
      </rPr>
      <t>)</t>
    </r>
  </si>
  <si>
    <t>Best fit</t>
  </si>
  <si>
    <t>5 % Absolute uncertainty</t>
  </si>
  <si>
    <t>100% 12C Glucose</t>
  </si>
  <si>
    <t>100% 3-13C Glucose</t>
  </si>
  <si>
    <t>100% 4-13C Glucose</t>
  </si>
  <si>
    <t>50%:50% U-13C:12C Glucose</t>
  </si>
  <si>
    <r>
      <rPr>
        <b/>
        <i/>
        <sz val="11"/>
        <color theme="1"/>
        <rFont val="Arial Narrow"/>
        <family val="2"/>
      </rPr>
      <t>P. putida</t>
    </r>
    <r>
      <rPr>
        <b/>
        <sz val="11"/>
        <color theme="1"/>
        <rFont val="Arial Narrow"/>
        <family val="2"/>
      </rPr>
      <t xml:space="preserve"> SCA3</t>
    </r>
  </si>
  <si>
    <r>
      <rPr>
        <b/>
        <i/>
        <sz val="11"/>
        <color theme="1"/>
        <rFont val="Arial Narrow"/>
        <family val="2"/>
      </rPr>
      <t>P. putida</t>
    </r>
    <r>
      <rPr>
        <b/>
        <sz val="11"/>
        <color theme="1"/>
        <rFont val="Arial Narrow"/>
        <family val="2"/>
      </rPr>
      <t xml:space="preserve"> KT2440</t>
    </r>
  </si>
  <si>
    <t>Lower bound (LB)</t>
  </si>
  <si>
    <t>Upper bound (UP)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</si>
</sst>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Arial Narrow"/>
      <family val="2"/>
    </font>
    <font>
      <b/>
      <i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32" xfId="0" applyFont="1" applyBorder="1" applyAlignment="1">
      <alignment horizontal="center" vertical="center"/>
    </xf>
    <xf numFmtId="0" fontId="0" fillId="0" borderId="3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2" xfId="0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Border="1" applyAlignment="1">
      <alignment vertical="center"/>
    </xf>
    <xf numFmtId="0" fontId="3" fillId="0" borderId="27" xfId="0" applyFont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165" fontId="1" fillId="0" borderId="27" xfId="0" applyNumberFormat="1" applyFont="1" applyFill="1" applyBorder="1" applyAlignment="1">
      <alignment horizontal="center"/>
    </xf>
    <xf numFmtId="165" fontId="1" fillId="0" borderId="27" xfId="0" applyNumberFormat="1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/>
    </xf>
    <xf numFmtId="2" fontId="1" fillId="0" borderId="8" xfId="0" applyNumberFormat="1" applyFont="1" applyFill="1" applyBorder="1" applyAlignment="1">
      <alignment horizontal="center"/>
    </xf>
    <xf numFmtId="2" fontId="1" fillId="0" borderId="27" xfId="0" applyNumberFormat="1" applyFont="1" applyFill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32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5" fillId="0" borderId="27" xfId="0" applyFont="1" applyBorder="1" applyAlignment="1">
      <alignment vertical="center"/>
    </xf>
    <xf numFmtId="0" fontId="2" fillId="0" borderId="2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164" fontId="1" fillId="0" borderId="17" xfId="0" applyNumberFormat="1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4" fontId="1" fillId="0" borderId="42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164" fontId="1" fillId="0" borderId="43" xfId="0" applyNumberFormat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4" fontId="1" fillId="0" borderId="46" xfId="0" applyNumberFormat="1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164" fontId="1" fillId="0" borderId="49" xfId="0" applyNumberFormat="1" applyFont="1" applyBorder="1" applyAlignment="1">
      <alignment horizontal="center"/>
    </xf>
    <xf numFmtId="164" fontId="1" fillId="0" borderId="50" xfId="0" applyNumberFormat="1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51" xfId="0" applyNumberFormat="1" applyFont="1" applyBorder="1" applyAlignment="1">
      <alignment horizontal="center"/>
    </xf>
    <xf numFmtId="164" fontId="1" fillId="0" borderId="52" xfId="0" applyNumberFormat="1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164" fontId="1" fillId="0" borderId="55" xfId="0" applyNumberFormat="1" applyFont="1" applyBorder="1" applyAlignment="1">
      <alignment horizontal="center"/>
    </xf>
    <xf numFmtId="164" fontId="1" fillId="0" borderId="53" xfId="0" applyNumberFormat="1" applyFont="1" applyBorder="1" applyAlignment="1">
      <alignment horizontal="center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2" borderId="32" xfId="0" applyNumberFormat="1" applyFont="1" applyFill="1" applyBorder="1" applyAlignment="1">
      <alignment horizontal="center" vertical="center" wrapText="1"/>
    </xf>
    <xf numFmtId="2" fontId="1" fillId="0" borderId="3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8" xfId="0" applyNumberFormat="1" applyFont="1" applyFill="1" applyBorder="1" applyAlignment="1">
      <alignment horizontal="center" vertical="center"/>
    </xf>
    <xf numFmtId="2" fontId="1" fillId="0" borderId="9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2" fontId="1" fillId="2" borderId="36" xfId="0" applyNumberFormat="1" applyFont="1" applyFill="1" applyBorder="1" applyAlignment="1">
      <alignment horizontal="center" vertical="center" wrapText="1"/>
    </xf>
    <xf numFmtId="2" fontId="1" fillId="2" borderId="37" xfId="0" applyNumberFormat="1" applyFont="1" applyFill="1" applyBorder="1" applyAlignment="1">
      <alignment horizontal="center" vertical="center" wrapText="1"/>
    </xf>
    <xf numFmtId="2" fontId="1" fillId="2" borderId="38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45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2"/>
  <sheetViews>
    <sheetView topLeftCell="A154" workbookViewId="0">
      <pane xSplit="1" topLeftCell="B1" activePane="topRight" state="frozen"/>
      <selection pane="topRight" activeCell="E176" sqref="E176"/>
    </sheetView>
  </sheetViews>
  <sheetFormatPr defaultColWidth="15.6328125" defaultRowHeight="14" x14ac:dyDescent="0.3"/>
  <cols>
    <col min="1" max="1" width="14.90625" style="1" bestFit="1" customWidth="1"/>
    <col min="2" max="2" width="15.26953125" style="1" bestFit="1" customWidth="1"/>
    <col min="3" max="3" width="7.26953125" style="1" bestFit="1" customWidth="1"/>
    <col min="4" max="4" width="20.54296875" style="1" bestFit="1" customWidth="1"/>
    <col min="5" max="5" width="15.6328125" style="1"/>
    <col min="6" max="6" width="7.26953125" style="1" bestFit="1" customWidth="1"/>
    <col min="7" max="7" width="20.54296875" style="1" bestFit="1" customWidth="1"/>
    <col min="8" max="8" width="15.6328125" style="1"/>
    <col min="9" max="9" width="7.26953125" style="1" bestFit="1" customWidth="1"/>
    <col min="10" max="10" width="20.54296875" style="1" bestFit="1" customWidth="1"/>
    <col min="11" max="11" width="15.6328125" style="1"/>
    <col min="12" max="12" width="7.26953125" style="1" bestFit="1" customWidth="1"/>
    <col min="13" max="13" width="20.54296875" style="1" bestFit="1" customWidth="1"/>
    <col min="14" max="14" width="15.6328125" style="1"/>
    <col min="15" max="15" width="10.81640625" style="1" bestFit="1" customWidth="1"/>
    <col min="16" max="16" width="20.54296875" style="1" bestFit="1" customWidth="1"/>
    <col min="17" max="17" width="15.6328125" style="1"/>
    <col min="18" max="18" width="7.26953125" style="1" bestFit="1" customWidth="1"/>
    <col min="19" max="19" width="20.54296875" style="1" bestFit="1" customWidth="1"/>
    <col min="20" max="20" width="15.6328125" style="1"/>
    <col min="21" max="21" width="7.26953125" style="1" bestFit="1" customWidth="1"/>
    <col min="22" max="22" width="20.54296875" style="1" bestFit="1" customWidth="1"/>
    <col min="23" max="23" width="15.6328125" style="1"/>
    <col min="24" max="24" width="7.26953125" style="1" bestFit="1" customWidth="1"/>
    <col min="25" max="25" width="20.54296875" style="1" bestFit="1" customWidth="1"/>
    <col min="26" max="26" width="15.6328125" style="1"/>
    <col min="27" max="16384" width="15.6328125" style="2"/>
  </cols>
  <sheetData>
    <row r="1" spans="1:27" ht="15" customHeight="1" thickBot="1" x14ac:dyDescent="0.35">
      <c r="A1" s="109" t="s">
        <v>0</v>
      </c>
      <c r="B1" s="112" t="s">
        <v>297</v>
      </c>
      <c r="C1" s="117" t="s">
        <v>360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 t="s">
        <v>359</v>
      </c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6"/>
    </row>
    <row r="2" spans="1:27" ht="14.5" customHeight="1" thickBot="1" x14ac:dyDescent="0.35">
      <c r="A2" s="110"/>
      <c r="B2" s="113"/>
      <c r="C2" s="106" t="s">
        <v>355</v>
      </c>
      <c r="D2" s="107"/>
      <c r="E2" s="108"/>
      <c r="F2" s="106" t="s">
        <v>356</v>
      </c>
      <c r="G2" s="107"/>
      <c r="H2" s="108"/>
      <c r="I2" s="106" t="s">
        <v>357</v>
      </c>
      <c r="J2" s="107"/>
      <c r="K2" s="108"/>
      <c r="L2" s="106" t="s">
        <v>358</v>
      </c>
      <c r="M2" s="107"/>
      <c r="N2" s="107"/>
      <c r="O2" s="106" t="s">
        <v>355</v>
      </c>
      <c r="P2" s="107"/>
      <c r="Q2" s="108"/>
      <c r="R2" s="106" t="s">
        <v>356</v>
      </c>
      <c r="S2" s="107"/>
      <c r="T2" s="108"/>
      <c r="U2" s="106" t="s">
        <v>357</v>
      </c>
      <c r="V2" s="107"/>
      <c r="W2" s="108"/>
      <c r="X2" s="106" t="s">
        <v>358</v>
      </c>
      <c r="Y2" s="107"/>
      <c r="Z2" s="108"/>
    </row>
    <row r="3" spans="1:27" ht="14.5" thickBot="1" x14ac:dyDescent="0.35">
      <c r="A3" s="111"/>
      <c r="B3" s="114"/>
      <c r="C3" s="74" t="s">
        <v>1</v>
      </c>
      <c r="D3" s="75" t="s">
        <v>354</v>
      </c>
      <c r="E3" s="76" t="s">
        <v>2</v>
      </c>
      <c r="F3" s="74" t="s">
        <v>1</v>
      </c>
      <c r="G3" s="75" t="s">
        <v>354</v>
      </c>
      <c r="H3" s="76" t="s">
        <v>2</v>
      </c>
      <c r="I3" s="74" t="s">
        <v>1</v>
      </c>
      <c r="J3" s="75" t="s">
        <v>354</v>
      </c>
      <c r="K3" s="76" t="s">
        <v>2</v>
      </c>
      <c r="L3" s="74" t="s">
        <v>1</v>
      </c>
      <c r="M3" s="75" t="s">
        <v>354</v>
      </c>
      <c r="N3" s="76" t="s">
        <v>2</v>
      </c>
      <c r="O3" s="74" t="s">
        <v>1</v>
      </c>
      <c r="P3" s="75" t="s">
        <v>354</v>
      </c>
      <c r="Q3" s="76" t="s">
        <v>2</v>
      </c>
      <c r="R3" s="74" t="s">
        <v>1</v>
      </c>
      <c r="S3" s="75" t="s">
        <v>354</v>
      </c>
      <c r="T3" s="76" t="s">
        <v>2</v>
      </c>
      <c r="U3" s="74" t="s">
        <v>1</v>
      </c>
      <c r="V3" s="75" t="s">
        <v>354</v>
      </c>
      <c r="W3" s="76" t="s">
        <v>2</v>
      </c>
      <c r="X3" s="74" t="s">
        <v>1</v>
      </c>
      <c r="Y3" s="75" t="s">
        <v>354</v>
      </c>
      <c r="Z3" s="76" t="s">
        <v>2</v>
      </c>
    </row>
    <row r="4" spans="1:27" s="10" customFormat="1" ht="14.5" thickBot="1" x14ac:dyDescent="0.35">
      <c r="A4" s="90"/>
      <c r="B4" s="91"/>
      <c r="C4" s="92">
        <v>0</v>
      </c>
      <c r="D4" s="86"/>
      <c r="E4" s="87"/>
      <c r="F4" s="92">
        <v>0</v>
      </c>
      <c r="G4" s="86"/>
      <c r="H4" s="87"/>
      <c r="I4" s="92">
        <v>0</v>
      </c>
      <c r="J4" s="86"/>
      <c r="K4" s="87"/>
      <c r="L4" s="92">
        <v>0</v>
      </c>
      <c r="M4" s="86"/>
      <c r="N4" s="87"/>
      <c r="O4" s="92">
        <v>0</v>
      </c>
      <c r="P4" s="86"/>
      <c r="Q4" s="87"/>
      <c r="R4" s="92">
        <v>0</v>
      </c>
      <c r="S4" s="86"/>
      <c r="T4" s="87"/>
      <c r="U4" s="92">
        <v>0</v>
      </c>
      <c r="V4" s="86"/>
      <c r="W4" s="87"/>
      <c r="X4" s="92">
        <v>0</v>
      </c>
      <c r="Y4" s="86"/>
      <c r="Z4" s="87"/>
      <c r="AA4" s="2"/>
    </row>
    <row r="5" spans="1:27" x14ac:dyDescent="0.3">
      <c r="A5" s="11" t="s">
        <v>3</v>
      </c>
      <c r="B5" s="68" t="s">
        <v>298</v>
      </c>
      <c r="C5" s="8">
        <v>0.75759900000000002</v>
      </c>
      <c r="D5" s="77">
        <v>3.7879950000000003E-2</v>
      </c>
      <c r="E5" s="9">
        <v>3.7879950000000003E-2</v>
      </c>
      <c r="F5" s="8">
        <v>0.31969983333333335</v>
      </c>
      <c r="G5" s="77">
        <f>0.05*F5</f>
        <v>1.5984991666666667E-2</v>
      </c>
      <c r="H5" s="9">
        <v>1.3956285202970954E-3</v>
      </c>
      <c r="I5" s="8">
        <v>0.67239383333333336</v>
      </c>
      <c r="J5" s="77">
        <f t="shared" ref="J5:J68" si="0">0.05*I5</f>
        <v>3.3619691666666666E-2</v>
      </c>
      <c r="K5" s="9">
        <v>1.3829083001655263E-3</v>
      </c>
      <c r="L5" s="8">
        <v>0.4026616666666667</v>
      </c>
      <c r="M5" s="77">
        <f t="shared" ref="M5:M68" si="1">0.05*L5</f>
        <v>2.0133083333333336E-2</v>
      </c>
      <c r="N5" s="9">
        <v>1.94138678955705E-3</v>
      </c>
      <c r="O5" s="8">
        <v>0.76231316666666649</v>
      </c>
      <c r="P5" s="77">
        <v>3.811565833333333E-2</v>
      </c>
      <c r="Q5" s="9">
        <v>3.811565833333333E-2</v>
      </c>
      <c r="R5" s="8">
        <v>0.44840616666666661</v>
      </c>
      <c r="S5" s="77">
        <f>R5*0.05</f>
        <v>2.2420308333333333E-2</v>
      </c>
      <c r="T5" s="9">
        <v>2.0516762234004331E-2</v>
      </c>
      <c r="U5" s="8">
        <v>0.71189266666666684</v>
      </c>
      <c r="V5" s="77">
        <f>U5*0.05</f>
        <v>3.5594633333333341E-2</v>
      </c>
      <c r="W5" s="9">
        <v>1.5703837322981625E-3</v>
      </c>
      <c r="X5" s="8">
        <v>0.43414483333333331</v>
      </c>
      <c r="Y5" s="77">
        <f>X5*0.05</f>
        <v>2.1707241666666668E-2</v>
      </c>
      <c r="Z5" s="9">
        <v>9.1250431323181384E-3</v>
      </c>
    </row>
    <row r="6" spans="1:27" x14ac:dyDescent="0.3">
      <c r="A6" s="12" t="s">
        <v>4</v>
      </c>
      <c r="B6" s="69" t="s">
        <v>299</v>
      </c>
      <c r="C6" s="8">
        <v>0.17237133333333332</v>
      </c>
      <c r="D6" s="77">
        <v>8.6185666666666657E-3</v>
      </c>
      <c r="E6" s="9">
        <v>8.6185666666666657E-3</v>
      </c>
      <c r="F6" s="8">
        <v>0.53590683333333333</v>
      </c>
      <c r="G6" s="77">
        <f>0.05*F6</f>
        <v>2.6795341666666667E-2</v>
      </c>
      <c r="H6" s="9">
        <v>1.4516462953028982E-3</v>
      </c>
      <c r="I6" s="8">
        <v>0.24374649999999998</v>
      </c>
      <c r="J6" s="77">
        <f t="shared" si="0"/>
        <v>1.2187324999999999E-2</v>
      </c>
      <c r="K6" s="9">
        <v>1.2685386474207234E-3</v>
      </c>
      <c r="L6" s="8">
        <v>0.21001616666666667</v>
      </c>
      <c r="M6" s="77">
        <f t="shared" si="1"/>
        <v>1.0500808333333334E-2</v>
      </c>
      <c r="N6" s="9">
        <v>1.0032486066108798E-3</v>
      </c>
      <c r="O6" s="8">
        <v>0.16930166666666666</v>
      </c>
      <c r="P6" s="77">
        <v>8.4650833333333331E-3</v>
      </c>
      <c r="Q6" s="9">
        <v>8.4650833333333331E-3</v>
      </c>
      <c r="R6" s="8">
        <v>0.4346193333333333</v>
      </c>
      <c r="S6" s="77">
        <f t="shared" ref="S6:S68" si="2">R6*0.05</f>
        <v>2.1730966666666667E-2</v>
      </c>
      <c r="T6" s="9">
        <v>2.0392851459927495E-2</v>
      </c>
      <c r="U6" s="8">
        <v>0.21153233333333335</v>
      </c>
      <c r="V6" s="77">
        <f t="shared" ref="V6:V68" si="3">U6*0.05</f>
        <v>1.0576616666666669E-2</v>
      </c>
      <c r="W6" s="9">
        <v>1.5119364625098078E-3</v>
      </c>
      <c r="X6" s="8">
        <v>0.16365866666666667</v>
      </c>
      <c r="Y6" s="77">
        <f t="shared" ref="Y6:Y68" si="4">X6*0.05</f>
        <v>8.1829333333333348E-3</v>
      </c>
      <c r="Z6" s="9">
        <v>1.0106415144187709E-2</v>
      </c>
    </row>
    <row r="7" spans="1:27" ht="14.5" thickBot="1" x14ac:dyDescent="0.35">
      <c r="A7" s="13" t="s">
        <v>5</v>
      </c>
      <c r="B7" s="70" t="s">
        <v>300</v>
      </c>
      <c r="C7" s="8">
        <v>7.0029666666666671E-2</v>
      </c>
      <c r="D7" s="77">
        <v>3.5014833333333337E-3</v>
      </c>
      <c r="E7" s="9">
        <v>3.5014833333333337E-3</v>
      </c>
      <c r="F7" s="8">
        <v>0.14439299999999999</v>
      </c>
      <c r="G7" s="77">
        <f t="shared" ref="G7:G68" si="5">0.05*F7</f>
        <v>7.2196500000000002E-3</v>
      </c>
      <c r="H7" s="9">
        <v>7.6320010482178971E-4</v>
      </c>
      <c r="I7" s="8">
        <v>8.3859500000000017E-2</v>
      </c>
      <c r="J7" s="77">
        <f t="shared" si="0"/>
        <v>4.1929750000000007E-3</v>
      </c>
      <c r="K7" s="9">
        <v>5.9814103688009962E-4</v>
      </c>
      <c r="L7" s="8">
        <v>0.3873226666666667</v>
      </c>
      <c r="M7" s="77">
        <f t="shared" si="1"/>
        <v>1.9366133333333337E-2</v>
      </c>
      <c r="N7" s="9">
        <v>1.0876644090282103E-3</v>
      </c>
      <c r="O7" s="8">
        <v>6.838533333333334E-2</v>
      </c>
      <c r="P7" s="77">
        <v>3.419266666666667E-3</v>
      </c>
      <c r="Q7" s="9">
        <v>3.419266666666667E-3</v>
      </c>
      <c r="R7" s="8">
        <v>0.11697416666666667</v>
      </c>
      <c r="S7" s="77">
        <f t="shared" si="2"/>
        <v>5.8487083333333342E-3</v>
      </c>
      <c r="T7" s="9">
        <v>1.6805296089824407E-3</v>
      </c>
      <c r="U7" s="8">
        <v>7.657516666666668E-2</v>
      </c>
      <c r="V7" s="77">
        <f t="shared" si="3"/>
        <v>3.8287583333333343E-3</v>
      </c>
      <c r="W7" s="9">
        <v>1.4297163937881767E-3</v>
      </c>
      <c r="X7" s="8">
        <v>0.40219633333333338</v>
      </c>
      <c r="Y7" s="77">
        <f t="shared" si="4"/>
        <v>2.0109816666666669E-2</v>
      </c>
      <c r="Z7" s="9">
        <v>2.295515425055275E-3</v>
      </c>
    </row>
    <row r="8" spans="1:27" s="10" customFormat="1" ht="14.5" thickBot="1" x14ac:dyDescent="0.35">
      <c r="A8" s="90"/>
      <c r="B8" s="91"/>
      <c r="C8" s="92">
        <v>0</v>
      </c>
      <c r="D8" s="86"/>
      <c r="E8" s="87"/>
      <c r="F8" s="92">
        <v>0</v>
      </c>
      <c r="G8" s="86"/>
      <c r="H8" s="87"/>
      <c r="I8" s="92">
        <v>0</v>
      </c>
      <c r="J8" s="86"/>
      <c r="K8" s="87"/>
      <c r="L8" s="92">
        <v>0</v>
      </c>
      <c r="M8" s="86"/>
      <c r="N8" s="87"/>
      <c r="O8" s="92">
        <v>0</v>
      </c>
      <c r="P8" s="86"/>
      <c r="Q8" s="87"/>
      <c r="R8" s="92">
        <v>0</v>
      </c>
      <c r="S8" s="86"/>
      <c r="T8" s="87"/>
      <c r="U8" s="92">
        <v>0</v>
      </c>
      <c r="V8" s="86"/>
      <c r="W8" s="87"/>
      <c r="X8" s="92">
        <v>0</v>
      </c>
      <c r="Y8" s="86"/>
      <c r="Z8" s="87"/>
      <c r="AA8" s="2"/>
    </row>
    <row r="9" spans="1:27" x14ac:dyDescent="0.3">
      <c r="A9" s="14" t="s">
        <v>6</v>
      </c>
      <c r="B9" s="14" t="s">
        <v>298</v>
      </c>
      <c r="C9" s="8">
        <v>0.74352533333333326</v>
      </c>
      <c r="D9" s="77">
        <v>3.7176266666666666E-2</v>
      </c>
      <c r="E9" s="9">
        <v>3.7176266666666666E-2</v>
      </c>
      <c r="F9" s="8">
        <v>0.28158750000000005</v>
      </c>
      <c r="G9" s="77">
        <f t="shared" si="5"/>
        <v>1.4079375000000003E-2</v>
      </c>
      <c r="H9" s="9">
        <v>1.1872830749235879E-3</v>
      </c>
      <c r="I9" s="8">
        <v>0.50165800000000005</v>
      </c>
      <c r="J9" s="77">
        <f t="shared" si="0"/>
        <v>2.5082900000000005E-2</v>
      </c>
      <c r="K9" s="9">
        <v>1.0411295788709516E-3</v>
      </c>
      <c r="L9" s="8">
        <v>0.3770708333333333</v>
      </c>
      <c r="M9" s="77">
        <f t="shared" si="1"/>
        <v>1.8853541666666668E-2</v>
      </c>
      <c r="N9" s="9">
        <v>1.8121744305299905E-3</v>
      </c>
      <c r="O9" s="8">
        <v>0.7469674999999999</v>
      </c>
      <c r="P9" s="77">
        <v>3.7348374999999996E-2</v>
      </c>
      <c r="Q9" s="9">
        <v>3.7348374999999996E-2</v>
      </c>
      <c r="R9" s="8">
        <v>0.40019283333333333</v>
      </c>
      <c r="S9" s="77">
        <f t="shared" si="2"/>
        <v>2.0009641666666668E-2</v>
      </c>
      <c r="T9" s="9">
        <v>8.2956547762468181E-3</v>
      </c>
      <c r="U9" s="8">
        <v>0.40848899999999994</v>
      </c>
      <c r="V9" s="77">
        <f t="shared" si="3"/>
        <v>2.0424449999999997E-2</v>
      </c>
      <c r="W9" s="9">
        <v>3.061374201237086E-3</v>
      </c>
      <c r="X9" s="8">
        <v>0.41049683333333337</v>
      </c>
      <c r="Y9" s="77">
        <f t="shared" si="4"/>
        <v>2.0524841666666668E-2</v>
      </c>
      <c r="Z9" s="9">
        <v>1.5267537934017613E-2</v>
      </c>
    </row>
    <row r="10" spans="1:27" x14ac:dyDescent="0.3">
      <c r="A10" s="15" t="s">
        <v>7</v>
      </c>
      <c r="B10" s="15" t="s">
        <v>299</v>
      </c>
      <c r="C10" s="8">
        <v>0.1743011666666667</v>
      </c>
      <c r="D10" s="77">
        <v>8.7150583333333361E-3</v>
      </c>
      <c r="E10" s="9">
        <v>8.7150583333333361E-3</v>
      </c>
      <c r="F10" s="8">
        <v>0.50068200000000007</v>
      </c>
      <c r="G10" s="77">
        <f t="shared" si="5"/>
        <v>2.5034100000000004E-2</v>
      </c>
      <c r="H10" s="9">
        <v>1.5418180177958899E-3</v>
      </c>
      <c r="I10" s="8">
        <v>0.36129283333333334</v>
      </c>
      <c r="J10" s="77">
        <f t="shared" si="0"/>
        <v>1.8064641666666669E-2</v>
      </c>
      <c r="K10" s="9">
        <v>1.0220893144273994E-3</v>
      </c>
      <c r="L10" s="8">
        <v>0.15952766666666671</v>
      </c>
      <c r="M10" s="77">
        <f t="shared" si="1"/>
        <v>7.976383333333335E-3</v>
      </c>
      <c r="N10" s="9">
        <v>5.1888752795443722E-4</v>
      </c>
      <c r="O10" s="8">
        <v>0.17188983333333333</v>
      </c>
      <c r="P10" s="77">
        <v>8.5944916666666673E-3</v>
      </c>
      <c r="Q10" s="9">
        <v>8.5944916666666673E-3</v>
      </c>
      <c r="R10" s="8">
        <v>0.43695000000000001</v>
      </c>
      <c r="S10" s="77">
        <f t="shared" si="2"/>
        <v>2.1847500000000002E-2</v>
      </c>
      <c r="T10" s="9">
        <v>9.1550886178125169E-3</v>
      </c>
      <c r="U10" s="8">
        <v>0.43914633333333336</v>
      </c>
      <c r="V10" s="77">
        <f t="shared" si="3"/>
        <v>2.1957316666666671E-2</v>
      </c>
      <c r="W10" s="9">
        <v>2.2306818389601427E-3</v>
      </c>
      <c r="X10" s="8">
        <v>0.13813899999999998</v>
      </c>
      <c r="Y10" s="77">
        <f t="shared" si="4"/>
        <v>6.9069499999999994E-3</v>
      </c>
      <c r="Z10" s="9">
        <v>8.6615779162921656E-3</v>
      </c>
    </row>
    <row r="11" spans="1:27" x14ac:dyDescent="0.3">
      <c r="A11" s="15" t="s">
        <v>8</v>
      </c>
      <c r="B11" s="15" t="s">
        <v>300</v>
      </c>
      <c r="C11" s="8">
        <v>7.1361333333333332E-2</v>
      </c>
      <c r="D11" s="77">
        <v>3.5680666666666667E-3</v>
      </c>
      <c r="E11" s="9">
        <v>3.5680666666666667E-3</v>
      </c>
      <c r="F11" s="8">
        <v>0.16237716666666668</v>
      </c>
      <c r="G11" s="77">
        <f t="shared" si="5"/>
        <v>8.1188583333333345E-3</v>
      </c>
      <c r="H11" s="9">
        <v>1.1196900315117025E-3</v>
      </c>
      <c r="I11" s="8">
        <v>0.10505233333333332</v>
      </c>
      <c r="J11" s="77">
        <f t="shared" si="0"/>
        <v>5.2526166666666662E-3</v>
      </c>
      <c r="K11" s="9">
        <v>6.8162883350593906E-4</v>
      </c>
      <c r="L11" s="8">
        <v>0.13048000000000001</v>
      </c>
      <c r="M11" s="77">
        <f t="shared" si="1"/>
        <v>6.5240000000000012E-3</v>
      </c>
      <c r="N11" s="9">
        <v>5.6814505190136443E-4</v>
      </c>
      <c r="O11" s="8">
        <v>7.0704166666666665E-2</v>
      </c>
      <c r="P11" s="77">
        <v>3.5352083333333333E-3</v>
      </c>
      <c r="Q11" s="9">
        <v>3.5352083333333333E-3</v>
      </c>
      <c r="R11" s="8">
        <v>0.12283583333333332</v>
      </c>
      <c r="S11" s="77">
        <f t="shared" si="2"/>
        <v>6.1417916666666669E-3</v>
      </c>
      <c r="T11" s="9">
        <v>2.86747334192781E-3</v>
      </c>
      <c r="U11" s="8">
        <v>0.114467</v>
      </c>
      <c r="V11" s="77">
        <f t="shared" si="3"/>
        <v>5.7233500000000003E-3</v>
      </c>
      <c r="W11" s="9">
        <v>2.1830852479919317E-3</v>
      </c>
      <c r="X11" s="8">
        <v>0.11122933333333333</v>
      </c>
      <c r="Y11" s="77">
        <f t="shared" si="4"/>
        <v>5.5614666666666673E-3</v>
      </c>
      <c r="Z11" s="9">
        <v>1.3971811273656272E-2</v>
      </c>
    </row>
    <row r="12" spans="1:27" ht="14.5" thickBot="1" x14ac:dyDescent="0.35">
      <c r="A12" s="16" t="s">
        <v>9</v>
      </c>
      <c r="B12" s="16" t="s">
        <v>301</v>
      </c>
      <c r="C12" s="8">
        <v>1.0812E-2</v>
      </c>
      <c r="D12" s="77">
        <v>5.4060000000000002E-4</v>
      </c>
      <c r="E12" s="9">
        <v>5.4060000000000002E-4</v>
      </c>
      <c r="F12" s="8">
        <v>5.53535E-2</v>
      </c>
      <c r="G12" s="77">
        <f t="shared" si="5"/>
        <v>2.7676750000000003E-3</v>
      </c>
      <c r="H12" s="9">
        <v>8.2899499395352203E-4</v>
      </c>
      <c r="I12" s="8">
        <v>3.1996499999999997E-2</v>
      </c>
      <c r="J12" s="77">
        <f t="shared" si="0"/>
        <v>1.599825E-3</v>
      </c>
      <c r="K12" s="9">
        <v>3.8331175301574107E-4</v>
      </c>
      <c r="L12" s="8">
        <v>0.33292133333333335</v>
      </c>
      <c r="M12" s="77">
        <f t="shared" si="1"/>
        <v>1.6646066666666667E-2</v>
      </c>
      <c r="N12" s="9">
        <v>1.0458850159872546E-3</v>
      </c>
      <c r="O12" s="8">
        <v>1.0438333333333332E-2</v>
      </c>
      <c r="P12" s="77">
        <v>5.2191666666666662E-4</v>
      </c>
      <c r="Q12" s="9">
        <v>5.2191666666666662E-4</v>
      </c>
      <c r="R12" s="8">
        <v>4.0021333333333332E-2</v>
      </c>
      <c r="S12" s="77">
        <f t="shared" si="2"/>
        <v>2.0010666666666669E-3</v>
      </c>
      <c r="T12" s="9">
        <v>1.2874168969943915E-3</v>
      </c>
      <c r="U12" s="8">
        <v>3.789766666666667E-2</v>
      </c>
      <c r="V12" s="77">
        <f t="shared" si="3"/>
        <v>1.8948833333333336E-3</v>
      </c>
      <c r="W12" s="9">
        <v>7.5998280682306829E-4</v>
      </c>
      <c r="X12" s="8">
        <v>0.34013483333333333</v>
      </c>
      <c r="Y12" s="77">
        <f t="shared" si="4"/>
        <v>1.7006741666666669E-2</v>
      </c>
      <c r="Z12" s="9">
        <v>8.6400369771585401E-3</v>
      </c>
    </row>
    <row r="13" spans="1:27" s="10" customFormat="1" ht="14.5" thickBot="1" x14ac:dyDescent="0.35">
      <c r="A13" s="90"/>
      <c r="B13" s="91"/>
      <c r="C13" s="92">
        <v>0</v>
      </c>
      <c r="D13" s="86"/>
      <c r="E13" s="87"/>
      <c r="F13" s="92">
        <v>0</v>
      </c>
      <c r="G13" s="86"/>
      <c r="H13" s="87"/>
      <c r="I13" s="92">
        <v>0</v>
      </c>
      <c r="J13" s="86"/>
      <c r="K13" s="87"/>
      <c r="L13" s="92">
        <v>0</v>
      </c>
      <c r="M13" s="86"/>
      <c r="N13" s="87"/>
      <c r="O13" s="92">
        <v>0</v>
      </c>
      <c r="P13" s="86"/>
      <c r="Q13" s="87"/>
      <c r="R13" s="92">
        <v>0</v>
      </c>
      <c r="S13" s="86"/>
      <c r="T13" s="87"/>
      <c r="U13" s="92">
        <v>0</v>
      </c>
      <c r="V13" s="86"/>
      <c r="W13" s="87"/>
      <c r="X13" s="92">
        <v>0</v>
      </c>
      <c r="Y13" s="86"/>
      <c r="Z13" s="87"/>
      <c r="AA13" s="2"/>
    </row>
    <row r="14" spans="1:27" x14ac:dyDescent="0.3">
      <c r="A14" s="11" t="s">
        <v>10</v>
      </c>
      <c r="B14" s="68" t="s">
        <v>298</v>
      </c>
      <c r="C14" s="8">
        <v>0.72872883333333338</v>
      </c>
      <c r="D14" s="77">
        <v>3.6436441666666673E-2</v>
      </c>
      <c r="E14" s="9">
        <v>3.6436441666666673E-2</v>
      </c>
      <c r="F14" s="8">
        <v>0.53710316666666669</v>
      </c>
      <c r="G14" s="77">
        <f t="shared" si="5"/>
        <v>2.6855158333333337E-2</v>
      </c>
      <c r="H14" s="9">
        <v>1.3108204173976922E-3</v>
      </c>
      <c r="I14" s="8">
        <v>0.59408950000000005</v>
      </c>
      <c r="J14" s="77">
        <f t="shared" si="0"/>
        <v>2.9704475000000004E-2</v>
      </c>
      <c r="K14" s="9">
        <v>2.6115533117284924E-3</v>
      </c>
      <c r="L14" s="8">
        <v>0.40391749999999998</v>
      </c>
      <c r="M14" s="77">
        <f t="shared" si="1"/>
        <v>2.0195875000000002E-2</v>
      </c>
      <c r="N14" s="9">
        <v>3.6122895094385767E-3</v>
      </c>
      <c r="O14" s="8">
        <v>0.73146416666666669</v>
      </c>
      <c r="P14" s="77">
        <v>3.6573208333333336E-2</v>
      </c>
      <c r="Q14" s="9">
        <v>3.6573208333333336E-2</v>
      </c>
      <c r="R14" s="8">
        <v>0.65067850000000005</v>
      </c>
      <c r="S14" s="77">
        <f t="shared" si="2"/>
        <v>3.2533925000000005E-2</v>
      </c>
      <c r="T14" s="9">
        <v>1.7751071390200636E-2</v>
      </c>
      <c r="U14" s="8">
        <v>0.47337900000000005</v>
      </c>
      <c r="V14" s="77">
        <f t="shared" si="3"/>
        <v>2.3668950000000005E-2</v>
      </c>
      <c r="W14" s="9">
        <v>7.7926635241103584E-3</v>
      </c>
      <c r="X14" s="8">
        <v>0.42942966666666677</v>
      </c>
      <c r="Y14" s="77">
        <f t="shared" si="4"/>
        <v>2.147148333333334E-2</v>
      </c>
      <c r="Z14" s="9">
        <v>8.4259417436074562E-3</v>
      </c>
    </row>
    <row r="15" spans="1:27" x14ac:dyDescent="0.3">
      <c r="A15" s="12" t="s">
        <v>11</v>
      </c>
      <c r="B15" s="69" t="s">
        <v>299</v>
      </c>
      <c r="C15" s="8">
        <v>0.19441516666666667</v>
      </c>
      <c r="D15" s="77">
        <v>9.7207583333333344E-3</v>
      </c>
      <c r="E15" s="9">
        <v>9.7207583333333344E-3</v>
      </c>
      <c r="F15" s="8">
        <v>0.34363566666666667</v>
      </c>
      <c r="G15" s="77">
        <f t="shared" si="5"/>
        <v>1.7181783333333336E-2</v>
      </c>
      <c r="H15" s="9">
        <v>1.9141588927428766E-3</v>
      </c>
      <c r="I15" s="8">
        <v>0.30376933333333334</v>
      </c>
      <c r="J15" s="77">
        <f t="shared" si="0"/>
        <v>1.5188466666666667E-2</v>
      </c>
      <c r="K15" s="9">
        <v>2.4265041245929639E-3</v>
      </c>
      <c r="L15" s="8">
        <v>0.20547183333333333</v>
      </c>
      <c r="M15" s="77">
        <f t="shared" si="1"/>
        <v>1.0273591666666667E-2</v>
      </c>
      <c r="N15" s="9">
        <v>1.7030939394721215E-3</v>
      </c>
      <c r="O15" s="8">
        <v>0.19143933333333329</v>
      </c>
      <c r="P15" s="77">
        <v>9.5719666666666658E-3</v>
      </c>
      <c r="Q15" s="9">
        <v>9.5719666666666658E-3</v>
      </c>
      <c r="R15" s="8">
        <v>0.25698433333333331</v>
      </c>
      <c r="S15" s="77">
        <f t="shared" si="2"/>
        <v>1.2849216666666666E-2</v>
      </c>
      <c r="T15" s="9">
        <v>1.3750061027743362E-2</v>
      </c>
      <c r="U15" s="8">
        <v>0.40367216666666667</v>
      </c>
      <c r="V15" s="77">
        <f t="shared" si="3"/>
        <v>2.0183608333333335E-2</v>
      </c>
      <c r="W15" s="9">
        <v>7.5984916244388016E-3</v>
      </c>
      <c r="X15" s="8">
        <v>0.17697983333333334</v>
      </c>
      <c r="Y15" s="77">
        <f t="shared" si="4"/>
        <v>8.8489916666666668E-3</v>
      </c>
      <c r="Z15" s="9">
        <v>1.3933807439700987E-2</v>
      </c>
    </row>
    <row r="16" spans="1:27" ht="14.5" thickBot="1" x14ac:dyDescent="0.35">
      <c r="A16" s="13" t="s">
        <v>12</v>
      </c>
      <c r="B16" s="70" t="s">
        <v>300</v>
      </c>
      <c r="C16" s="8">
        <v>7.6856333333333346E-2</v>
      </c>
      <c r="D16" s="77">
        <v>3.8428166666666674E-3</v>
      </c>
      <c r="E16" s="9">
        <v>3.8428166666666674E-3</v>
      </c>
      <c r="F16" s="8">
        <v>0.11926116666666665</v>
      </c>
      <c r="G16" s="77">
        <f t="shared" si="5"/>
        <v>5.9630583333333334E-3</v>
      </c>
      <c r="H16" s="9">
        <v>8.8478164914665175E-4</v>
      </c>
      <c r="I16" s="8">
        <v>0.10214116666666667</v>
      </c>
      <c r="J16" s="77">
        <f t="shared" si="0"/>
        <v>5.1070583333333343E-3</v>
      </c>
      <c r="K16" s="9">
        <v>6.9599782087781555E-4</v>
      </c>
      <c r="L16" s="8">
        <v>0.39061033333333334</v>
      </c>
      <c r="M16" s="77">
        <f t="shared" si="1"/>
        <v>1.9530516666666668E-2</v>
      </c>
      <c r="N16" s="9">
        <v>2.5145528164400546E-3</v>
      </c>
      <c r="O16" s="8">
        <v>7.7096166666666674E-2</v>
      </c>
      <c r="P16" s="77">
        <v>3.854808333333334E-3</v>
      </c>
      <c r="Q16" s="9">
        <v>3.854808333333334E-3</v>
      </c>
      <c r="R16" s="8">
        <v>9.2336833333333326E-2</v>
      </c>
      <c r="S16" s="77">
        <f t="shared" si="2"/>
        <v>4.6168416666666663E-3</v>
      </c>
      <c r="T16" s="9">
        <v>4.6266082357021157E-3</v>
      </c>
      <c r="U16" s="8">
        <v>0.1229485</v>
      </c>
      <c r="V16" s="77">
        <f t="shared" si="3"/>
        <v>6.1474250000000006E-3</v>
      </c>
      <c r="W16" s="9">
        <v>1.0954706294556674E-3</v>
      </c>
      <c r="X16" s="8">
        <v>0.39359083333333333</v>
      </c>
      <c r="Y16" s="77">
        <f t="shared" si="4"/>
        <v>1.9679541666666668E-2</v>
      </c>
      <c r="Z16" s="9">
        <v>7.0860625009003756E-3</v>
      </c>
    </row>
    <row r="17" spans="1:27" s="10" customFormat="1" ht="14.5" thickBot="1" x14ac:dyDescent="0.35">
      <c r="A17" s="90"/>
      <c r="B17" s="91"/>
      <c r="C17" s="92">
        <v>0</v>
      </c>
      <c r="D17" s="86"/>
      <c r="E17" s="87"/>
      <c r="F17" s="92">
        <v>0</v>
      </c>
      <c r="G17" s="86"/>
      <c r="H17" s="87"/>
      <c r="I17" s="92">
        <v>0</v>
      </c>
      <c r="J17" s="86"/>
      <c r="K17" s="87"/>
      <c r="L17" s="92">
        <v>0</v>
      </c>
      <c r="M17" s="86">
        <f>0.05*L17</f>
        <v>0</v>
      </c>
      <c r="N17" s="87"/>
      <c r="O17" s="92">
        <v>0</v>
      </c>
      <c r="P17" s="86"/>
      <c r="Q17" s="87"/>
      <c r="R17" s="92">
        <v>0</v>
      </c>
      <c r="S17" s="86"/>
      <c r="T17" s="87"/>
      <c r="U17" s="92">
        <v>0</v>
      </c>
      <c r="V17" s="86"/>
      <c r="W17" s="87"/>
      <c r="X17" s="92">
        <v>0</v>
      </c>
      <c r="Y17" s="86"/>
      <c r="Z17" s="87"/>
      <c r="AA17" s="2"/>
    </row>
    <row r="18" spans="1:27" x14ac:dyDescent="0.3">
      <c r="A18" s="11" t="s">
        <v>13</v>
      </c>
      <c r="B18" s="14" t="s">
        <v>298</v>
      </c>
      <c r="C18" s="8">
        <v>0.64948400000000006</v>
      </c>
      <c r="D18" s="77">
        <v>3.2474200000000002E-2</v>
      </c>
      <c r="E18" s="9">
        <v>3.2474200000000002E-2</v>
      </c>
      <c r="F18" s="8">
        <v>0.21760683333333333</v>
      </c>
      <c r="G18" s="77">
        <f t="shared" si="5"/>
        <v>1.0880341666666668E-2</v>
      </c>
      <c r="H18" s="9">
        <v>1.4178663430192162E-3</v>
      </c>
      <c r="I18" s="8">
        <v>0.49986283333333331</v>
      </c>
      <c r="J18" s="77">
        <f t="shared" si="0"/>
        <v>2.4993141666666666E-2</v>
      </c>
      <c r="K18" s="9">
        <v>1.5731703552593092E-3</v>
      </c>
      <c r="L18" s="8">
        <v>0.20246516666666667</v>
      </c>
      <c r="M18" s="77">
        <f t="shared" si="1"/>
        <v>1.0123258333333334E-2</v>
      </c>
      <c r="N18" s="9">
        <v>1.8098400389721426E-3</v>
      </c>
      <c r="O18" s="8">
        <v>0.64690900000000007</v>
      </c>
      <c r="P18" s="77">
        <v>3.2345450000000005E-2</v>
      </c>
      <c r="Q18" s="9">
        <v>3.2345450000000005E-2</v>
      </c>
      <c r="R18" s="8">
        <v>0.34240433333333331</v>
      </c>
      <c r="S18" s="77">
        <f t="shared" si="2"/>
        <v>1.7120216666666667E-2</v>
      </c>
      <c r="T18" s="9">
        <v>9.0136540130330411E-3</v>
      </c>
      <c r="U18" s="8">
        <v>0.53328399999999998</v>
      </c>
      <c r="V18" s="77">
        <f t="shared" si="3"/>
        <v>2.6664199999999999E-2</v>
      </c>
      <c r="W18" s="9">
        <v>1.8613071224276797E-2</v>
      </c>
      <c r="X18" s="8">
        <v>0.27130633333333337</v>
      </c>
      <c r="Y18" s="77">
        <f t="shared" si="4"/>
        <v>1.3565316666666669E-2</v>
      </c>
      <c r="Z18" s="9">
        <v>2.4631749330217428E-2</v>
      </c>
    </row>
    <row r="19" spans="1:27" x14ac:dyDescent="0.3">
      <c r="A19" s="12" t="s">
        <v>14</v>
      </c>
      <c r="B19" s="15" t="s">
        <v>299</v>
      </c>
      <c r="C19" s="8">
        <v>0.22399999999999998</v>
      </c>
      <c r="D19" s="77">
        <v>1.12E-2</v>
      </c>
      <c r="E19" s="9">
        <v>1.12E-2</v>
      </c>
      <c r="F19" s="8">
        <v>0.44099483333333334</v>
      </c>
      <c r="G19" s="77">
        <f t="shared" si="5"/>
        <v>2.2049741666666667E-2</v>
      </c>
      <c r="H19" s="9">
        <v>1.5667785314672474E-3</v>
      </c>
      <c r="I19" s="8">
        <v>0.31597049999999999</v>
      </c>
      <c r="J19" s="77">
        <f t="shared" si="0"/>
        <v>1.5798525000000001E-2</v>
      </c>
      <c r="K19" s="9">
        <v>1.6467848371903224E-3</v>
      </c>
      <c r="L19" s="8">
        <v>0.27385699999999996</v>
      </c>
      <c r="M19" s="77">
        <f t="shared" si="1"/>
        <v>1.3692849999999999E-2</v>
      </c>
      <c r="N19" s="9">
        <v>1.210379940349304E-3</v>
      </c>
      <c r="O19" s="8">
        <v>0.22542333333333331</v>
      </c>
      <c r="P19" s="77">
        <v>1.1271166666666665E-2</v>
      </c>
      <c r="Q19" s="9">
        <v>1.1271166666666665E-2</v>
      </c>
      <c r="R19" s="8">
        <v>0.40966900000000001</v>
      </c>
      <c r="S19" s="77">
        <f t="shared" si="2"/>
        <v>2.048345E-2</v>
      </c>
      <c r="T19" s="9">
        <v>1.0872600093813809E-2</v>
      </c>
      <c r="U19" s="8">
        <v>0.30100233333333337</v>
      </c>
      <c r="V19" s="77">
        <f t="shared" si="3"/>
        <v>1.5050116666666669E-2</v>
      </c>
      <c r="W19" s="9">
        <v>1.1873409816336101E-2</v>
      </c>
      <c r="X19" s="8">
        <v>0.22764283333333335</v>
      </c>
      <c r="Y19" s="77">
        <f t="shared" si="4"/>
        <v>1.1382141666666668E-2</v>
      </c>
      <c r="Z19" s="9">
        <v>1.565086501656272E-2</v>
      </c>
    </row>
    <row r="20" spans="1:27" x14ac:dyDescent="0.3">
      <c r="A20" s="12" t="s">
        <v>15</v>
      </c>
      <c r="B20" s="15" t="s">
        <v>300</v>
      </c>
      <c r="C20" s="8">
        <v>0.10289549999999999</v>
      </c>
      <c r="D20" s="77">
        <v>5.1447749999999999E-3</v>
      </c>
      <c r="E20" s="9">
        <v>5.1447749999999999E-3</v>
      </c>
      <c r="F20" s="8">
        <v>0.24475599999999997</v>
      </c>
      <c r="G20" s="77">
        <f t="shared" si="5"/>
        <v>1.22378E-2</v>
      </c>
      <c r="H20" s="9">
        <v>1.7054051717993639E-3</v>
      </c>
      <c r="I20" s="8">
        <v>0.13967666666666667</v>
      </c>
      <c r="J20" s="77">
        <f t="shared" si="0"/>
        <v>6.9838333333333341E-3</v>
      </c>
      <c r="K20" s="9">
        <v>1.8015820454996374E-3</v>
      </c>
      <c r="L20" s="8">
        <v>0.29984133333333335</v>
      </c>
      <c r="M20" s="77">
        <f t="shared" si="1"/>
        <v>1.4992066666666668E-2</v>
      </c>
      <c r="N20" s="9">
        <v>1.6540300682474412E-3</v>
      </c>
      <c r="O20" s="8">
        <v>0.10409400000000001</v>
      </c>
      <c r="P20" s="77">
        <v>5.2047000000000005E-3</v>
      </c>
      <c r="Q20" s="9">
        <v>5.2047000000000005E-3</v>
      </c>
      <c r="R20" s="8">
        <v>0.17824716666666665</v>
      </c>
      <c r="S20" s="77">
        <f t="shared" si="2"/>
        <v>8.9123583333333336E-3</v>
      </c>
      <c r="T20" s="9">
        <v>4.9182606037771817E-3</v>
      </c>
      <c r="U20" s="8">
        <v>0.1248435</v>
      </c>
      <c r="V20" s="77">
        <f t="shared" si="3"/>
        <v>6.242175E-3</v>
      </c>
      <c r="W20" s="9">
        <v>7.757611971476789E-3</v>
      </c>
      <c r="X20" s="8">
        <v>0.30884450000000002</v>
      </c>
      <c r="Y20" s="77">
        <f t="shared" si="4"/>
        <v>1.5442225000000002E-2</v>
      </c>
      <c r="Z20" s="9">
        <v>7.5248982119361678E-3</v>
      </c>
    </row>
    <row r="21" spans="1:27" ht="14.5" thickBot="1" x14ac:dyDescent="0.35">
      <c r="A21" s="13" t="s">
        <v>16</v>
      </c>
      <c r="B21" s="16" t="s">
        <v>301</v>
      </c>
      <c r="C21" s="8">
        <v>2.3620333333333337E-2</v>
      </c>
      <c r="D21" s="77">
        <v>1.181016666666667E-3</v>
      </c>
      <c r="E21" s="9">
        <v>1.181016666666667E-3</v>
      </c>
      <c r="F21" s="8">
        <v>9.6642833333333331E-2</v>
      </c>
      <c r="G21" s="77">
        <f t="shared" si="5"/>
        <v>4.8321416666666671E-3</v>
      </c>
      <c r="H21" s="9">
        <v>1.6812963351731513E-3</v>
      </c>
      <c r="I21" s="8">
        <v>4.4490166666666664E-2</v>
      </c>
      <c r="J21" s="77">
        <f t="shared" si="0"/>
        <v>2.2245083333333332E-3</v>
      </c>
      <c r="K21" s="9">
        <v>8.5682470007969924E-4</v>
      </c>
      <c r="L21" s="8">
        <v>0.2238363333333333</v>
      </c>
      <c r="M21" s="77">
        <f t="shared" si="1"/>
        <v>1.1191816666666667E-2</v>
      </c>
      <c r="N21" s="9">
        <v>1.5281130411938381E-3</v>
      </c>
      <c r="O21" s="8">
        <v>2.3573833333333336E-2</v>
      </c>
      <c r="P21" s="77">
        <v>1.1786916666666669E-3</v>
      </c>
      <c r="Q21" s="9">
        <v>1.1786916666666669E-3</v>
      </c>
      <c r="R21" s="8">
        <v>6.9679500000000005E-2</v>
      </c>
      <c r="S21" s="77">
        <f t="shared" si="2"/>
        <v>3.4839750000000003E-3</v>
      </c>
      <c r="T21" s="9">
        <v>2.5670948365808378E-3</v>
      </c>
      <c r="U21" s="8">
        <v>4.0869999999999997E-2</v>
      </c>
      <c r="V21" s="77">
        <f t="shared" si="3"/>
        <v>2.0434999999999997E-3</v>
      </c>
      <c r="W21" s="9">
        <v>1.1755085707896814E-3</v>
      </c>
      <c r="X21" s="8">
        <v>0.19220633333333337</v>
      </c>
      <c r="Y21" s="77">
        <f t="shared" si="4"/>
        <v>9.6103166666666687E-3</v>
      </c>
      <c r="Z21" s="9">
        <v>1.5851592218659508E-2</v>
      </c>
    </row>
    <row r="22" spans="1:27" s="10" customFormat="1" ht="14.5" thickBot="1" x14ac:dyDescent="0.35">
      <c r="A22" s="90"/>
      <c r="B22" s="91"/>
      <c r="C22" s="92">
        <v>0</v>
      </c>
      <c r="D22" s="86"/>
      <c r="E22" s="87"/>
      <c r="F22" s="92">
        <v>0</v>
      </c>
      <c r="G22" s="86"/>
      <c r="H22" s="87"/>
      <c r="I22" s="92">
        <v>0</v>
      </c>
      <c r="J22" s="86"/>
      <c r="K22" s="87"/>
      <c r="L22" s="92">
        <v>0</v>
      </c>
      <c r="M22" s="86"/>
      <c r="N22" s="87"/>
      <c r="O22" s="92">
        <v>0</v>
      </c>
      <c r="P22" s="86"/>
      <c r="Q22" s="87"/>
      <c r="R22" s="92">
        <v>0</v>
      </c>
      <c r="S22" s="86"/>
      <c r="T22" s="87"/>
      <c r="U22" s="92">
        <v>0</v>
      </c>
      <c r="V22" s="86"/>
      <c r="W22" s="87"/>
      <c r="X22" s="92">
        <v>0</v>
      </c>
      <c r="Y22" s="86"/>
      <c r="Z22" s="87"/>
      <c r="AA22" s="2"/>
    </row>
    <row r="23" spans="1:27" x14ac:dyDescent="0.3">
      <c r="A23" s="14" t="s">
        <v>17</v>
      </c>
      <c r="B23" s="14" t="s">
        <v>298</v>
      </c>
      <c r="C23" s="8">
        <v>0.63577033333333333</v>
      </c>
      <c r="D23" s="77">
        <v>3.1788516666666669E-2</v>
      </c>
      <c r="E23" s="9">
        <v>3.1788516666666669E-2</v>
      </c>
      <c r="F23" s="8">
        <v>0.182755</v>
      </c>
      <c r="G23" s="77">
        <f t="shared" si="5"/>
        <v>9.13775E-3</v>
      </c>
      <c r="H23" s="9">
        <v>1.4184543700803407E-3</v>
      </c>
      <c r="I23" s="8">
        <v>0.40482933333333332</v>
      </c>
      <c r="J23" s="77">
        <f t="shared" si="0"/>
        <v>2.0241466666666666E-2</v>
      </c>
      <c r="K23" s="9">
        <v>1.1692540642078847E-3</v>
      </c>
      <c r="L23" s="8">
        <v>0.18021600000000002</v>
      </c>
      <c r="M23" s="77">
        <f t="shared" si="1"/>
        <v>9.0108000000000011E-3</v>
      </c>
      <c r="N23" s="9">
        <v>9.5872582107711722E-4</v>
      </c>
      <c r="O23" s="8">
        <v>0.63652316666666664</v>
      </c>
      <c r="P23" s="77">
        <v>3.1826158333333333E-2</v>
      </c>
      <c r="Q23" s="9">
        <v>3.1826158333333333E-2</v>
      </c>
      <c r="R23" s="8">
        <v>0.30993516666666665</v>
      </c>
      <c r="S23" s="77">
        <f t="shared" si="2"/>
        <v>1.5496758333333333E-2</v>
      </c>
      <c r="T23" s="9">
        <v>4.1768554878840033E-3</v>
      </c>
      <c r="U23" s="8">
        <v>0.32160050000000001</v>
      </c>
      <c r="V23" s="77">
        <f t="shared" si="3"/>
        <v>1.6080025000000001E-2</v>
      </c>
      <c r="W23" s="9">
        <v>8.4948607699008097E-3</v>
      </c>
      <c r="X23" s="8">
        <v>0.25210399999999999</v>
      </c>
      <c r="Y23" s="77">
        <f t="shared" si="4"/>
        <v>1.26052E-2</v>
      </c>
      <c r="Z23" s="9">
        <v>2.5206693785580062E-2</v>
      </c>
    </row>
    <row r="24" spans="1:27" x14ac:dyDescent="0.3">
      <c r="A24" s="15" t="s">
        <v>18</v>
      </c>
      <c r="B24" s="15" t="s">
        <v>299</v>
      </c>
      <c r="C24" s="8">
        <v>0.22854850000000002</v>
      </c>
      <c r="D24" s="77">
        <v>1.1427425000000001E-2</v>
      </c>
      <c r="E24" s="9">
        <v>1.1427425000000001E-2</v>
      </c>
      <c r="F24" s="8">
        <v>0.39985883333333333</v>
      </c>
      <c r="G24" s="77">
        <f t="shared" si="5"/>
        <v>1.9992941666666667E-2</v>
      </c>
      <c r="H24" s="9">
        <v>3.0915238583369585E-3</v>
      </c>
      <c r="I24" s="8">
        <v>0.35249049999999998</v>
      </c>
      <c r="J24" s="77">
        <f t="shared" si="0"/>
        <v>1.7624524999999999E-2</v>
      </c>
      <c r="K24" s="9">
        <v>1.0944547044076419E-3</v>
      </c>
      <c r="L24" s="8">
        <v>0.22086416666666667</v>
      </c>
      <c r="M24" s="77">
        <f t="shared" si="1"/>
        <v>1.1043208333333334E-2</v>
      </c>
      <c r="N24" s="9">
        <v>1.6502622114884277E-3</v>
      </c>
      <c r="O24" s="8">
        <v>0.22693150000000004</v>
      </c>
      <c r="P24" s="77">
        <v>1.1346575000000003E-2</v>
      </c>
      <c r="Q24" s="9">
        <v>1.1346575000000003E-2</v>
      </c>
      <c r="R24" s="8">
        <v>0.40832950000000001</v>
      </c>
      <c r="S24" s="77">
        <f t="shared" si="2"/>
        <v>2.0416475000000003E-2</v>
      </c>
      <c r="T24" s="9">
        <v>6.8561737944716587E-3</v>
      </c>
      <c r="U24" s="8">
        <v>0.40224149999999997</v>
      </c>
      <c r="V24" s="77">
        <f t="shared" si="3"/>
        <v>2.0112075E-2</v>
      </c>
      <c r="W24" s="9">
        <v>6.7138225996819468E-3</v>
      </c>
      <c r="X24" s="8">
        <v>0.20223649999999996</v>
      </c>
      <c r="Y24" s="77">
        <f t="shared" si="4"/>
        <v>1.0111824999999998E-2</v>
      </c>
      <c r="Z24" s="9">
        <v>1.550781704496155E-2</v>
      </c>
    </row>
    <row r="25" spans="1:27" x14ac:dyDescent="0.3">
      <c r="A25" s="15" t="s">
        <v>19</v>
      </c>
      <c r="B25" s="15" t="s">
        <v>300</v>
      </c>
      <c r="C25" s="8">
        <v>0.10477233333333331</v>
      </c>
      <c r="D25" s="77">
        <v>5.2386166666666661E-3</v>
      </c>
      <c r="E25" s="9">
        <v>5.2386166666666661E-3</v>
      </c>
      <c r="F25" s="8">
        <v>0.26628349999999995</v>
      </c>
      <c r="G25" s="77">
        <f t="shared" si="5"/>
        <v>1.3314174999999998E-2</v>
      </c>
      <c r="H25" s="9">
        <v>1.9217645797547549E-3</v>
      </c>
      <c r="I25" s="8">
        <v>0.16614716666666665</v>
      </c>
      <c r="J25" s="77">
        <f t="shared" si="0"/>
        <v>8.3073583333333322E-3</v>
      </c>
      <c r="K25" s="9">
        <v>1.0673961620067157E-3</v>
      </c>
      <c r="L25" s="8">
        <v>0.19967583333333336</v>
      </c>
      <c r="M25" s="77">
        <f t="shared" si="1"/>
        <v>9.9837916666666686E-3</v>
      </c>
      <c r="N25" s="9">
        <v>8.7409025087039119E-4</v>
      </c>
      <c r="O25" s="8">
        <v>0.10528900000000001</v>
      </c>
      <c r="P25" s="77">
        <v>5.2644500000000004E-3</v>
      </c>
      <c r="Q25" s="9">
        <v>5.2644500000000004E-3</v>
      </c>
      <c r="R25" s="8">
        <v>0.18847249999999996</v>
      </c>
      <c r="S25" s="77">
        <f t="shared" si="2"/>
        <v>9.423624999999998E-3</v>
      </c>
      <c r="T25" s="9">
        <v>5.4182688286942707E-3</v>
      </c>
      <c r="U25" s="8">
        <v>0.18471066666666669</v>
      </c>
      <c r="V25" s="77">
        <f t="shared" si="3"/>
        <v>9.2355333333333355E-3</v>
      </c>
      <c r="W25" s="9">
        <v>9.6240753252801667E-3</v>
      </c>
      <c r="X25" s="8">
        <v>0.13712016666666665</v>
      </c>
      <c r="Y25" s="77">
        <f t="shared" si="4"/>
        <v>6.8560083333333334E-3</v>
      </c>
      <c r="Z25" s="9">
        <v>1.199005321784131E-2</v>
      </c>
    </row>
    <row r="26" spans="1:27" x14ac:dyDescent="0.3">
      <c r="A26" s="15" t="s">
        <v>20</v>
      </c>
      <c r="B26" s="15" t="s">
        <v>301</v>
      </c>
      <c r="C26" s="8">
        <v>2.4954500000000001E-2</v>
      </c>
      <c r="D26" s="77">
        <v>1.2477250000000001E-3</v>
      </c>
      <c r="E26" s="9">
        <v>1.2477250000000001E-3</v>
      </c>
      <c r="F26" s="8">
        <v>0.11366749999999999</v>
      </c>
      <c r="G26" s="77">
        <f t="shared" si="5"/>
        <v>5.6833750000000001E-3</v>
      </c>
      <c r="H26" s="9">
        <v>1.1633642164000045E-3</v>
      </c>
      <c r="I26" s="8">
        <v>5.9788666666666664E-2</v>
      </c>
      <c r="J26" s="77">
        <f t="shared" si="0"/>
        <v>2.9894333333333333E-3</v>
      </c>
      <c r="K26" s="9">
        <v>2.8996735448437428E-4</v>
      </c>
      <c r="L26" s="8">
        <v>0.22468566666666664</v>
      </c>
      <c r="M26" s="77">
        <f t="shared" si="1"/>
        <v>1.1234283333333333E-2</v>
      </c>
      <c r="N26" s="9">
        <v>1.1309374282720823E-3</v>
      </c>
      <c r="O26" s="8">
        <v>2.5066166666666667E-2</v>
      </c>
      <c r="P26" s="77">
        <v>1.2533083333333334E-3</v>
      </c>
      <c r="Q26" s="9">
        <v>1.2533083333333334E-3</v>
      </c>
      <c r="R26" s="8">
        <v>7.3538333333333331E-2</v>
      </c>
      <c r="S26" s="77">
        <f t="shared" si="2"/>
        <v>3.6769166666666669E-3</v>
      </c>
      <c r="T26" s="9">
        <v>3.9930290590811717E-3</v>
      </c>
      <c r="U26" s="8">
        <v>7.192016666666666E-2</v>
      </c>
      <c r="V26" s="77">
        <f t="shared" si="3"/>
        <v>3.5960083333333331E-3</v>
      </c>
      <c r="W26" s="9">
        <v>3.2164345736648628E-3</v>
      </c>
      <c r="X26" s="8">
        <v>0.25315083333333332</v>
      </c>
      <c r="Y26" s="77">
        <f t="shared" si="4"/>
        <v>1.2657541666666668E-2</v>
      </c>
      <c r="Z26" s="9">
        <v>1.2022335470559226E-2</v>
      </c>
    </row>
    <row r="27" spans="1:27" ht="14.5" thickBot="1" x14ac:dyDescent="0.35">
      <c r="A27" s="16" t="s">
        <v>21</v>
      </c>
      <c r="B27" s="16" t="s">
        <v>302</v>
      </c>
      <c r="C27" s="8">
        <v>5.9548333333333328E-3</v>
      </c>
      <c r="D27" s="77">
        <v>2.9774166666666666E-4</v>
      </c>
      <c r="E27" s="9">
        <v>2.9774166666666666E-4</v>
      </c>
      <c r="F27" s="8">
        <v>3.7435500000000003E-2</v>
      </c>
      <c r="G27" s="77">
        <f t="shared" si="5"/>
        <v>1.8717750000000002E-3</v>
      </c>
      <c r="H27" s="9">
        <v>8.6619322324755967E-4</v>
      </c>
      <c r="I27" s="8">
        <v>1.6744166666666668E-2</v>
      </c>
      <c r="J27" s="77">
        <f t="shared" si="0"/>
        <v>8.3720833333333347E-4</v>
      </c>
      <c r="K27" s="9">
        <v>2.21429371734345E-4</v>
      </c>
      <c r="L27" s="8">
        <v>0.17455816666666665</v>
      </c>
      <c r="M27" s="77">
        <f t="shared" si="1"/>
        <v>8.7279083333333327E-3</v>
      </c>
      <c r="N27" s="9">
        <v>1.4224199684575128E-3</v>
      </c>
      <c r="O27" s="8">
        <v>6.1901666666666667E-3</v>
      </c>
      <c r="P27" s="77">
        <v>3.0950833333333338E-4</v>
      </c>
      <c r="Q27" s="9">
        <v>3.0950833333333338E-4</v>
      </c>
      <c r="R27" s="8">
        <v>1.9724666666666668E-2</v>
      </c>
      <c r="S27" s="77">
        <f t="shared" si="2"/>
        <v>9.8623333333333336E-4</v>
      </c>
      <c r="T27" s="9">
        <v>2.2113423675827913E-3</v>
      </c>
      <c r="U27" s="8">
        <v>1.9526833333333334E-2</v>
      </c>
      <c r="V27" s="77">
        <f t="shared" si="3"/>
        <v>9.7634166666666668E-4</v>
      </c>
      <c r="W27" s="9">
        <v>1.2477311275537956E-3</v>
      </c>
      <c r="X27" s="8">
        <v>0.155388</v>
      </c>
      <c r="Y27" s="77">
        <f t="shared" si="4"/>
        <v>7.7694000000000001E-3</v>
      </c>
      <c r="Z27" s="9">
        <v>1.0913368315969172E-2</v>
      </c>
    </row>
    <row r="28" spans="1:27" s="10" customFormat="1" ht="14.5" thickBot="1" x14ac:dyDescent="0.35">
      <c r="A28" s="90"/>
      <c r="B28" s="91"/>
      <c r="C28" s="92">
        <v>0</v>
      </c>
      <c r="D28" s="86"/>
      <c r="E28" s="87"/>
      <c r="F28" s="92">
        <v>0</v>
      </c>
      <c r="G28" s="86"/>
      <c r="H28" s="87"/>
      <c r="I28" s="92">
        <v>0</v>
      </c>
      <c r="J28" s="86"/>
      <c r="K28" s="87"/>
      <c r="L28" s="92">
        <v>0</v>
      </c>
      <c r="M28" s="86"/>
      <c r="N28" s="87"/>
      <c r="O28" s="92">
        <v>0</v>
      </c>
      <c r="P28" s="86"/>
      <c r="Q28" s="87"/>
      <c r="R28" s="92">
        <v>0</v>
      </c>
      <c r="S28" s="86"/>
      <c r="T28" s="87"/>
      <c r="U28" s="92">
        <v>0</v>
      </c>
      <c r="V28" s="86"/>
      <c r="W28" s="87"/>
      <c r="X28" s="92">
        <v>0</v>
      </c>
      <c r="Y28" s="86"/>
      <c r="Z28" s="87"/>
      <c r="AA28" s="2"/>
    </row>
    <row r="29" spans="1:27" x14ac:dyDescent="0.3">
      <c r="A29" s="11" t="s">
        <v>22</v>
      </c>
      <c r="B29" s="14" t="s">
        <v>298</v>
      </c>
      <c r="C29" s="8">
        <v>0.70508950000000004</v>
      </c>
      <c r="D29" s="77">
        <v>3.5254475E-2</v>
      </c>
      <c r="E29" s="9">
        <v>3.5254475E-2</v>
      </c>
      <c r="F29" s="8">
        <v>0.11627216666666668</v>
      </c>
      <c r="G29" s="77">
        <f t="shared" si="5"/>
        <v>5.8136083333333345E-3</v>
      </c>
      <c r="H29" s="9">
        <v>1.2240615044460266E-3</v>
      </c>
      <c r="I29" s="8">
        <v>0.54389900000000002</v>
      </c>
      <c r="J29" s="77">
        <f t="shared" si="0"/>
        <v>2.7194950000000002E-2</v>
      </c>
      <c r="K29" s="9">
        <v>1.5147737784897302E-3</v>
      </c>
      <c r="L29" s="8">
        <v>0.15848183333333335</v>
      </c>
      <c r="M29" s="77">
        <f t="shared" si="1"/>
        <v>7.9240916666666675E-3</v>
      </c>
      <c r="N29" s="9">
        <v>8.5507295985001708E-4</v>
      </c>
      <c r="O29" s="8">
        <v>0.70465733333333336</v>
      </c>
      <c r="P29" s="77">
        <v>3.5232866666666668E-2</v>
      </c>
      <c r="Q29" s="9">
        <v>3.5232866666666668E-2</v>
      </c>
      <c r="R29" s="8">
        <v>0.162575</v>
      </c>
      <c r="S29" s="77">
        <f t="shared" si="2"/>
        <v>8.1287500000000006E-3</v>
      </c>
      <c r="T29" s="9">
        <v>3.5828524658433836E-2</v>
      </c>
      <c r="U29" s="8">
        <v>0.5605635000000001</v>
      </c>
      <c r="V29" s="77">
        <f t="shared" si="3"/>
        <v>2.8028175000000006E-2</v>
      </c>
      <c r="W29" s="9">
        <v>5.9564918786144446E-3</v>
      </c>
      <c r="X29" s="8">
        <v>0.20449300000000001</v>
      </c>
      <c r="Y29" s="77">
        <f t="shared" si="4"/>
        <v>1.0224650000000002E-2</v>
      </c>
      <c r="Z29" s="9">
        <v>1.201233527670619E-2</v>
      </c>
    </row>
    <row r="30" spans="1:27" x14ac:dyDescent="0.3">
      <c r="A30" s="12" t="s">
        <v>23</v>
      </c>
      <c r="B30" s="15" t="s">
        <v>299</v>
      </c>
      <c r="C30" s="8">
        <v>0.2010875</v>
      </c>
      <c r="D30" s="77">
        <v>1.0054375000000001E-2</v>
      </c>
      <c r="E30" s="9">
        <v>1.0054375000000001E-2</v>
      </c>
      <c r="F30" s="8">
        <v>0.35112666666666664</v>
      </c>
      <c r="G30" s="77">
        <f t="shared" si="5"/>
        <v>1.7556333333333334E-2</v>
      </c>
      <c r="H30" s="9">
        <v>1.8581087876296909E-3</v>
      </c>
      <c r="I30" s="8">
        <v>0.30304349999999997</v>
      </c>
      <c r="J30" s="77">
        <f t="shared" si="0"/>
        <v>1.5152174999999999E-2</v>
      </c>
      <c r="K30" s="9">
        <v>1.62811618135808E-3</v>
      </c>
      <c r="L30" s="8">
        <v>0.17977183333333333</v>
      </c>
      <c r="M30" s="77">
        <f t="shared" si="1"/>
        <v>8.988591666666667E-3</v>
      </c>
      <c r="N30" s="9">
        <v>1.0700817570011463E-3</v>
      </c>
      <c r="O30" s="8">
        <v>0.20091800000000001</v>
      </c>
      <c r="P30" s="77">
        <v>1.0045900000000002E-2</v>
      </c>
      <c r="Q30" s="9">
        <v>1.0045900000000002E-2</v>
      </c>
      <c r="R30" s="8">
        <v>0.40423666666666663</v>
      </c>
      <c r="S30" s="77">
        <f t="shared" si="2"/>
        <v>2.0211833333333332E-2</v>
      </c>
      <c r="T30" s="9">
        <v>3.2882659057117962E-3</v>
      </c>
      <c r="U30" s="8">
        <v>0.28174649999999996</v>
      </c>
      <c r="V30" s="77">
        <f t="shared" si="3"/>
        <v>1.4087324999999998E-2</v>
      </c>
      <c r="W30" s="9">
        <v>1.2366411585419594E-2</v>
      </c>
      <c r="X30" s="8">
        <v>0.12971166666666664</v>
      </c>
      <c r="Y30" s="77">
        <f t="shared" si="4"/>
        <v>6.4855833333333328E-3</v>
      </c>
      <c r="Z30" s="9">
        <v>2.4834556300982408E-3</v>
      </c>
    </row>
    <row r="31" spans="1:27" x14ac:dyDescent="0.3">
      <c r="A31" s="12" t="s">
        <v>24</v>
      </c>
      <c r="B31" s="15" t="s">
        <v>300</v>
      </c>
      <c r="C31" s="8">
        <v>7.6647999999999994E-2</v>
      </c>
      <c r="D31" s="77">
        <v>3.8323999999999997E-3</v>
      </c>
      <c r="E31" s="9">
        <v>3.8323999999999997E-3</v>
      </c>
      <c r="F31" s="8">
        <v>0.36055700000000002</v>
      </c>
      <c r="G31" s="77">
        <f t="shared" si="5"/>
        <v>1.8027850000000002E-2</v>
      </c>
      <c r="H31" s="9">
        <v>2.4518226689546722E-3</v>
      </c>
      <c r="I31" s="8">
        <v>0.11495483333333333</v>
      </c>
      <c r="J31" s="77">
        <f t="shared" si="0"/>
        <v>5.747741666666667E-3</v>
      </c>
      <c r="K31" s="9">
        <v>7.6858504192227621E-4</v>
      </c>
      <c r="L31" s="8">
        <v>0.31806933333333332</v>
      </c>
      <c r="M31" s="77">
        <f t="shared" si="1"/>
        <v>1.5903466666666668E-2</v>
      </c>
      <c r="N31" s="9">
        <v>1.3675675729801049E-3</v>
      </c>
      <c r="O31" s="8">
        <v>7.7203333333333332E-2</v>
      </c>
      <c r="P31" s="77">
        <v>3.8601666666666667E-3</v>
      </c>
      <c r="Q31" s="9">
        <v>3.8601666666666667E-3</v>
      </c>
      <c r="R31" s="8">
        <v>0.30438750000000003</v>
      </c>
      <c r="S31" s="77">
        <f t="shared" si="2"/>
        <v>1.5219375000000002E-2</v>
      </c>
      <c r="T31" s="9">
        <v>2.4080332977348965E-2</v>
      </c>
      <c r="U31" s="8">
        <v>0.1170355</v>
      </c>
      <c r="V31" s="77">
        <f t="shared" si="3"/>
        <v>5.851775E-3</v>
      </c>
      <c r="W31" s="9">
        <v>4.3099762760367942E-3</v>
      </c>
      <c r="X31" s="8">
        <v>0.34879683333333333</v>
      </c>
      <c r="Y31" s="77">
        <f t="shared" si="4"/>
        <v>1.7439841666666667E-2</v>
      </c>
      <c r="Z31" s="9">
        <v>4.1309151246021322E-3</v>
      </c>
    </row>
    <row r="32" spans="1:27" x14ac:dyDescent="0.3">
      <c r="A32" s="12" t="s">
        <v>25</v>
      </c>
      <c r="B32" s="15" t="s">
        <v>301</v>
      </c>
      <c r="C32" s="8">
        <v>1.4576499999999999E-2</v>
      </c>
      <c r="D32" s="77">
        <v>7.28825E-4</v>
      </c>
      <c r="E32" s="9">
        <v>7.28825E-4</v>
      </c>
      <c r="F32" s="8">
        <v>0.13148533333333334</v>
      </c>
      <c r="G32" s="77">
        <f t="shared" si="5"/>
        <v>6.5742666666666677E-3</v>
      </c>
      <c r="H32" s="9">
        <v>8.315683174981303E-4</v>
      </c>
      <c r="I32" s="8">
        <v>3.1428333333333329E-2</v>
      </c>
      <c r="J32" s="77">
        <f t="shared" si="0"/>
        <v>1.5714166666666665E-3</v>
      </c>
      <c r="K32" s="9">
        <v>4.8463993507207682E-4</v>
      </c>
      <c r="L32" s="8">
        <v>0.19167900000000002</v>
      </c>
      <c r="M32" s="77">
        <f t="shared" si="1"/>
        <v>9.5839500000000008E-3</v>
      </c>
      <c r="N32" s="9">
        <v>1.2974457984825428E-3</v>
      </c>
      <c r="O32" s="8">
        <v>1.4429333333333334E-2</v>
      </c>
      <c r="P32" s="77">
        <v>7.2146666666666678E-4</v>
      </c>
      <c r="Q32" s="9">
        <v>7.2146666666666678E-4</v>
      </c>
      <c r="R32" s="8">
        <v>9.9160999999999999E-2</v>
      </c>
      <c r="S32" s="77">
        <f t="shared" si="2"/>
        <v>4.9580500000000003E-3</v>
      </c>
      <c r="T32" s="9">
        <v>1.1249373280321032E-2</v>
      </c>
      <c r="U32" s="8">
        <v>3.253933333333333E-2</v>
      </c>
      <c r="V32" s="77">
        <f t="shared" si="3"/>
        <v>1.6269666666666666E-3</v>
      </c>
      <c r="W32" s="9">
        <v>2.0366017447372136E-3</v>
      </c>
      <c r="X32" s="8">
        <v>0.14742783333333334</v>
      </c>
      <c r="Y32" s="77">
        <f t="shared" si="4"/>
        <v>7.3713916666666678E-3</v>
      </c>
      <c r="Z32" s="9">
        <v>4.6820860486183604E-3</v>
      </c>
    </row>
    <row r="33" spans="1:27" ht="14.5" thickBot="1" x14ac:dyDescent="0.35">
      <c r="A33" s="13" t="s">
        <v>26</v>
      </c>
      <c r="B33" s="16" t="s">
        <v>302</v>
      </c>
      <c r="C33" s="8">
        <v>2.5985000000000001E-3</v>
      </c>
      <c r="D33" s="77">
        <v>1.29925E-4</v>
      </c>
      <c r="E33" s="9">
        <v>1.29925E-4</v>
      </c>
      <c r="F33" s="8">
        <v>4.0558666666666666E-2</v>
      </c>
      <c r="G33" s="77">
        <f t="shared" si="5"/>
        <v>2.0279333333333336E-3</v>
      </c>
      <c r="H33" s="9">
        <v>6.8696627767792645E-4</v>
      </c>
      <c r="I33" s="8">
        <v>6.6748333333333338E-3</v>
      </c>
      <c r="J33" s="77">
        <f t="shared" si="0"/>
        <v>3.3374166666666672E-4</v>
      </c>
      <c r="K33" s="9">
        <v>2.1179557754274903E-4</v>
      </c>
      <c r="L33" s="8">
        <v>0.15199799999999999</v>
      </c>
      <c r="M33" s="77">
        <f t="shared" si="1"/>
        <v>7.5998999999999997E-3</v>
      </c>
      <c r="N33" s="9">
        <v>1.2757007486083822E-3</v>
      </c>
      <c r="O33" s="8">
        <v>2.7918333333333337E-3</v>
      </c>
      <c r="P33" s="77">
        <v>1.3959166666666669E-4</v>
      </c>
      <c r="Q33" s="9">
        <v>1.3959166666666669E-4</v>
      </c>
      <c r="R33" s="8">
        <v>2.9639833333333334E-2</v>
      </c>
      <c r="S33" s="77">
        <f t="shared" si="2"/>
        <v>1.4819916666666667E-3</v>
      </c>
      <c r="T33" s="9">
        <v>2.9145855565871916E-3</v>
      </c>
      <c r="U33" s="8">
        <v>8.1151666666666664E-3</v>
      </c>
      <c r="V33" s="77">
        <f t="shared" si="3"/>
        <v>4.0575833333333336E-4</v>
      </c>
      <c r="W33" s="9">
        <v>7.8679639467060737E-4</v>
      </c>
      <c r="X33" s="8">
        <v>0.1695703333333333</v>
      </c>
      <c r="Y33" s="77">
        <f t="shared" si="4"/>
        <v>8.4785166666666648E-3</v>
      </c>
      <c r="Z33" s="9">
        <v>5.8021316312771411E-3</v>
      </c>
    </row>
    <row r="34" spans="1:27" s="10" customFormat="1" ht="14.5" thickBot="1" x14ac:dyDescent="0.35">
      <c r="A34" s="90"/>
      <c r="B34" s="91"/>
      <c r="C34" s="92">
        <v>0</v>
      </c>
      <c r="D34" s="86"/>
      <c r="E34" s="87"/>
      <c r="F34" s="92">
        <v>0</v>
      </c>
      <c r="G34" s="86"/>
      <c r="H34" s="87"/>
      <c r="I34" s="92">
        <v>0</v>
      </c>
      <c r="J34" s="86"/>
      <c r="K34" s="87"/>
      <c r="L34" s="92">
        <v>0</v>
      </c>
      <c r="M34" s="86"/>
      <c r="N34" s="87"/>
      <c r="O34" s="92">
        <v>0</v>
      </c>
      <c r="P34" s="86"/>
      <c r="Q34" s="87"/>
      <c r="R34" s="92">
        <v>0</v>
      </c>
      <c r="S34" s="86"/>
      <c r="T34" s="87"/>
      <c r="U34" s="92">
        <v>0</v>
      </c>
      <c r="V34" s="86"/>
      <c r="W34" s="87"/>
      <c r="X34" s="92">
        <v>0</v>
      </c>
      <c r="Y34" s="86"/>
      <c r="Z34" s="87"/>
      <c r="AA34" s="2"/>
    </row>
    <row r="35" spans="1:27" x14ac:dyDescent="0.3">
      <c r="A35" s="14" t="s">
        <v>27</v>
      </c>
      <c r="B35" s="14" t="s">
        <v>298</v>
      </c>
      <c r="C35" s="8">
        <v>0.62635399999999997</v>
      </c>
      <c r="D35" s="77">
        <v>3.1317699999999997E-2</v>
      </c>
      <c r="E35" s="9">
        <v>3.1317699999999997E-2</v>
      </c>
      <c r="F35" s="8">
        <v>8.8160166666666664E-2</v>
      </c>
      <c r="G35" s="77">
        <f t="shared" si="5"/>
        <v>4.4080083333333337E-3</v>
      </c>
      <c r="H35" s="9">
        <v>3.9901098564659764E-4</v>
      </c>
      <c r="I35" s="8">
        <v>0.42625449999999998</v>
      </c>
      <c r="J35" s="77">
        <f t="shared" si="0"/>
        <v>2.1312725000000001E-2</v>
      </c>
      <c r="K35" s="9">
        <v>1.5815034302839857E-3</v>
      </c>
      <c r="L35" s="8">
        <v>9.1941333333333319E-2</v>
      </c>
      <c r="M35" s="77">
        <f t="shared" si="1"/>
        <v>4.5970666666666658E-3</v>
      </c>
      <c r="N35" s="9">
        <v>4.0264310085566811E-4</v>
      </c>
      <c r="O35" s="8">
        <v>0.62930866666666674</v>
      </c>
      <c r="P35" s="77">
        <v>3.1465433333333341E-2</v>
      </c>
      <c r="Q35" s="9">
        <v>3.1465433333333341E-2</v>
      </c>
      <c r="R35" s="8">
        <v>0.13158766666666666</v>
      </c>
      <c r="S35" s="77">
        <f t="shared" si="2"/>
        <v>6.5793833333333334E-3</v>
      </c>
      <c r="T35" s="9">
        <v>3.0572400302669517E-2</v>
      </c>
      <c r="U35" s="8">
        <v>0.44270649999999995</v>
      </c>
      <c r="V35" s="77">
        <f t="shared" si="3"/>
        <v>2.2135324999999997E-2</v>
      </c>
      <c r="W35" s="9">
        <v>1.5887511054284112E-2</v>
      </c>
      <c r="X35" s="8">
        <v>0.13820616666666669</v>
      </c>
      <c r="Y35" s="77">
        <f t="shared" si="4"/>
        <v>6.9103083333333344E-3</v>
      </c>
      <c r="Z35" s="9">
        <v>1.9477608450902278E-2</v>
      </c>
    </row>
    <row r="36" spans="1:27" x14ac:dyDescent="0.3">
      <c r="A36" s="15" t="s">
        <v>28</v>
      </c>
      <c r="B36" s="15" t="s">
        <v>299</v>
      </c>
      <c r="C36" s="8">
        <v>0.23315433333333332</v>
      </c>
      <c r="D36" s="77">
        <v>1.1657716666666667E-2</v>
      </c>
      <c r="E36" s="9">
        <v>1.1657716666666667E-2</v>
      </c>
      <c r="F36" s="8">
        <v>0.28375916666666667</v>
      </c>
      <c r="G36" s="77">
        <f t="shared" si="5"/>
        <v>1.4187958333333334E-2</v>
      </c>
      <c r="H36" s="9">
        <v>1.6480939799255045E-3</v>
      </c>
      <c r="I36" s="8">
        <v>0.33255833333333334</v>
      </c>
      <c r="J36" s="77">
        <f t="shared" si="0"/>
        <v>1.6627916666666669E-2</v>
      </c>
      <c r="K36" s="9">
        <v>9.9520403268207641E-4</v>
      </c>
      <c r="L36" s="8">
        <v>0.15301433333333334</v>
      </c>
      <c r="M36" s="77">
        <f t="shared" si="1"/>
        <v>7.6507166666666673E-3</v>
      </c>
      <c r="N36" s="9">
        <v>1.066994220540422E-3</v>
      </c>
      <c r="O36" s="8">
        <v>0.23113133333333333</v>
      </c>
      <c r="P36" s="77">
        <v>1.1556566666666667E-2</v>
      </c>
      <c r="Q36" s="9">
        <v>1.1556566666666667E-2</v>
      </c>
      <c r="R36" s="8">
        <v>0.35016050000000004</v>
      </c>
      <c r="S36" s="77">
        <f t="shared" si="2"/>
        <v>1.7508025000000003E-2</v>
      </c>
      <c r="T36" s="9">
        <v>1.2263796227106835E-2</v>
      </c>
      <c r="U36" s="8">
        <v>0.31378683333333335</v>
      </c>
      <c r="V36" s="77">
        <f t="shared" si="3"/>
        <v>1.5689341666666669E-2</v>
      </c>
      <c r="W36" s="9">
        <v>1.3261512272990092E-2</v>
      </c>
      <c r="X36" s="8">
        <v>0.13816716666666667</v>
      </c>
      <c r="Y36" s="77">
        <f t="shared" si="4"/>
        <v>6.9083583333333339E-3</v>
      </c>
      <c r="Z36" s="9">
        <v>2.7728175862589024E-3</v>
      </c>
    </row>
    <row r="37" spans="1:27" x14ac:dyDescent="0.3">
      <c r="A37" s="15" t="s">
        <v>29</v>
      </c>
      <c r="B37" s="15" t="s">
        <v>300</v>
      </c>
      <c r="C37" s="8">
        <v>0.10706833333333332</v>
      </c>
      <c r="D37" s="77">
        <v>5.353416666666666E-3</v>
      </c>
      <c r="E37" s="9">
        <v>5.353416666666666E-3</v>
      </c>
      <c r="F37" s="8">
        <v>0.34427600000000003</v>
      </c>
      <c r="G37" s="77">
        <f t="shared" si="5"/>
        <v>1.7213800000000001E-2</v>
      </c>
      <c r="H37" s="9">
        <v>1.5817367669748246E-3</v>
      </c>
      <c r="I37" s="8">
        <v>0.16246516666666663</v>
      </c>
      <c r="J37" s="77">
        <f t="shared" si="0"/>
        <v>8.1232583333333327E-3</v>
      </c>
      <c r="K37" s="9">
        <v>1.4914498203649515E-3</v>
      </c>
      <c r="L37" s="8">
        <v>0.24255100000000004</v>
      </c>
      <c r="M37" s="77">
        <f t="shared" si="1"/>
        <v>1.2127550000000003E-2</v>
      </c>
      <c r="N37" s="9">
        <v>8.4463767379865421E-4</v>
      </c>
      <c r="O37" s="8">
        <v>0.105998</v>
      </c>
      <c r="P37" s="77">
        <v>5.2998999999999998E-3</v>
      </c>
      <c r="Q37" s="9">
        <v>5.2998999999999998E-3</v>
      </c>
      <c r="R37" s="8">
        <v>0.31457266666666667</v>
      </c>
      <c r="S37" s="77">
        <f t="shared" si="2"/>
        <v>1.5728633333333335E-2</v>
      </c>
      <c r="T37" s="9">
        <v>2.0242958397098654E-2</v>
      </c>
      <c r="U37" s="8">
        <v>0.16271766666666668</v>
      </c>
      <c r="V37" s="77">
        <f t="shared" si="3"/>
        <v>8.1358833333333349E-3</v>
      </c>
      <c r="W37" s="9">
        <v>4.2033127252997298E-3</v>
      </c>
      <c r="X37" s="8">
        <v>0.26762766666666665</v>
      </c>
      <c r="Y37" s="77">
        <f t="shared" si="4"/>
        <v>1.3381383333333333E-2</v>
      </c>
      <c r="Z37" s="9">
        <v>7.074425847138876E-3</v>
      </c>
    </row>
    <row r="38" spans="1:27" x14ac:dyDescent="0.3">
      <c r="A38" s="15" t="s">
        <v>30</v>
      </c>
      <c r="B38" s="15" t="s">
        <v>301</v>
      </c>
      <c r="C38" s="8">
        <v>2.6130500000000001E-2</v>
      </c>
      <c r="D38" s="77">
        <v>1.3065250000000002E-3</v>
      </c>
      <c r="E38" s="9">
        <v>1.3065250000000002E-3</v>
      </c>
      <c r="F38" s="8">
        <v>0.18796116666666665</v>
      </c>
      <c r="G38" s="77">
        <f t="shared" si="5"/>
        <v>9.398058333333334E-3</v>
      </c>
      <c r="H38" s="9">
        <v>1.3632445733127562E-3</v>
      </c>
      <c r="I38" s="8">
        <v>5.8466833333333329E-2</v>
      </c>
      <c r="J38" s="77">
        <f t="shared" si="0"/>
        <v>2.9233416666666666E-3</v>
      </c>
      <c r="K38" s="9">
        <v>4.6279516707358533E-4</v>
      </c>
      <c r="L38" s="8">
        <v>0.23672599999999999</v>
      </c>
      <c r="M38" s="77">
        <f t="shared" si="1"/>
        <v>1.1836300000000001E-2</v>
      </c>
      <c r="N38" s="9">
        <v>1.6436126064252464E-3</v>
      </c>
      <c r="O38" s="8">
        <v>2.6223666666666669E-2</v>
      </c>
      <c r="P38" s="77">
        <v>1.3111833333333336E-3</v>
      </c>
      <c r="Q38" s="9">
        <v>1.3111833333333336E-3</v>
      </c>
      <c r="R38" s="8">
        <v>0.13846966666666669</v>
      </c>
      <c r="S38" s="77">
        <f t="shared" si="2"/>
        <v>6.9234833333333343E-3</v>
      </c>
      <c r="T38" s="9">
        <v>1.3788419846620086E-2</v>
      </c>
      <c r="U38" s="8">
        <v>5.843516666666667E-2</v>
      </c>
      <c r="V38" s="77">
        <f t="shared" si="3"/>
        <v>2.9217583333333336E-3</v>
      </c>
      <c r="W38" s="9">
        <v>9.7845151472449867E-4</v>
      </c>
      <c r="X38" s="8">
        <v>0.20226216666666663</v>
      </c>
      <c r="Y38" s="77">
        <f t="shared" si="4"/>
        <v>1.0113108333333332E-2</v>
      </c>
      <c r="Z38" s="9">
        <v>1.3722045903095739E-2</v>
      </c>
    </row>
    <row r="39" spans="1:27" x14ac:dyDescent="0.3">
      <c r="A39" s="15" t="s">
        <v>31</v>
      </c>
      <c r="B39" s="15" t="s">
        <v>302</v>
      </c>
      <c r="C39" s="8">
        <v>6.1964999999999998E-3</v>
      </c>
      <c r="D39" s="77">
        <v>3.0982500000000001E-4</v>
      </c>
      <c r="E39" s="9">
        <v>3.0982500000000001E-4</v>
      </c>
      <c r="F39" s="8">
        <v>7.347066666666667E-2</v>
      </c>
      <c r="G39" s="77">
        <f t="shared" si="5"/>
        <v>3.6735333333333337E-3</v>
      </c>
      <c r="H39" s="9">
        <v>5.3628077223285295E-4</v>
      </c>
      <c r="I39" s="8">
        <v>1.6556833333333333E-2</v>
      </c>
      <c r="J39" s="77">
        <f t="shared" si="0"/>
        <v>8.278416666666667E-4</v>
      </c>
      <c r="K39" s="9">
        <v>3.77404513309879E-4</v>
      </c>
      <c r="L39" s="8">
        <v>0.17303733333333335</v>
      </c>
      <c r="M39" s="77">
        <f t="shared" si="1"/>
        <v>8.6518666666666674E-3</v>
      </c>
      <c r="N39" s="9">
        <v>9.3077444457111429E-4</v>
      </c>
      <c r="O39" s="8">
        <v>6.2375E-3</v>
      </c>
      <c r="P39" s="77">
        <v>3.1187500000000003E-4</v>
      </c>
      <c r="Q39" s="9">
        <v>3.1187500000000003E-4</v>
      </c>
      <c r="R39" s="8">
        <v>5.1507833333333336E-2</v>
      </c>
      <c r="S39" s="77">
        <f t="shared" si="2"/>
        <v>2.575391666666667E-3</v>
      </c>
      <c r="T39" s="9">
        <v>6.4041288374506247E-3</v>
      </c>
      <c r="U39" s="8">
        <v>1.7903833333333338E-2</v>
      </c>
      <c r="V39" s="77">
        <f t="shared" si="3"/>
        <v>8.951916666666669E-4</v>
      </c>
      <c r="W39" s="9">
        <v>8.1900022385019376E-4</v>
      </c>
      <c r="X39" s="8">
        <v>0.16509749999999998</v>
      </c>
      <c r="Y39" s="77">
        <f t="shared" si="4"/>
        <v>8.2548750000000001E-3</v>
      </c>
      <c r="Z39" s="9">
        <v>3.3722016991870407E-3</v>
      </c>
    </row>
    <row r="40" spans="1:27" ht="14.5" thickBot="1" x14ac:dyDescent="0.35">
      <c r="A40" s="16" t="s">
        <v>32</v>
      </c>
      <c r="B40" s="16" t="s">
        <v>303</v>
      </c>
      <c r="C40" s="8">
        <v>1.0961666666666665E-3</v>
      </c>
      <c r="D40" s="77">
        <v>5.4808333333333328E-5</v>
      </c>
      <c r="E40" s="9">
        <v>5.4808333333333328E-5</v>
      </c>
      <c r="F40" s="8">
        <v>2.23725E-2</v>
      </c>
      <c r="G40" s="77">
        <f t="shared" si="5"/>
        <v>1.118625E-3</v>
      </c>
      <c r="H40" s="9">
        <v>4.499554422384506E-4</v>
      </c>
      <c r="I40" s="8">
        <v>3.6983333333333334E-3</v>
      </c>
      <c r="J40" s="77">
        <f t="shared" si="0"/>
        <v>1.8491666666666667E-4</v>
      </c>
      <c r="K40" s="9">
        <v>2.2349645783919408E-4</v>
      </c>
      <c r="L40" s="8">
        <v>0.10273016666666668</v>
      </c>
      <c r="M40" s="77">
        <f t="shared" si="1"/>
        <v>5.1365083333333346E-3</v>
      </c>
      <c r="N40" s="9">
        <v>1.0154623413335775E-3</v>
      </c>
      <c r="O40" s="8">
        <v>1.1004999999999999E-3</v>
      </c>
      <c r="P40" s="77">
        <v>5.5024999999999996E-5</v>
      </c>
      <c r="Q40" s="9">
        <v>5.5024999999999996E-5</v>
      </c>
      <c r="R40" s="8">
        <v>1.3701333333333334E-2</v>
      </c>
      <c r="S40" s="77">
        <f t="shared" si="2"/>
        <v>6.8506666666666677E-4</v>
      </c>
      <c r="T40" s="9">
        <v>2.559545949317313E-3</v>
      </c>
      <c r="U40" s="8">
        <v>4.4503333333333331E-3</v>
      </c>
      <c r="V40" s="77">
        <f t="shared" si="3"/>
        <v>2.2251666666666666E-4</v>
      </c>
      <c r="W40" s="9">
        <v>3.8619356114086973E-4</v>
      </c>
      <c r="X40" s="8">
        <v>8.8639833333333348E-2</v>
      </c>
      <c r="Y40" s="77">
        <f t="shared" si="4"/>
        <v>4.4319916666666678E-3</v>
      </c>
      <c r="Z40" s="9">
        <v>8.0932505562763008E-3</v>
      </c>
    </row>
    <row r="41" spans="1:27" s="10" customFormat="1" ht="14.5" thickBot="1" x14ac:dyDescent="0.35">
      <c r="A41" s="90"/>
      <c r="B41" s="91"/>
      <c r="C41" s="92">
        <v>0</v>
      </c>
      <c r="D41" s="86"/>
      <c r="E41" s="87"/>
      <c r="F41" s="92">
        <v>0</v>
      </c>
      <c r="G41" s="86"/>
      <c r="H41" s="87"/>
      <c r="I41" s="92">
        <v>0</v>
      </c>
      <c r="J41" s="86"/>
      <c r="K41" s="87"/>
      <c r="L41" s="92">
        <v>0</v>
      </c>
      <c r="M41" s="86"/>
      <c r="N41" s="87"/>
      <c r="O41" s="92"/>
      <c r="P41" s="86"/>
      <c r="Q41" s="87"/>
      <c r="R41" s="92">
        <v>0</v>
      </c>
      <c r="S41" s="86"/>
      <c r="T41" s="87"/>
      <c r="U41" s="92">
        <v>0</v>
      </c>
      <c r="V41" s="86"/>
      <c r="W41" s="87"/>
      <c r="X41" s="92">
        <v>0</v>
      </c>
      <c r="Y41" s="86"/>
      <c r="Z41" s="87"/>
      <c r="AA41" s="2"/>
    </row>
    <row r="42" spans="1:27" x14ac:dyDescent="0.3">
      <c r="A42" s="11" t="s">
        <v>33</v>
      </c>
      <c r="B42" s="14" t="s">
        <v>298</v>
      </c>
      <c r="C42" s="8">
        <v>0.82600600000000002</v>
      </c>
      <c r="D42" s="77">
        <v>4.1300300000000005E-2</v>
      </c>
      <c r="E42" s="9">
        <v>4.1300300000000005E-2</v>
      </c>
      <c r="F42" s="8">
        <v>0.80969483333333336</v>
      </c>
      <c r="G42" s="77">
        <f t="shared" si="5"/>
        <v>4.0484741666666671E-2</v>
      </c>
      <c r="H42" s="9">
        <v>1.273488502761844E-3</v>
      </c>
      <c r="I42" s="8">
        <v>0.82187100000000013</v>
      </c>
      <c r="J42" s="77">
        <f t="shared" si="0"/>
        <v>4.1093550000000006E-2</v>
      </c>
      <c r="K42" s="9">
        <v>1.3609692134651601E-3</v>
      </c>
      <c r="L42" s="8">
        <v>0.49767516666666661</v>
      </c>
      <c r="M42" s="77">
        <f t="shared" si="1"/>
        <v>2.4883758333333332E-2</v>
      </c>
      <c r="N42" s="9">
        <v>2.7703089659217935E-3</v>
      </c>
      <c r="O42" s="8">
        <v>0.82685716666666664</v>
      </c>
      <c r="P42" s="77">
        <v>4.1342858333333336E-2</v>
      </c>
      <c r="Q42" s="9">
        <v>4.1342858333333336E-2</v>
      </c>
      <c r="R42" s="8">
        <v>0.81901533333333332</v>
      </c>
      <c r="S42" s="77">
        <f t="shared" si="2"/>
        <v>4.0950766666666666E-2</v>
      </c>
      <c r="T42" s="9">
        <v>2.4662626515978845E-3</v>
      </c>
      <c r="U42" s="8">
        <v>0.82588699999999993</v>
      </c>
      <c r="V42" s="77">
        <f t="shared" si="3"/>
        <v>4.1294350000000001E-2</v>
      </c>
      <c r="W42" s="9">
        <v>2.6707586937048606E-3</v>
      </c>
      <c r="X42" s="8">
        <v>0.50167366666666668</v>
      </c>
      <c r="Y42" s="77">
        <f t="shared" si="4"/>
        <v>2.5083683333333336E-2</v>
      </c>
      <c r="Z42" s="9">
        <v>5.6571393713312932E-3</v>
      </c>
    </row>
    <row r="43" spans="1:27" ht="14.5" thickBot="1" x14ac:dyDescent="0.35">
      <c r="A43" s="13" t="s">
        <v>34</v>
      </c>
      <c r="B43" s="16" t="s">
        <v>299</v>
      </c>
      <c r="C43" s="8">
        <v>0.17399399999999998</v>
      </c>
      <c r="D43" s="77">
        <v>8.6996999999999994E-3</v>
      </c>
      <c r="E43" s="9">
        <v>8.6996999999999994E-3</v>
      </c>
      <c r="F43" s="8">
        <v>0.19030516666666666</v>
      </c>
      <c r="G43" s="77">
        <f t="shared" si="5"/>
        <v>9.5152583333333336E-3</v>
      </c>
      <c r="H43" s="9">
        <v>1.2734885027618705E-3</v>
      </c>
      <c r="I43" s="8">
        <v>0.17812900000000001</v>
      </c>
      <c r="J43" s="77">
        <f t="shared" si="0"/>
        <v>8.9064500000000015E-3</v>
      </c>
      <c r="K43" s="9">
        <v>1.3609692134651755E-3</v>
      </c>
      <c r="L43" s="8">
        <v>0.50232483333333333</v>
      </c>
      <c r="M43" s="77">
        <f t="shared" si="1"/>
        <v>2.5116241666666667E-2</v>
      </c>
      <c r="N43" s="9">
        <v>2.7703089659218056E-3</v>
      </c>
      <c r="O43" s="8">
        <v>0.17314266666666667</v>
      </c>
      <c r="P43" s="77">
        <v>8.657133333333334E-3</v>
      </c>
      <c r="Q43" s="9">
        <v>8.657133333333334E-3</v>
      </c>
      <c r="R43" s="8">
        <v>0.18098466666666665</v>
      </c>
      <c r="S43" s="77">
        <f t="shared" si="2"/>
        <v>9.0492333333333334E-3</v>
      </c>
      <c r="T43" s="9">
        <v>2.466262651597897E-3</v>
      </c>
      <c r="U43" s="8">
        <v>0.17411299999999999</v>
      </c>
      <c r="V43" s="77">
        <f t="shared" si="3"/>
        <v>8.7056500000000005E-3</v>
      </c>
      <c r="W43" s="9">
        <v>2.6707586937048419E-3</v>
      </c>
      <c r="X43" s="8">
        <v>0.49832633333333343</v>
      </c>
      <c r="Y43" s="77">
        <f t="shared" si="4"/>
        <v>2.4916316666666674E-2</v>
      </c>
      <c r="Z43" s="9">
        <v>5.657139371331301E-3</v>
      </c>
    </row>
    <row r="44" spans="1:27" s="10" customFormat="1" ht="14.5" thickBot="1" x14ac:dyDescent="0.35">
      <c r="A44" s="90"/>
      <c r="B44" s="91"/>
      <c r="C44" s="92">
        <v>0</v>
      </c>
      <c r="D44" s="86"/>
      <c r="E44" s="87"/>
      <c r="F44" s="92">
        <v>0</v>
      </c>
      <c r="G44" s="86"/>
      <c r="H44" s="87"/>
      <c r="I44" s="92">
        <v>0</v>
      </c>
      <c r="J44" s="86"/>
      <c r="K44" s="87"/>
      <c r="L44" s="92">
        <v>0</v>
      </c>
      <c r="M44" s="86"/>
      <c r="N44" s="87"/>
      <c r="O44" s="92">
        <v>0</v>
      </c>
      <c r="P44" s="86"/>
      <c r="Q44" s="87"/>
      <c r="R44" s="92">
        <v>0</v>
      </c>
      <c r="S44" s="86"/>
      <c r="T44" s="87"/>
      <c r="U44" s="92">
        <v>0</v>
      </c>
      <c r="V44" s="86"/>
      <c r="W44" s="87"/>
      <c r="X44" s="92">
        <v>0</v>
      </c>
      <c r="Y44" s="86"/>
      <c r="Z44" s="87"/>
      <c r="AA44" s="2"/>
    </row>
    <row r="45" spans="1:27" x14ac:dyDescent="0.3">
      <c r="A45" s="11" t="s">
        <v>35</v>
      </c>
      <c r="B45" s="68" t="s">
        <v>298</v>
      </c>
      <c r="C45" s="8">
        <v>0.76145750000000012</v>
      </c>
      <c r="D45" s="77">
        <v>3.8072875000000006E-2</v>
      </c>
      <c r="E45" s="9">
        <v>3.8072875000000006E-2</v>
      </c>
      <c r="F45" s="8">
        <v>0.73078233333333342</v>
      </c>
      <c r="G45" s="77">
        <f t="shared" si="5"/>
        <v>3.653911666666667E-2</v>
      </c>
      <c r="H45" s="9">
        <v>1.4124171716127657E-3</v>
      </c>
      <c r="I45" s="8">
        <v>0.14180233333333334</v>
      </c>
      <c r="J45" s="77">
        <f t="shared" si="0"/>
        <v>7.0901166666666668E-3</v>
      </c>
      <c r="K45" s="9">
        <v>3.8307259712313953E-3</v>
      </c>
      <c r="L45" s="8">
        <v>0.4417961666666666</v>
      </c>
      <c r="M45" s="77">
        <f t="shared" si="1"/>
        <v>2.2089808333333332E-2</v>
      </c>
      <c r="N45" s="9">
        <v>3.3026988610326976E-3</v>
      </c>
      <c r="O45" s="8">
        <v>0.76288816666666659</v>
      </c>
      <c r="P45" s="77">
        <v>3.8144408333333331E-2</v>
      </c>
      <c r="Q45" s="9">
        <v>3.8144408333333331E-2</v>
      </c>
      <c r="R45" s="8">
        <v>0.7470878333333334</v>
      </c>
      <c r="S45" s="77">
        <f t="shared" si="2"/>
        <v>3.7354391666666674E-2</v>
      </c>
      <c r="T45" s="9">
        <v>9.0984730239016872E-3</v>
      </c>
      <c r="U45" s="8">
        <v>0.11563066666666666</v>
      </c>
      <c r="V45" s="77">
        <f t="shared" si="3"/>
        <v>5.7815333333333333E-3</v>
      </c>
      <c r="W45" s="9">
        <v>4.2489416360626434E-2</v>
      </c>
      <c r="X45" s="8">
        <v>0.45653533333333335</v>
      </c>
      <c r="Y45" s="77">
        <f t="shared" si="4"/>
        <v>2.2826766666666668E-2</v>
      </c>
      <c r="Z45" s="9">
        <v>4.7918273202053755E-3</v>
      </c>
    </row>
    <row r="46" spans="1:27" x14ac:dyDescent="0.3">
      <c r="A46" s="12" t="s">
        <v>36</v>
      </c>
      <c r="B46" s="69" t="s">
        <v>299</v>
      </c>
      <c r="C46" s="8">
        <v>0.16823016666666668</v>
      </c>
      <c r="D46" s="77">
        <v>8.4115083333333347E-3</v>
      </c>
      <c r="E46" s="9">
        <v>8.4115083333333347E-3</v>
      </c>
      <c r="F46" s="8">
        <v>0.19304816666666669</v>
      </c>
      <c r="G46" s="77">
        <f t="shared" si="5"/>
        <v>9.6524083333333344E-3</v>
      </c>
      <c r="H46" s="9">
        <v>1.327733319106913E-3</v>
      </c>
      <c r="I46" s="8">
        <v>0.70412700000000006</v>
      </c>
      <c r="J46" s="77">
        <f t="shared" si="0"/>
        <v>3.5206350000000004E-2</v>
      </c>
      <c r="K46" s="9">
        <v>2.6641252222821803E-3</v>
      </c>
      <c r="L46" s="8">
        <v>0.14605416666666668</v>
      </c>
      <c r="M46" s="77">
        <f t="shared" si="1"/>
        <v>7.3027083333333347E-3</v>
      </c>
      <c r="N46" s="9">
        <v>3.6593772921996799E-3</v>
      </c>
      <c r="O46" s="8">
        <v>0.16665350000000001</v>
      </c>
      <c r="P46" s="77">
        <v>8.3326750000000012E-3</v>
      </c>
      <c r="Q46" s="9">
        <v>8.3326750000000012E-3</v>
      </c>
      <c r="R46" s="8">
        <v>0.18060733333333334</v>
      </c>
      <c r="S46" s="77">
        <f t="shared" si="2"/>
        <v>9.0303666666666678E-3</v>
      </c>
      <c r="T46" s="9">
        <v>6.8744120524352271E-3</v>
      </c>
      <c r="U46" s="8">
        <v>0.72803733333333331</v>
      </c>
      <c r="V46" s="77">
        <f t="shared" si="3"/>
        <v>3.6401866666666664E-2</v>
      </c>
      <c r="W46" s="9">
        <v>3.7703867147371867E-2</v>
      </c>
      <c r="X46" s="8">
        <v>0.13055066666666668</v>
      </c>
      <c r="Y46" s="77">
        <f t="shared" si="4"/>
        <v>6.5275333333333343E-3</v>
      </c>
      <c r="Z46" s="9">
        <v>4.1422918133162288E-3</v>
      </c>
    </row>
    <row r="47" spans="1:27" ht="14.5" thickBot="1" x14ac:dyDescent="0.35">
      <c r="A47" s="13" t="s">
        <v>37</v>
      </c>
      <c r="B47" s="70" t="s">
        <v>300</v>
      </c>
      <c r="C47" s="8">
        <v>7.0312333333333324E-2</v>
      </c>
      <c r="D47" s="77">
        <v>3.5156166666666664E-3</v>
      </c>
      <c r="E47" s="9">
        <v>3.5156166666666664E-3</v>
      </c>
      <c r="F47" s="8">
        <v>7.6169666666666677E-2</v>
      </c>
      <c r="G47" s="77">
        <f t="shared" si="5"/>
        <v>3.8084833333333341E-3</v>
      </c>
      <c r="H47" s="9">
        <v>5.2184467676375565E-4</v>
      </c>
      <c r="I47" s="8">
        <v>0.15407099999999999</v>
      </c>
      <c r="J47" s="77">
        <f t="shared" si="0"/>
        <v>7.70355E-3</v>
      </c>
      <c r="K47" s="9">
        <v>1.5380885540176156E-3</v>
      </c>
      <c r="L47" s="8">
        <v>0.41214966666666664</v>
      </c>
      <c r="M47" s="77">
        <f t="shared" si="1"/>
        <v>2.0607483333333333E-2</v>
      </c>
      <c r="N47" s="9">
        <v>2.8062097331929287E-3</v>
      </c>
      <c r="O47" s="8">
        <v>7.0458166666666669E-2</v>
      </c>
      <c r="P47" s="77">
        <v>3.5229083333333335E-3</v>
      </c>
      <c r="Q47" s="9">
        <v>3.5229083333333335E-3</v>
      </c>
      <c r="R47" s="8">
        <v>7.2304999999999994E-2</v>
      </c>
      <c r="S47" s="77">
        <f t="shared" si="2"/>
        <v>3.61525E-3</v>
      </c>
      <c r="T47" s="9">
        <v>2.6228078084373622E-3</v>
      </c>
      <c r="U47" s="8">
        <v>0.15633233333333332</v>
      </c>
      <c r="V47" s="77">
        <f t="shared" si="3"/>
        <v>7.8166166666666665E-3</v>
      </c>
      <c r="W47" s="9">
        <v>5.5336684276044799E-3</v>
      </c>
      <c r="X47" s="8">
        <v>0.41291416666666669</v>
      </c>
      <c r="Y47" s="77">
        <f t="shared" si="4"/>
        <v>2.0645708333333335E-2</v>
      </c>
      <c r="Z47" s="9">
        <v>1.0275737280928687E-3</v>
      </c>
    </row>
    <row r="48" spans="1:27" s="10" customFormat="1" ht="14.5" thickBot="1" x14ac:dyDescent="0.35">
      <c r="A48" s="90"/>
      <c r="B48" s="91"/>
      <c r="C48" s="92">
        <v>0</v>
      </c>
      <c r="D48" s="86"/>
      <c r="E48" s="87"/>
      <c r="F48" s="92">
        <v>0</v>
      </c>
      <c r="G48" s="86"/>
      <c r="H48" s="87"/>
      <c r="I48" s="92">
        <v>0</v>
      </c>
      <c r="J48" s="86"/>
      <c r="K48" s="87"/>
      <c r="L48" s="92">
        <v>0</v>
      </c>
      <c r="M48" s="86"/>
      <c r="N48" s="87"/>
      <c r="O48" s="92">
        <v>0</v>
      </c>
      <c r="P48" s="86"/>
      <c r="Q48" s="87"/>
      <c r="R48" s="92">
        <v>0</v>
      </c>
      <c r="S48" s="86"/>
      <c r="T48" s="87"/>
      <c r="U48" s="92">
        <v>0</v>
      </c>
      <c r="V48" s="86"/>
      <c r="W48" s="87"/>
      <c r="X48" s="92">
        <v>0</v>
      </c>
      <c r="Y48" s="86"/>
      <c r="Z48" s="87"/>
      <c r="AA48" s="2"/>
    </row>
    <row r="49" spans="1:27" x14ac:dyDescent="0.3">
      <c r="A49" s="11" t="s">
        <v>38</v>
      </c>
      <c r="B49" s="14" t="s">
        <v>298</v>
      </c>
      <c r="C49" s="8">
        <v>0.72540983333333331</v>
      </c>
      <c r="D49" s="77">
        <v>3.6270491666666668E-2</v>
      </c>
      <c r="E49" s="9">
        <v>3.6270491666666668E-2</v>
      </c>
      <c r="F49" s="8">
        <v>9.4440666666666659E-2</v>
      </c>
      <c r="G49" s="77">
        <f t="shared" si="5"/>
        <v>4.7220333333333336E-3</v>
      </c>
      <c r="H49" s="9">
        <v>7.6312087290721228E-4</v>
      </c>
      <c r="I49" s="8">
        <v>0.49154533333333333</v>
      </c>
      <c r="J49" s="77">
        <f t="shared" si="0"/>
        <v>2.4577266666666667E-2</v>
      </c>
      <c r="K49" s="9">
        <v>2.6329815545625534E-3</v>
      </c>
      <c r="L49" s="8">
        <v>0.10304166666666666</v>
      </c>
      <c r="M49" s="77">
        <f t="shared" si="1"/>
        <v>5.1520833333333332E-3</v>
      </c>
      <c r="N49" s="9">
        <v>1.461347825353936E-3</v>
      </c>
      <c r="O49" s="8">
        <v>0.72125050000000002</v>
      </c>
      <c r="P49" s="77">
        <v>3.6062525000000005E-2</v>
      </c>
      <c r="Q49" s="9">
        <v>3.6062525000000005E-2</v>
      </c>
      <c r="R49" s="8">
        <v>0.22291050000000001</v>
      </c>
      <c r="S49" s="77">
        <f t="shared" si="2"/>
        <v>1.1145525000000002E-2</v>
      </c>
      <c r="T49" s="9">
        <v>1.526500306911204E-2</v>
      </c>
      <c r="U49" s="8">
        <v>0.55139700000000003</v>
      </c>
      <c r="V49" s="77">
        <f t="shared" si="3"/>
        <v>2.7569850000000003E-2</v>
      </c>
      <c r="W49" s="9">
        <v>1.7881478339332027E-2</v>
      </c>
      <c r="X49" s="8">
        <v>0.15658350000000001</v>
      </c>
      <c r="Y49" s="77">
        <f t="shared" si="4"/>
        <v>7.8291750000000007E-3</v>
      </c>
      <c r="Z49" s="9">
        <v>2.1648939454393456E-2</v>
      </c>
    </row>
    <row r="50" spans="1:27" x14ac:dyDescent="0.3">
      <c r="A50" s="12" t="s">
        <v>39</v>
      </c>
      <c r="B50" s="15" t="s">
        <v>299</v>
      </c>
      <c r="C50" s="8">
        <v>0.18851799999999996</v>
      </c>
      <c r="D50" s="77">
        <v>9.4258999999999992E-3</v>
      </c>
      <c r="E50" s="9">
        <v>9.4258999999999992E-3</v>
      </c>
      <c r="F50" s="8">
        <v>0.31217816666666665</v>
      </c>
      <c r="G50" s="77">
        <f t="shared" si="5"/>
        <v>1.5608908333333333E-2</v>
      </c>
      <c r="H50" s="9">
        <v>2.243418945865141E-3</v>
      </c>
      <c r="I50" s="8">
        <v>0.32973249999999998</v>
      </c>
      <c r="J50" s="77">
        <f t="shared" si="0"/>
        <v>1.6486625000000001E-2</v>
      </c>
      <c r="K50" s="9">
        <v>1.2763217070942494E-3</v>
      </c>
      <c r="L50" s="8">
        <v>0.16098750000000001</v>
      </c>
      <c r="M50" s="77">
        <f t="shared" si="1"/>
        <v>8.049375000000001E-3</v>
      </c>
      <c r="N50" s="9">
        <v>1.6772943391068866E-3</v>
      </c>
      <c r="O50" s="8">
        <v>0.19032166666666664</v>
      </c>
      <c r="P50" s="77">
        <v>9.516083333333333E-3</v>
      </c>
      <c r="Q50" s="9">
        <v>9.516083333333333E-3</v>
      </c>
      <c r="R50" s="8">
        <v>0.38953533333333334</v>
      </c>
      <c r="S50" s="77">
        <f t="shared" si="2"/>
        <v>1.9476766666666669E-2</v>
      </c>
      <c r="T50" s="9">
        <v>1.4904448552921007E-3</v>
      </c>
      <c r="U50" s="8">
        <v>0.29893283333333337</v>
      </c>
      <c r="V50" s="77">
        <f t="shared" si="3"/>
        <v>1.494664166666667E-2</v>
      </c>
      <c r="W50" s="9">
        <v>1.2157004884701934E-2</v>
      </c>
      <c r="X50" s="8">
        <v>0.13268416666666669</v>
      </c>
      <c r="Y50" s="77">
        <f t="shared" si="4"/>
        <v>6.6342083333333348E-3</v>
      </c>
      <c r="Z50" s="9">
        <v>9.9577035588867911E-3</v>
      </c>
    </row>
    <row r="51" spans="1:27" x14ac:dyDescent="0.3">
      <c r="A51" s="12" t="s">
        <v>40</v>
      </c>
      <c r="B51" s="15" t="s">
        <v>300</v>
      </c>
      <c r="C51" s="8">
        <v>7.1360000000000007E-2</v>
      </c>
      <c r="D51" s="77">
        <v>3.5680000000000004E-3</v>
      </c>
      <c r="E51" s="9">
        <v>3.5680000000000004E-3</v>
      </c>
      <c r="F51" s="8">
        <v>0.36373766666666668</v>
      </c>
      <c r="G51" s="77">
        <f t="shared" si="5"/>
        <v>1.8186883333333334E-2</v>
      </c>
      <c r="H51" s="9">
        <v>2.0755048221256091E-3</v>
      </c>
      <c r="I51" s="8">
        <v>0.13060216666666669</v>
      </c>
      <c r="J51" s="77">
        <f t="shared" si="0"/>
        <v>6.5301083333333346E-3</v>
      </c>
      <c r="K51" s="9">
        <v>1.4038135797415101E-3</v>
      </c>
      <c r="L51" s="8">
        <v>0.25263300000000005</v>
      </c>
      <c r="M51" s="77">
        <f t="shared" si="1"/>
        <v>1.2631650000000003E-2</v>
      </c>
      <c r="N51" s="9">
        <v>2.0396174151051053E-3</v>
      </c>
      <c r="O51" s="8">
        <v>7.2450000000000001E-2</v>
      </c>
      <c r="P51" s="77">
        <v>3.6225000000000003E-3</v>
      </c>
      <c r="Q51" s="9">
        <v>3.6225000000000003E-3</v>
      </c>
      <c r="R51" s="8">
        <v>0.2659941666666667</v>
      </c>
      <c r="S51" s="77">
        <f t="shared" si="2"/>
        <v>1.3299708333333335E-2</v>
      </c>
      <c r="T51" s="9">
        <v>1.1658927727997412E-2</v>
      </c>
      <c r="U51" s="8">
        <v>0.11115150000000001</v>
      </c>
      <c r="V51" s="77">
        <f t="shared" si="3"/>
        <v>5.5575750000000012E-3</v>
      </c>
      <c r="W51" s="9">
        <v>3.6586301124874616E-3</v>
      </c>
      <c r="X51" s="8">
        <v>0.28528599999999998</v>
      </c>
      <c r="Y51" s="77">
        <f t="shared" si="4"/>
        <v>1.4264300000000001E-2</v>
      </c>
      <c r="Z51" s="9">
        <v>1.4149997427561605E-2</v>
      </c>
    </row>
    <row r="52" spans="1:27" x14ac:dyDescent="0.3">
      <c r="A52" s="12" t="s">
        <v>41</v>
      </c>
      <c r="B52" s="15" t="s">
        <v>301</v>
      </c>
      <c r="C52" s="8">
        <v>1.2343666666666664E-2</v>
      </c>
      <c r="D52" s="77">
        <v>6.1718333333333326E-4</v>
      </c>
      <c r="E52" s="9">
        <v>6.1718333333333326E-4</v>
      </c>
      <c r="F52" s="8">
        <v>0.16593649999999999</v>
      </c>
      <c r="G52" s="77">
        <f t="shared" si="5"/>
        <v>8.296824999999999E-3</v>
      </c>
      <c r="H52" s="9">
        <v>1.2535381525904971E-3</v>
      </c>
      <c r="I52" s="8">
        <v>3.8006333333333336E-2</v>
      </c>
      <c r="J52" s="77">
        <f t="shared" si="0"/>
        <v>1.900316666666667E-3</v>
      </c>
      <c r="K52" s="9">
        <v>6.4568619829346511E-4</v>
      </c>
      <c r="L52" s="8">
        <v>0.23510683333333335</v>
      </c>
      <c r="M52" s="77">
        <f t="shared" si="1"/>
        <v>1.1755341666666669E-2</v>
      </c>
      <c r="N52" s="9">
        <v>2.5937336344865206E-3</v>
      </c>
      <c r="O52" s="8">
        <v>1.2221833333333333E-2</v>
      </c>
      <c r="P52" s="77">
        <v>6.1109166666666666E-4</v>
      </c>
      <c r="Q52" s="9">
        <v>6.1109166666666666E-4</v>
      </c>
      <c r="R52" s="8">
        <v>9.01695E-2</v>
      </c>
      <c r="S52" s="77">
        <f t="shared" si="2"/>
        <v>4.5084750000000005E-3</v>
      </c>
      <c r="T52" s="9">
        <v>3.4071774095283005E-3</v>
      </c>
      <c r="U52" s="8">
        <v>2.9970500000000001E-2</v>
      </c>
      <c r="V52" s="77">
        <f t="shared" si="3"/>
        <v>1.4985250000000001E-3</v>
      </c>
      <c r="W52" s="9">
        <v>4.2603520394446284E-3</v>
      </c>
      <c r="X52" s="8">
        <v>0.18844850000000002</v>
      </c>
      <c r="Y52" s="77">
        <f t="shared" si="4"/>
        <v>9.4224250000000016E-3</v>
      </c>
      <c r="Z52" s="9">
        <v>2.1288419168646211E-2</v>
      </c>
    </row>
    <row r="53" spans="1:27" x14ac:dyDescent="0.3">
      <c r="A53" s="12" t="s">
        <v>42</v>
      </c>
      <c r="B53" s="15" t="s">
        <v>302</v>
      </c>
      <c r="C53" s="8">
        <v>1.9886666666666668E-3</v>
      </c>
      <c r="D53" s="77">
        <v>9.9433333333333342E-5</v>
      </c>
      <c r="E53" s="9">
        <v>9.9433333333333342E-5</v>
      </c>
      <c r="F53" s="8">
        <v>5.1401166666666671E-2</v>
      </c>
      <c r="G53" s="77">
        <f t="shared" si="5"/>
        <v>2.5700583333333337E-3</v>
      </c>
      <c r="H53" s="9">
        <v>8.0401876014597241E-4</v>
      </c>
      <c r="I53" s="8">
        <v>8.4290000000000007E-3</v>
      </c>
      <c r="J53" s="77">
        <f t="shared" si="0"/>
        <v>4.2145000000000008E-4</v>
      </c>
      <c r="K53" s="9">
        <v>3.388940837488907E-4</v>
      </c>
      <c r="L53" s="8">
        <v>0.1599318333333333</v>
      </c>
      <c r="M53" s="77">
        <f t="shared" si="1"/>
        <v>7.9965916666666654E-3</v>
      </c>
      <c r="N53" s="9">
        <v>9.0153478394717362E-4</v>
      </c>
      <c r="O53" s="8">
        <v>2.6561666666666665E-3</v>
      </c>
      <c r="P53" s="77">
        <v>1.3280833333333334E-4</v>
      </c>
      <c r="Q53" s="9">
        <v>1.3280833333333334E-4</v>
      </c>
      <c r="R53" s="8">
        <v>2.5729666666666665E-2</v>
      </c>
      <c r="S53" s="77">
        <f t="shared" si="2"/>
        <v>1.2864833333333333E-3</v>
      </c>
      <c r="T53" s="9">
        <v>2.8852156014181458E-3</v>
      </c>
      <c r="U53" s="8">
        <v>6.4801666666666662E-3</v>
      </c>
      <c r="V53" s="77">
        <f t="shared" si="3"/>
        <v>3.2400833333333335E-4</v>
      </c>
      <c r="W53" s="9">
        <v>6.4504958465738638E-4</v>
      </c>
      <c r="X53" s="8">
        <v>0.15989016666666667</v>
      </c>
      <c r="Y53" s="77">
        <f t="shared" si="4"/>
        <v>7.994508333333334E-3</v>
      </c>
      <c r="Z53" s="9">
        <v>3.3990432428356492E-3</v>
      </c>
    </row>
    <row r="54" spans="1:27" ht="14.5" thickBot="1" x14ac:dyDescent="0.35">
      <c r="A54" s="13" t="s">
        <v>43</v>
      </c>
      <c r="B54" s="16" t="s">
        <v>303</v>
      </c>
      <c r="C54" s="8">
        <v>3.7999999999999997E-4</v>
      </c>
      <c r="D54" s="77">
        <v>1.9000000000000001E-5</v>
      </c>
      <c r="E54" s="9">
        <v>1.9000000000000001E-5</v>
      </c>
      <c r="F54" s="8">
        <v>1.2305666666666666E-2</v>
      </c>
      <c r="G54" s="77">
        <f t="shared" si="5"/>
        <v>6.1528333333333337E-4</v>
      </c>
      <c r="H54" s="9">
        <v>2.4981086178680587E-4</v>
      </c>
      <c r="I54" s="8">
        <v>1.6846666666666666E-3</v>
      </c>
      <c r="J54" s="77">
        <f t="shared" si="0"/>
        <v>8.4233333333333339E-5</v>
      </c>
      <c r="K54" s="9">
        <v>8.206257774812266E-5</v>
      </c>
      <c r="L54" s="8">
        <v>8.8299333333333341E-2</v>
      </c>
      <c r="M54" s="77">
        <f t="shared" si="1"/>
        <v>4.4149666666666674E-3</v>
      </c>
      <c r="N54" s="9">
        <v>6.3824028912837E-4</v>
      </c>
      <c r="O54" s="8">
        <v>1.0996666666666665E-3</v>
      </c>
      <c r="P54" s="77">
        <v>5.4983333333333333E-5</v>
      </c>
      <c r="Q54" s="9">
        <v>5.4983333333333333E-5</v>
      </c>
      <c r="R54" s="8">
        <v>5.6608333333333328E-3</v>
      </c>
      <c r="S54" s="77">
        <f t="shared" si="2"/>
        <v>2.8304166666666663E-4</v>
      </c>
      <c r="T54" s="9">
        <v>5.6094827450190701E-4</v>
      </c>
      <c r="U54" s="8">
        <v>2.068E-3</v>
      </c>
      <c r="V54" s="77">
        <f t="shared" si="3"/>
        <v>1.0340000000000001E-4</v>
      </c>
      <c r="W54" s="9">
        <v>6.223118189460972E-4</v>
      </c>
      <c r="X54" s="8">
        <v>7.7107333333333333E-2</v>
      </c>
      <c r="Y54" s="77">
        <f t="shared" si="4"/>
        <v>3.855366666666667E-3</v>
      </c>
      <c r="Z54" s="9">
        <v>7.9622921239217714E-3</v>
      </c>
    </row>
    <row r="55" spans="1:27" s="10" customFormat="1" ht="14.5" thickBot="1" x14ac:dyDescent="0.35">
      <c r="A55" s="90"/>
      <c r="B55" s="91"/>
      <c r="C55" s="92">
        <v>0</v>
      </c>
      <c r="D55" s="86"/>
      <c r="E55" s="87"/>
      <c r="F55" s="92">
        <v>0</v>
      </c>
      <c r="G55" s="86"/>
      <c r="H55" s="87"/>
      <c r="I55" s="92">
        <v>0</v>
      </c>
      <c r="J55" s="86"/>
      <c r="K55" s="87"/>
      <c r="L55" s="92">
        <v>0</v>
      </c>
      <c r="M55" s="86"/>
      <c r="N55" s="87"/>
      <c r="O55" s="92">
        <v>0</v>
      </c>
      <c r="P55" s="86"/>
      <c r="Q55" s="87"/>
      <c r="R55" s="92">
        <v>0</v>
      </c>
      <c r="S55" s="86"/>
      <c r="T55" s="87"/>
      <c r="U55" s="92">
        <v>0</v>
      </c>
      <c r="V55" s="86"/>
      <c r="W55" s="87"/>
      <c r="X55" s="92">
        <v>0</v>
      </c>
      <c r="Y55" s="86"/>
      <c r="Z55" s="87"/>
      <c r="AA55" s="2"/>
    </row>
    <row r="56" spans="1:27" s="60" customFormat="1" x14ac:dyDescent="0.3">
      <c r="A56" s="59" t="s">
        <v>44</v>
      </c>
      <c r="B56" s="71" t="s">
        <v>298</v>
      </c>
      <c r="C56" s="64">
        <v>0.72576850000000004</v>
      </c>
      <c r="D56" s="78">
        <v>3.6288425000000006E-2</v>
      </c>
      <c r="E56" s="62">
        <v>3.6288425000000006E-2</v>
      </c>
      <c r="F56" s="64">
        <v>5.5864499999999997E-2</v>
      </c>
      <c r="G56" s="78">
        <f>F56*0.05</f>
        <v>2.7932249999999999E-3</v>
      </c>
      <c r="H56" s="62">
        <v>6.5058273878116333E-4</v>
      </c>
      <c r="I56" s="64">
        <v>0.5072266666666666</v>
      </c>
      <c r="J56" s="78">
        <f>I56*0.05</f>
        <v>2.5361333333333333E-2</v>
      </c>
      <c r="K56" s="62">
        <v>1.2009705519564857E-3</v>
      </c>
      <c r="L56" s="64">
        <v>9.895583333333334E-2</v>
      </c>
      <c r="M56" s="78">
        <f>L56*0.05</f>
        <v>4.9477916666666672E-3</v>
      </c>
      <c r="N56" s="62">
        <v>7.0049651438581063E-4</v>
      </c>
      <c r="O56" s="64">
        <v>0.72889883333333338</v>
      </c>
      <c r="P56" s="78">
        <v>3.6444941666666668E-2</v>
      </c>
      <c r="Q56" s="62">
        <v>3.6444941666666668E-2</v>
      </c>
      <c r="R56" s="64">
        <v>0.23402316666666667</v>
      </c>
      <c r="S56" s="78">
        <f>R56*0.05</f>
        <v>1.1701158333333335E-2</v>
      </c>
      <c r="T56" s="62">
        <v>1.4160237546265482E-2</v>
      </c>
      <c r="U56" s="64">
        <v>0.59900983333333324</v>
      </c>
      <c r="V56" s="78">
        <f>U56*0.05</f>
        <v>2.9950491666666662E-2</v>
      </c>
      <c r="W56" s="62">
        <v>6.5041350975104262E-3</v>
      </c>
      <c r="X56" s="64">
        <v>0.12991666666666665</v>
      </c>
      <c r="Y56" s="78">
        <f>X56*0.05</f>
        <v>6.4958333333333326E-3</v>
      </c>
      <c r="Z56" s="62">
        <v>1.7020727912362289E-2</v>
      </c>
      <c r="AA56" s="2"/>
    </row>
    <row r="57" spans="1:27" s="60" customFormat="1" x14ac:dyDescent="0.3">
      <c r="A57" s="61" t="s">
        <v>45</v>
      </c>
      <c r="B57" s="72" t="s">
        <v>299</v>
      </c>
      <c r="C57" s="64">
        <v>0.18860316666666666</v>
      </c>
      <c r="D57" s="78">
        <v>9.4301583333333341E-3</v>
      </c>
      <c r="E57" s="62">
        <v>9.4301583333333341E-3</v>
      </c>
      <c r="F57" s="64">
        <v>0.22667266666666666</v>
      </c>
      <c r="G57" s="78">
        <f t="shared" ref="G57:G61" si="6">F57*0.05</f>
        <v>1.1333633333333334E-2</v>
      </c>
      <c r="H57" s="62">
        <v>1.1136578768484841E-3</v>
      </c>
      <c r="I57" s="64">
        <v>0.32301916666666669</v>
      </c>
      <c r="J57" s="78">
        <f t="shared" ref="J57:J61" si="7">I57*0.05</f>
        <v>1.6150958333333337E-2</v>
      </c>
      <c r="K57" s="62">
        <v>1.4197634192592316E-3</v>
      </c>
      <c r="L57" s="64">
        <v>0.16063283333333334</v>
      </c>
      <c r="M57" s="78">
        <f t="shared" ref="M57:M61" si="8">L57*0.05</f>
        <v>8.0316416666666671E-3</v>
      </c>
      <c r="N57" s="62">
        <v>1.009150814629144E-3</v>
      </c>
      <c r="O57" s="64">
        <v>0.1857466666666667</v>
      </c>
      <c r="P57" s="78">
        <v>9.2873333333333349E-3</v>
      </c>
      <c r="Q57" s="62">
        <v>9.2873333333333349E-3</v>
      </c>
      <c r="R57" s="64">
        <v>0.39390749999999991</v>
      </c>
      <c r="S57" s="78">
        <f t="shared" ref="S57:S61" si="9">R57*0.05</f>
        <v>1.9695374999999998E-2</v>
      </c>
      <c r="T57" s="62">
        <v>3.5737374134091086E-3</v>
      </c>
      <c r="U57" s="64">
        <v>0.27300149999999995</v>
      </c>
      <c r="V57" s="78">
        <f t="shared" ref="V57:V61" si="10">U57*0.05</f>
        <v>1.3650074999999998E-2</v>
      </c>
      <c r="W57" s="62">
        <v>3.6211831630007258E-3</v>
      </c>
      <c r="X57" s="64">
        <v>0.15302916666666666</v>
      </c>
      <c r="Y57" s="78">
        <f t="shared" ref="Y57:Y61" si="11">X57*0.05</f>
        <v>7.651458333333333E-3</v>
      </c>
      <c r="Z57" s="62">
        <v>1.755126823527763E-3</v>
      </c>
      <c r="AA57" s="2"/>
    </row>
    <row r="58" spans="1:27" s="60" customFormat="1" x14ac:dyDescent="0.3">
      <c r="A58" s="61" t="s">
        <v>46</v>
      </c>
      <c r="B58" s="72" t="s">
        <v>300</v>
      </c>
      <c r="C58" s="64">
        <v>7.1573999999999999E-2</v>
      </c>
      <c r="D58" s="78">
        <v>3.5787000000000002E-3</v>
      </c>
      <c r="E58" s="62">
        <v>3.5787000000000002E-3</v>
      </c>
      <c r="F58" s="64">
        <v>0.36280700000000005</v>
      </c>
      <c r="G58" s="78">
        <f t="shared" si="6"/>
        <v>1.8140350000000003E-2</v>
      </c>
      <c r="H58" s="62">
        <v>1.6607857176649859E-3</v>
      </c>
      <c r="I58" s="64">
        <v>0.12588416666666669</v>
      </c>
      <c r="J58" s="78">
        <f t="shared" si="7"/>
        <v>6.2942083333333348E-3</v>
      </c>
      <c r="K58" s="62">
        <v>1.0221889094813484E-3</v>
      </c>
      <c r="L58" s="64">
        <v>0.24816966666666665</v>
      </c>
      <c r="M58" s="78">
        <f t="shared" si="8"/>
        <v>1.2408483333333333E-2</v>
      </c>
      <c r="N58" s="62">
        <v>8.0140618082634788E-4</v>
      </c>
      <c r="O58" s="64">
        <v>7.0846499999999993E-2</v>
      </c>
      <c r="P58" s="78">
        <v>3.5423249999999998E-3</v>
      </c>
      <c r="Q58" s="62">
        <v>3.5423249999999998E-3</v>
      </c>
      <c r="R58" s="64">
        <v>0.2582516666666666</v>
      </c>
      <c r="S58" s="78">
        <f t="shared" si="9"/>
        <v>1.2912583333333331E-2</v>
      </c>
      <c r="T58" s="62">
        <v>1.1837754173265578E-2</v>
      </c>
      <c r="U58" s="64">
        <v>9.7223833333333329E-2</v>
      </c>
      <c r="V58" s="78">
        <f t="shared" si="10"/>
        <v>4.8611916666666671E-3</v>
      </c>
      <c r="W58" s="62">
        <v>3.1529961253808497E-3</v>
      </c>
      <c r="X58" s="64">
        <v>0.24727166666666667</v>
      </c>
      <c r="Y58" s="78">
        <f t="shared" si="11"/>
        <v>1.2363583333333334E-2</v>
      </c>
      <c r="Z58" s="62">
        <v>2.8260738607946362E-3</v>
      </c>
      <c r="AA58" s="2"/>
    </row>
    <row r="59" spans="1:27" s="60" customFormat="1" x14ac:dyDescent="0.3">
      <c r="A59" s="61" t="s">
        <v>47</v>
      </c>
      <c r="B59" s="72" t="s">
        <v>301</v>
      </c>
      <c r="C59" s="64">
        <v>1.1851333333333334E-2</v>
      </c>
      <c r="D59" s="78">
        <v>5.9256666666666674E-4</v>
      </c>
      <c r="E59" s="62">
        <v>5.9256666666666674E-4</v>
      </c>
      <c r="F59" s="64">
        <v>0.25457433333333329</v>
      </c>
      <c r="G59" s="78">
        <f t="shared" si="6"/>
        <v>1.2728716666666666E-2</v>
      </c>
      <c r="H59" s="62">
        <v>1.3918262343649997E-3</v>
      </c>
      <c r="I59" s="64">
        <v>3.5063666666666667E-2</v>
      </c>
      <c r="J59" s="78">
        <f t="shared" si="7"/>
        <v>1.7531833333333333E-3</v>
      </c>
      <c r="K59" s="62">
        <v>3.2646449526199179E-4</v>
      </c>
      <c r="L59" s="64">
        <v>0.23959549999999999</v>
      </c>
      <c r="M59" s="78">
        <f t="shared" si="8"/>
        <v>1.1979775E-2</v>
      </c>
      <c r="N59" s="62">
        <v>4.4315900081121719E-4</v>
      </c>
      <c r="O59" s="64">
        <v>1.2076500000000002E-2</v>
      </c>
      <c r="P59" s="78">
        <v>6.0382500000000011E-4</v>
      </c>
      <c r="Q59" s="62">
        <v>6.0382500000000011E-4</v>
      </c>
      <c r="R59" s="64">
        <v>8.4830666666666665E-2</v>
      </c>
      <c r="S59" s="78">
        <f t="shared" si="9"/>
        <v>4.2415333333333336E-3</v>
      </c>
      <c r="T59" s="62">
        <v>1.2705868985105559E-3</v>
      </c>
      <c r="U59" s="64">
        <v>2.4569833333333332E-2</v>
      </c>
      <c r="V59" s="78">
        <f t="shared" si="10"/>
        <v>1.2284916666666667E-3</v>
      </c>
      <c r="W59" s="62">
        <v>1.6580627752490755E-3</v>
      </c>
      <c r="X59" s="64">
        <v>0.22714800000000002</v>
      </c>
      <c r="Y59" s="78">
        <f t="shared" si="11"/>
        <v>1.1357400000000002E-2</v>
      </c>
      <c r="Z59" s="62">
        <v>7.5000770129379285E-3</v>
      </c>
      <c r="AA59" s="2"/>
    </row>
    <row r="60" spans="1:27" s="60" customFormat="1" x14ac:dyDescent="0.3">
      <c r="A60" s="61" t="s">
        <v>48</v>
      </c>
      <c r="B60" s="72" t="s">
        <v>302</v>
      </c>
      <c r="C60" s="64">
        <v>1.9514999999999999E-3</v>
      </c>
      <c r="D60" s="78">
        <v>9.7575E-5</v>
      </c>
      <c r="E60" s="62">
        <v>9.7575E-5</v>
      </c>
      <c r="F60" s="64">
        <v>7.813500000000001E-2</v>
      </c>
      <c r="G60" s="78">
        <f t="shared" si="6"/>
        <v>3.9067500000000005E-3</v>
      </c>
      <c r="H60" s="62">
        <v>3.6619120688514674E-4</v>
      </c>
      <c r="I60" s="64">
        <v>7.4711666666666668E-3</v>
      </c>
      <c r="J60" s="78">
        <f t="shared" si="7"/>
        <v>3.7355833333333334E-4</v>
      </c>
      <c r="K60" s="62">
        <v>1.893720324299939E-4</v>
      </c>
      <c r="L60" s="64">
        <v>0.16047066666666668</v>
      </c>
      <c r="M60" s="78">
        <f t="shared" si="8"/>
        <v>8.0235333333333343E-3</v>
      </c>
      <c r="N60" s="62">
        <v>1.0744315085972941E-3</v>
      </c>
      <c r="O60" s="64">
        <v>2.0001666666666666E-3</v>
      </c>
      <c r="P60" s="78">
        <v>1.0000833333333333E-4</v>
      </c>
      <c r="Q60" s="62">
        <v>1.0000833333333333E-4</v>
      </c>
      <c r="R60" s="64">
        <v>2.4220499999999996E-2</v>
      </c>
      <c r="S60" s="78">
        <f t="shared" si="9"/>
        <v>1.2110249999999999E-3</v>
      </c>
      <c r="T60" s="62">
        <v>1.7480386437376029E-3</v>
      </c>
      <c r="U60" s="64">
        <v>5.100166666666666E-3</v>
      </c>
      <c r="V60" s="78">
        <f t="shared" si="10"/>
        <v>2.550083333333333E-4</v>
      </c>
      <c r="W60" s="62">
        <v>9.0460851569431201E-4</v>
      </c>
      <c r="X60" s="64">
        <v>0.14785700000000002</v>
      </c>
      <c r="Y60" s="78">
        <f t="shared" si="11"/>
        <v>7.3928500000000012E-3</v>
      </c>
      <c r="Z60" s="62">
        <v>6.6296194762595516E-3</v>
      </c>
      <c r="AA60" s="2"/>
    </row>
    <row r="61" spans="1:27" s="60" customFormat="1" ht="14.5" thickBot="1" x14ac:dyDescent="0.35">
      <c r="A61" s="63" t="s">
        <v>49</v>
      </c>
      <c r="B61" s="73" t="s">
        <v>303</v>
      </c>
      <c r="C61" s="64">
        <v>2.5150000000000004E-4</v>
      </c>
      <c r="D61" s="78">
        <v>1.2575000000000002E-5</v>
      </c>
      <c r="E61" s="62">
        <v>1.2575000000000002E-5</v>
      </c>
      <c r="F61" s="64">
        <v>2.194666666666667E-2</v>
      </c>
      <c r="G61" s="78">
        <f t="shared" si="6"/>
        <v>1.0973333333333336E-3</v>
      </c>
      <c r="H61" s="62">
        <v>3.7892303528113221E-4</v>
      </c>
      <c r="I61" s="64">
        <v>1.3353333333333333E-3</v>
      </c>
      <c r="J61" s="78">
        <f t="shared" si="7"/>
        <v>6.6766666666666672E-5</v>
      </c>
      <c r="K61" s="62">
        <v>7.8029908795709024E-5</v>
      </c>
      <c r="L61" s="64">
        <v>9.2175666666666656E-2</v>
      </c>
      <c r="M61" s="78">
        <f t="shared" si="8"/>
        <v>4.6087833333333331E-3</v>
      </c>
      <c r="N61" s="62">
        <v>7.1866116262580323E-4</v>
      </c>
      <c r="O61" s="64">
        <v>4.3149999999999997E-4</v>
      </c>
      <c r="P61" s="78">
        <v>2.1574999999999999E-5</v>
      </c>
      <c r="Q61" s="62">
        <v>2.1574999999999999E-5</v>
      </c>
      <c r="R61" s="64">
        <v>4.7673333333333335E-3</v>
      </c>
      <c r="S61" s="78">
        <f t="shared" si="9"/>
        <v>2.383666666666667E-4</v>
      </c>
      <c r="T61" s="62">
        <v>3.4193664130459427E-4</v>
      </c>
      <c r="U61" s="64">
        <v>1.0950000000000001E-3</v>
      </c>
      <c r="V61" s="78">
        <f t="shared" si="10"/>
        <v>5.4750000000000003E-5</v>
      </c>
      <c r="W61" s="62">
        <v>3.9340665983178275E-4</v>
      </c>
      <c r="X61" s="64">
        <v>9.4777333333333338E-2</v>
      </c>
      <c r="Y61" s="78">
        <f t="shared" si="11"/>
        <v>4.7388666666666676E-3</v>
      </c>
      <c r="Z61" s="62">
        <v>1.2936133373874362E-3</v>
      </c>
      <c r="AA61" s="2"/>
    </row>
    <row r="62" spans="1:27" ht="14.5" thickBot="1" x14ac:dyDescent="0.35">
      <c r="A62" s="90"/>
      <c r="B62" s="91"/>
      <c r="C62" s="92">
        <v>0</v>
      </c>
      <c r="D62" s="86"/>
      <c r="E62" s="87"/>
      <c r="F62" s="92">
        <v>0</v>
      </c>
      <c r="G62" s="86"/>
      <c r="H62" s="87"/>
      <c r="I62" s="92">
        <v>0</v>
      </c>
      <c r="J62" s="86"/>
      <c r="K62" s="87"/>
      <c r="L62" s="92">
        <v>0</v>
      </c>
      <c r="M62" s="86"/>
      <c r="N62" s="87"/>
      <c r="O62" s="92">
        <v>0</v>
      </c>
      <c r="P62" s="86"/>
      <c r="Q62" s="87"/>
      <c r="R62" s="92">
        <v>0</v>
      </c>
      <c r="S62" s="86"/>
      <c r="T62" s="87"/>
      <c r="U62" s="92">
        <v>0</v>
      </c>
      <c r="V62" s="86"/>
      <c r="W62" s="87"/>
      <c r="X62" s="92">
        <v>0</v>
      </c>
      <c r="Y62" s="86"/>
      <c r="Z62" s="87"/>
    </row>
    <row r="63" spans="1:27" x14ac:dyDescent="0.3">
      <c r="A63" s="11" t="s">
        <v>50</v>
      </c>
      <c r="B63" s="14" t="s">
        <v>298</v>
      </c>
      <c r="C63" s="8">
        <v>0.68880350000000001</v>
      </c>
      <c r="D63" s="77">
        <v>3.4440175000000003E-2</v>
      </c>
      <c r="E63" s="9">
        <v>3.4440175000000003E-2</v>
      </c>
      <c r="F63" s="8">
        <v>9.9512666666666652E-2</v>
      </c>
      <c r="G63" s="77">
        <f t="shared" si="5"/>
        <v>4.9756333333333333E-3</v>
      </c>
      <c r="H63" s="9">
        <v>4.0000237332629236E-3</v>
      </c>
      <c r="I63" s="8">
        <v>0.46898516666666668</v>
      </c>
      <c r="J63" s="77">
        <f t="shared" si="0"/>
        <v>2.3449258333333334E-2</v>
      </c>
      <c r="K63" s="9">
        <v>4.0231079735282655E-3</v>
      </c>
      <c r="L63" s="8">
        <v>0.10494550000000001</v>
      </c>
      <c r="M63" s="77">
        <f t="shared" si="1"/>
        <v>5.2472750000000009E-3</v>
      </c>
      <c r="N63" s="9">
        <v>1.9651134063966898E-3</v>
      </c>
      <c r="O63" s="8">
        <v>0.66673349999999998</v>
      </c>
      <c r="P63" s="77">
        <v>3.3336675000000003E-2</v>
      </c>
      <c r="Q63" s="9">
        <v>3.3336675000000003E-2</v>
      </c>
      <c r="R63" s="8">
        <v>0.22359549999999997</v>
      </c>
      <c r="S63" s="77">
        <f t="shared" si="2"/>
        <v>1.1179774999999999E-2</v>
      </c>
      <c r="T63" s="9">
        <v>7.6411640670777372E-3</v>
      </c>
      <c r="U63" s="8">
        <v>0.51276733333333335</v>
      </c>
      <c r="V63" s="77">
        <f t="shared" si="3"/>
        <v>2.5638366666666669E-2</v>
      </c>
      <c r="W63" s="9">
        <v>1.6226909313441888E-2</v>
      </c>
      <c r="X63" s="8">
        <v>0.1607861666666667</v>
      </c>
      <c r="Y63" s="77">
        <f t="shared" si="4"/>
        <v>8.0393083333333351E-3</v>
      </c>
      <c r="Z63" s="9">
        <v>2.743299881104248E-2</v>
      </c>
    </row>
    <row r="64" spans="1:27" x14ac:dyDescent="0.3">
      <c r="A64" s="12" t="s">
        <v>51</v>
      </c>
      <c r="B64" s="15" t="s">
        <v>299</v>
      </c>
      <c r="C64" s="8">
        <v>0.21054966666666666</v>
      </c>
      <c r="D64" s="77">
        <v>1.0527483333333334E-2</v>
      </c>
      <c r="E64" s="9">
        <v>1.0527483333333334E-2</v>
      </c>
      <c r="F64" s="8">
        <v>0.30390783333333332</v>
      </c>
      <c r="G64" s="77">
        <f t="shared" si="5"/>
        <v>1.5195391666666667E-2</v>
      </c>
      <c r="H64" s="9">
        <v>1.893165329987502E-3</v>
      </c>
      <c r="I64" s="8">
        <v>0.33357183333333335</v>
      </c>
      <c r="J64" s="77">
        <f t="shared" si="0"/>
        <v>1.6678591666666669E-2</v>
      </c>
      <c r="K64" s="9">
        <v>2.211577031592317E-3</v>
      </c>
      <c r="L64" s="8">
        <v>0.16175266666666666</v>
      </c>
      <c r="M64" s="77">
        <f t="shared" si="1"/>
        <v>8.0876333333333335E-3</v>
      </c>
      <c r="N64" s="9">
        <v>5.0937350801417433E-3</v>
      </c>
      <c r="O64" s="8">
        <v>0.22089900000000004</v>
      </c>
      <c r="P64" s="77">
        <v>1.1044950000000003E-2</v>
      </c>
      <c r="Q64" s="9">
        <v>1.1044950000000003E-2</v>
      </c>
      <c r="R64" s="8">
        <v>0.3668495</v>
      </c>
      <c r="S64" s="77">
        <f t="shared" si="2"/>
        <v>1.8342475E-2</v>
      </c>
      <c r="T64" s="9">
        <v>1.5711844178835269E-2</v>
      </c>
      <c r="U64" s="8">
        <v>0.30456149999999999</v>
      </c>
      <c r="V64" s="77">
        <f t="shared" si="3"/>
        <v>1.5228075000000001E-2</v>
      </c>
      <c r="W64" s="9">
        <v>1.6408860262065738E-2</v>
      </c>
      <c r="X64" s="8">
        <v>0.14316799999999999</v>
      </c>
      <c r="Y64" s="77">
        <f t="shared" si="4"/>
        <v>7.1583999999999997E-3</v>
      </c>
      <c r="Z64" s="9">
        <v>1.3391205412508616E-2</v>
      </c>
    </row>
    <row r="65" spans="1:27" x14ac:dyDescent="0.3">
      <c r="A65" s="12" t="s">
        <v>52</v>
      </c>
      <c r="B65" s="15" t="s">
        <v>300</v>
      </c>
      <c r="C65" s="8">
        <v>7.7702666666666656E-2</v>
      </c>
      <c r="D65" s="77">
        <v>3.885133333333333E-3</v>
      </c>
      <c r="E65" s="9">
        <v>3.885133333333333E-3</v>
      </c>
      <c r="F65" s="8">
        <v>0.35323516666666666</v>
      </c>
      <c r="G65" s="77">
        <f t="shared" si="5"/>
        <v>1.7661758333333333E-2</v>
      </c>
      <c r="H65" s="9">
        <v>5.0883819988938248E-3</v>
      </c>
      <c r="I65" s="8">
        <v>0.13987016666666668</v>
      </c>
      <c r="J65" s="77">
        <f t="shared" si="0"/>
        <v>6.9935083333333347E-3</v>
      </c>
      <c r="K65" s="9">
        <v>5.6955728567604736E-3</v>
      </c>
      <c r="L65" s="8">
        <v>0.24903033333333335</v>
      </c>
      <c r="M65" s="77">
        <f t="shared" si="1"/>
        <v>1.2451516666666669E-2</v>
      </c>
      <c r="N65" s="9">
        <v>4.7095861672408913E-3</v>
      </c>
      <c r="O65" s="8">
        <v>8.0866333333333332E-2</v>
      </c>
      <c r="P65" s="77">
        <v>4.0433166666666671E-3</v>
      </c>
      <c r="Q65" s="9">
        <v>4.0433166666666671E-3</v>
      </c>
      <c r="R65" s="8">
        <v>0.26973949999999997</v>
      </c>
      <c r="S65" s="77">
        <f t="shared" si="2"/>
        <v>1.3486974999999998E-2</v>
      </c>
      <c r="T65" s="9">
        <v>1.6121209939083347E-2</v>
      </c>
      <c r="U65" s="8">
        <v>0.12556566666666666</v>
      </c>
      <c r="V65" s="77">
        <f t="shared" si="3"/>
        <v>6.2782833333333331E-3</v>
      </c>
      <c r="W65" s="9">
        <v>7.8211978025534354E-3</v>
      </c>
      <c r="X65" s="8">
        <v>0.26635283333333332</v>
      </c>
      <c r="Y65" s="77">
        <f t="shared" si="4"/>
        <v>1.3317641666666666E-2</v>
      </c>
      <c r="Z65" s="9">
        <v>1.7650741258277699E-2</v>
      </c>
    </row>
    <row r="66" spans="1:27" x14ac:dyDescent="0.3">
      <c r="A66" s="12" t="s">
        <v>53</v>
      </c>
      <c r="B66" s="15" t="s">
        <v>301</v>
      </c>
      <c r="C66" s="8">
        <v>1.7385000000000001E-2</v>
      </c>
      <c r="D66" s="77">
        <v>8.6925000000000012E-4</v>
      </c>
      <c r="E66" s="9">
        <v>8.6925000000000012E-4</v>
      </c>
      <c r="F66" s="8">
        <v>0.17207666666666666</v>
      </c>
      <c r="G66" s="77">
        <f t="shared" si="5"/>
        <v>8.6038333333333331E-3</v>
      </c>
      <c r="H66" s="9">
        <v>3.1725085132536125E-3</v>
      </c>
      <c r="I66" s="8">
        <v>4.4014999999999999E-2</v>
      </c>
      <c r="J66" s="77">
        <f t="shared" si="0"/>
        <v>2.20075E-3</v>
      </c>
      <c r="K66" s="9">
        <v>1.6275002918586534E-3</v>
      </c>
      <c r="L66" s="8">
        <v>0.23056116666666668</v>
      </c>
      <c r="M66" s="77">
        <f t="shared" si="1"/>
        <v>1.1528058333333334E-2</v>
      </c>
      <c r="N66" s="9">
        <v>3.5434630189500578E-3</v>
      </c>
      <c r="O66" s="8">
        <v>2.2256833333333333E-2</v>
      </c>
      <c r="P66" s="77">
        <v>1.1128416666666668E-3</v>
      </c>
      <c r="Q66" s="9">
        <v>1.1128416666666668E-3</v>
      </c>
      <c r="R66" s="8">
        <v>9.5724500000000004E-2</v>
      </c>
      <c r="S66" s="77">
        <f t="shared" si="2"/>
        <v>4.7862250000000007E-3</v>
      </c>
      <c r="T66" s="9">
        <v>7.8698497253759554E-3</v>
      </c>
      <c r="U66" s="8">
        <v>3.9582666666666662E-2</v>
      </c>
      <c r="V66" s="77">
        <f t="shared" si="3"/>
        <v>1.9791333333333333E-3</v>
      </c>
      <c r="W66" s="9">
        <v>6.2253024237113718E-3</v>
      </c>
      <c r="X66" s="8">
        <v>0.19183950000000002</v>
      </c>
      <c r="Y66" s="77">
        <f t="shared" si="4"/>
        <v>9.5919750000000026E-3</v>
      </c>
      <c r="Z66" s="9">
        <v>1.9509244862372304E-2</v>
      </c>
    </row>
    <row r="67" spans="1:27" x14ac:dyDescent="0.3">
      <c r="A67" s="12" t="s">
        <v>54</v>
      </c>
      <c r="B67" s="15" t="s">
        <v>302</v>
      </c>
      <c r="C67" s="8">
        <v>4.1985E-3</v>
      </c>
      <c r="D67" s="77">
        <v>2.0992500000000002E-4</v>
      </c>
      <c r="E67" s="9">
        <v>2.0992500000000002E-4</v>
      </c>
      <c r="F67" s="8">
        <v>5.7341833333333335E-2</v>
      </c>
      <c r="G67" s="77">
        <f t="shared" si="5"/>
        <v>2.8670916666666667E-3</v>
      </c>
      <c r="H67" s="9">
        <v>2.3049563481043777E-3</v>
      </c>
      <c r="I67" s="8">
        <v>1.0617E-2</v>
      </c>
      <c r="J67" s="77">
        <f t="shared" si="0"/>
        <v>5.3085000000000003E-4</v>
      </c>
      <c r="K67" s="9">
        <v>9.8215436668580808E-4</v>
      </c>
      <c r="L67" s="8">
        <v>0.16266450000000002</v>
      </c>
      <c r="M67" s="77">
        <f t="shared" si="1"/>
        <v>8.1332250000000009E-3</v>
      </c>
      <c r="N67" s="9">
        <v>4.7324493763800561E-3</v>
      </c>
      <c r="O67" s="8">
        <v>5.5393333333333336E-3</v>
      </c>
      <c r="P67" s="77">
        <v>2.7696666666666671E-4</v>
      </c>
      <c r="Q67" s="9">
        <v>2.7696666666666671E-4</v>
      </c>
      <c r="R67" s="8">
        <v>3.349216666666667E-2</v>
      </c>
      <c r="S67" s="77">
        <f t="shared" si="2"/>
        <v>1.6746083333333335E-3</v>
      </c>
      <c r="T67" s="9">
        <v>4.82215144584517E-3</v>
      </c>
      <c r="U67" s="8">
        <v>1.0632833333333334E-2</v>
      </c>
      <c r="V67" s="77">
        <f t="shared" si="3"/>
        <v>5.3164166666666676E-4</v>
      </c>
      <c r="W67" s="9">
        <v>3.2106359131279061E-3</v>
      </c>
      <c r="X67" s="8">
        <v>0.15731166666666666</v>
      </c>
      <c r="Y67" s="77">
        <f t="shared" si="4"/>
        <v>7.8655833333333338E-3</v>
      </c>
      <c r="Z67" s="9">
        <v>8.0647705154372872E-3</v>
      </c>
    </row>
    <row r="68" spans="1:27" ht="14.5" thickBot="1" x14ac:dyDescent="0.35">
      <c r="A68" s="13" t="s">
        <v>55</v>
      </c>
      <c r="B68" s="16" t="s">
        <v>303</v>
      </c>
      <c r="C68" s="8">
        <v>1.3604999999999999E-3</v>
      </c>
      <c r="D68" s="77">
        <v>6.8025E-5</v>
      </c>
      <c r="E68" s="9">
        <v>6.8025E-5</v>
      </c>
      <c r="F68" s="8">
        <v>1.3926000000000001E-2</v>
      </c>
      <c r="G68" s="77">
        <f t="shared" si="5"/>
        <v>6.9630000000000007E-4</v>
      </c>
      <c r="H68" s="9">
        <v>8.4417581107255099E-4</v>
      </c>
      <c r="I68" s="8">
        <v>2.9408333333333335E-3</v>
      </c>
      <c r="J68" s="77">
        <f t="shared" si="0"/>
        <v>1.4704166666666669E-4</v>
      </c>
      <c r="K68" s="9">
        <v>2.8430927995172213E-4</v>
      </c>
      <c r="L68" s="8">
        <v>9.104566666666665E-2</v>
      </c>
      <c r="M68" s="77">
        <f t="shared" si="1"/>
        <v>4.552283333333333E-3</v>
      </c>
      <c r="N68" s="9">
        <v>2.8404944405273315E-3</v>
      </c>
      <c r="O68" s="8">
        <v>3.7044999999999999E-3</v>
      </c>
      <c r="P68" s="77">
        <v>1.8522500000000002E-4</v>
      </c>
      <c r="Q68" s="9">
        <v>1.8522500000000002E-4</v>
      </c>
      <c r="R68" s="8">
        <v>1.0598333333333333E-2</v>
      </c>
      <c r="S68" s="77">
        <f t="shared" si="2"/>
        <v>5.2991666666666671E-4</v>
      </c>
      <c r="T68" s="9">
        <v>4.4082603673860623E-3</v>
      </c>
      <c r="U68" s="8">
        <v>6.8903333333333342E-3</v>
      </c>
      <c r="V68" s="77">
        <f t="shared" si="3"/>
        <v>3.4451666666666676E-4</v>
      </c>
      <c r="W68" s="9">
        <v>5.0168851956833398E-3</v>
      </c>
      <c r="X68" s="8">
        <v>8.0542166666666665E-2</v>
      </c>
      <c r="Y68" s="77">
        <f t="shared" si="4"/>
        <v>4.0271083333333338E-3</v>
      </c>
      <c r="Z68" s="9">
        <v>8.9769395323053541E-3</v>
      </c>
    </row>
    <row r="69" spans="1:27" s="10" customFormat="1" ht="14.5" thickBot="1" x14ac:dyDescent="0.35">
      <c r="A69" s="90"/>
      <c r="B69" s="91"/>
      <c r="C69" s="92">
        <v>0</v>
      </c>
      <c r="D69" s="86"/>
      <c r="E69" s="87"/>
      <c r="F69" s="92">
        <v>0</v>
      </c>
      <c r="G69" s="86"/>
      <c r="H69" s="87"/>
      <c r="I69" s="92">
        <v>0</v>
      </c>
      <c r="J69" s="86"/>
      <c r="K69" s="87"/>
      <c r="L69" s="92">
        <v>0</v>
      </c>
      <c r="M69" s="86"/>
      <c r="N69" s="87"/>
      <c r="O69" s="92">
        <v>0</v>
      </c>
      <c r="P69" s="86"/>
      <c r="Q69" s="87"/>
      <c r="R69" s="92">
        <v>0</v>
      </c>
      <c r="S69" s="86"/>
      <c r="T69" s="87"/>
      <c r="U69" s="92">
        <v>0</v>
      </c>
      <c r="V69" s="86"/>
      <c r="W69" s="87"/>
      <c r="X69" s="92">
        <v>0</v>
      </c>
      <c r="Y69" s="86"/>
      <c r="Z69" s="87"/>
      <c r="AA69" s="2"/>
    </row>
    <row r="70" spans="1:27" x14ac:dyDescent="0.3">
      <c r="A70" s="14" t="s">
        <v>56</v>
      </c>
      <c r="B70" s="14" t="s">
        <v>298</v>
      </c>
      <c r="C70" s="8">
        <v>0.61538400000000004</v>
      </c>
      <c r="D70" s="77">
        <v>3.0769200000000003E-2</v>
      </c>
      <c r="E70" s="9">
        <v>3.0769200000000003E-2</v>
      </c>
      <c r="F70" s="8">
        <v>8.4445666666666655E-2</v>
      </c>
      <c r="G70" s="77">
        <f t="shared" ref="G70:G131" si="12">0.05*F70</f>
        <v>4.2222833333333326E-3</v>
      </c>
      <c r="H70" s="9">
        <v>2.2812425269283982E-3</v>
      </c>
      <c r="I70" s="8">
        <v>0.33912600000000004</v>
      </c>
      <c r="J70" s="77">
        <f t="shared" ref="J70:J131" si="13">0.05*I70</f>
        <v>1.6956300000000004E-2</v>
      </c>
      <c r="K70" s="9">
        <v>5.795982677682888E-3</v>
      </c>
      <c r="L70" s="8">
        <v>8.9205500000000007E-2</v>
      </c>
      <c r="M70" s="77">
        <f t="shared" ref="M70:M131" si="14">0.05*L70</f>
        <v>4.4602750000000005E-3</v>
      </c>
      <c r="N70" s="9">
        <v>3.8759107703867477E-3</v>
      </c>
      <c r="O70" s="8">
        <v>0.60365499999999994</v>
      </c>
      <c r="P70" s="77">
        <v>3.0182749999999998E-2</v>
      </c>
      <c r="Q70" s="9">
        <v>3.0182749999999998E-2</v>
      </c>
      <c r="R70" s="8">
        <v>0.18573600000000001</v>
      </c>
      <c r="S70" s="77">
        <f t="shared" ref="S70:S133" si="15">R70*0.05</f>
        <v>9.2868000000000013E-3</v>
      </c>
      <c r="T70" s="9">
        <v>2.6477734449910986E-2</v>
      </c>
      <c r="U70" s="8">
        <v>0.28704133333333332</v>
      </c>
      <c r="V70" s="77">
        <f t="shared" ref="V70:V133" si="16">U70*0.05</f>
        <v>1.4352066666666666E-2</v>
      </c>
      <c r="W70" s="9">
        <v>3.9029720750559854E-2</v>
      </c>
      <c r="X70" s="8">
        <v>0.14011533333333334</v>
      </c>
      <c r="Y70" s="77">
        <f t="shared" ref="Y70:Y133" si="17">X70*0.05</f>
        <v>7.0057666666666673E-3</v>
      </c>
      <c r="Z70" s="9">
        <v>2.6041920095620303E-2</v>
      </c>
    </row>
    <row r="71" spans="1:27" x14ac:dyDescent="0.3">
      <c r="A71" s="15" t="s">
        <v>57</v>
      </c>
      <c r="B71" s="15" t="s">
        <v>299</v>
      </c>
      <c r="C71" s="8">
        <v>0.24035549999999997</v>
      </c>
      <c r="D71" s="77">
        <v>1.2017775E-2</v>
      </c>
      <c r="E71" s="9">
        <v>1.2017775E-2</v>
      </c>
      <c r="F71" s="8">
        <v>0.26326900000000003</v>
      </c>
      <c r="G71" s="77">
        <f t="shared" si="12"/>
        <v>1.3163450000000002E-2</v>
      </c>
      <c r="H71" s="9">
        <v>3.4068010801923971E-3</v>
      </c>
      <c r="I71" s="8">
        <v>0.35997833333333334</v>
      </c>
      <c r="J71" s="77">
        <f t="shared" si="13"/>
        <v>1.7998916666666667E-2</v>
      </c>
      <c r="K71" s="9">
        <v>6.8914583845995064E-3</v>
      </c>
      <c r="L71" s="8">
        <v>0.13391</v>
      </c>
      <c r="M71" s="77">
        <f t="shared" si="14"/>
        <v>6.6955000000000001E-3</v>
      </c>
      <c r="N71" s="9">
        <v>3.6580888999585576E-3</v>
      </c>
      <c r="O71" s="8">
        <v>0.24107866666666669</v>
      </c>
      <c r="P71" s="77">
        <v>1.2053933333333336E-2</v>
      </c>
      <c r="Q71" s="9">
        <v>1.2053933333333336E-2</v>
      </c>
      <c r="R71" s="8">
        <v>0.34373766666666666</v>
      </c>
      <c r="S71" s="77">
        <f t="shared" si="15"/>
        <v>1.7186883333333333E-2</v>
      </c>
      <c r="T71" s="9">
        <v>3.5880952348936707E-2</v>
      </c>
      <c r="U71" s="8">
        <v>0.36711983333333337</v>
      </c>
      <c r="V71" s="77">
        <f t="shared" si="16"/>
        <v>1.8355991666666668E-2</v>
      </c>
      <c r="W71" s="9">
        <v>2.5065909402346986E-2</v>
      </c>
      <c r="X71" s="8">
        <v>0.12978583333333332</v>
      </c>
      <c r="Y71" s="77">
        <f t="shared" si="17"/>
        <v>6.4892916666666666E-3</v>
      </c>
      <c r="Z71" s="9">
        <v>1.2713594431421298E-2</v>
      </c>
    </row>
    <row r="72" spans="1:27" x14ac:dyDescent="0.3">
      <c r="A72" s="15" t="s">
        <v>58</v>
      </c>
      <c r="B72" s="15" t="s">
        <v>300</v>
      </c>
      <c r="C72" s="8">
        <v>0.10803866666666667</v>
      </c>
      <c r="D72" s="77">
        <v>5.4019333333333343E-3</v>
      </c>
      <c r="E72" s="9">
        <v>5.4019333333333343E-3</v>
      </c>
      <c r="F72" s="8">
        <v>0.33451966666666672</v>
      </c>
      <c r="G72" s="77">
        <f t="shared" si="12"/>
        <v>1.6725983333333336E-2</v>
      </c>
      <c r="H72" s="9">
        <v>7.0824402762512959E-3</v>
      </c>
      <c r="I72" s="8">
        <v>0.19153166666666666</v>
      </c>
      <c r="J72" s="77">
        <f t="shared" si="13"/>
        <v>9.5765833333333328E-3</v>
      </c>
      <c r="K72" s="9">
        <v>4.5358375485313237E-3</v>
      </c>
      <c r="L72" s="8">
        <v>0.17867266666666667</v>
      </c>
      <c r="M72" s="77">
        <f t="shared" si="14"/>
        <v>8.9336333333333347E-3</v>
      </c>
      <c r="N72" s="9">
        <v>3.0446617327162455E-3</v>
      </c>
      <c r="O72" s="8">
        <v>0.10823149999999999</v>
      </c>
      <c r="P72" s="77">
        <v>5.4115750000000001E-3</v>
      </c>
      <c r="Q72" s="9">
        <v>5.4115750000000001E-3</v>
      </c>
      <c r="R72" s="8">
        <v>0.27033183333333333</v>
      </c>
      <c r="S72" s="77">
        <f t="shared" si="15"/>
        <v>1.3516591666666668E-2</v>
      </c>
      <c r="T72" s="9">
        <v>1.1949378919704002E-2</v>
      </c>
      <c r="U72" s="8">
        <v>0.20343449999999999</v>
      </c>
      <c r="V72" s="77">
        <f t="shared" si="16"/>
        <v>1.0171725E-2</v>
      </c>
      <c r="W72" s="9">
        <v>6.2868457830616425E-3</v>
      </c>
      <c r="X72" s="8">
        <v>0.17504733333333333</v>
      </c>
      <c r="Y72" s="77">
        <f t="shared" si="17"/>
        <v>8.7523666666666673E-3</v>
      </c>
      <c r="Z72" s="9">
        <v>5.2793699497825225E-3</v>
      </c>
    </row>
    <row r="73" spans="1:27" x14ac:dyDescent="0.3">
      <c r="A73" s="15" t="s">
        <v>59</v>
      </c>
      <c r="B73" s="15" t="s">
        <v>301</v>
      </c>
      <c r="C73" s="8">
        <v>2.6880166666666663E-2</v>
      </c>
      <c r="D73" s="77">
        <v>1.3440083333333332E-3</v>
      </c>
      <c r="E73" s="9">
        <v>1.3440083333333332E-3</v>
      </c>
      <c r="F73" s="8">
        <v>0.19866633333333331</v>
      </c>
      <c r="G73" s="77">
        <f t="shared" si="12"/>
        <v>9.9333166666666656E-3</v>
      </c>
      <c r="H73" s="9">
        <v>4.8571989321693062E-3</v>
      </c>
      <c r="I73" s="8">
        <v>7.7077000000000007E-2</v>
      </c>
      <c r="J73" s="77">
        <f t="shared" si="13"/>
        <v>3.8538500000000007E-3</v>
      </c>
      <c r="K73" s="9">
        <v>2.8097269618238743E-3</v>
      </c>
      <c r="L73" s="8">
        <v>0.20705083333333332</v>
      </c>
      <c r="M73" s="77">
        <f t="shared" si="14"/>
        <v>1.0352541666666666E-2</v>
      </c>
      <c r="N73" s="9">
        <v>3.1682733099697461E-3</v>
      </c>
      <c r="O73" s="8">
        <v>3.0320833333333335E-2</v>
      </c>
      <c r="P73" s="77">
        <v>1.5160416666666668E-3</v>
      </c>
      <c r="Q73" s="9">
        <v>1.5160416666666668E-3</v>
      </c>
      <c r="R73" s="8">
        <v>0.12397133333333332</v>
      </c>
      <c r="S73" s="77">
        <f t="shared" si="15"/>
        <v>6.1985666666666663E-3</v>
      </c>
      <c r="T73" s="9">
        <v>1.5545248221455643E-2</v>
      </c>
      <c r="U73" s="8">
        <v>8.6432166666666657E-2</v>
      </c>
      <c r="V73" s="77">
        <f t="shared" si="16"/>
        <v>4.3216083333333334E-3</v>
      </c>
      <c r="W73" s="9">
        <v>8.8365164497479793E-3</v>
      </c>
      <c r="X73" s="8">
        <v>0.1996701666666667</v>
      </c>
      <c r="Y73" s="77">
        <f t="shared" si="17"/>
        <v>9.9835083333333352E-3</v>
      </c>
      <c r="Z73" s="9">
        <v>1.2767964777781408E-2</v>
      </c>
    </row>
    <row r="74" spans="1:27" x14ac:dyDescent="0.3">
      <c r="A74" s="15" t="s">
        <v>60</v>
      </c>
      <c r="B74" s="15" t="s">
        <v>302</v>
      </c>
      <c r="C74" s="8">
        <v>6.7665000000000008E-3</v>
      </c>
      <c r="D74" s="77">
        <v>3.3832500000000005E-4</v>
      </c>
      <c r="E74" s="9">
        <v>3.3832500000000005E-4</v>
      </c>
      <c r="F74" s="8">
        <v>8.4332166666666666E-2</v>
      </c>
      <c r="G74" s="77">
        <f t="shared" si="12"/>
        <v>4.2166083333333333E-3</v>
      </c>
      <c r="H74" s="9">
        <v>1.9772626954116814E-3</v>
      </c>
      <c r="I74" s="8">
        <v>2.3417499999999997E-2</v>
      </c>
      <c r="J74" s="77">
        <f t="shared" si="13"/>
        <v>1.1708749999999998E-3</v>
      </c>
      <c r="K74" s="9">
        <v>1.2382112501507976E-3</v>
      </c>
      <c r="L74" s="8">
        <v>0.17338900000000002</v>
      </c>
      <c r="M74" s="77">
        <f t="shared" si="14"/>
        <v>8.6694500000000004E-3</v>
      </c>
      <c r="N74" s="9">
        <v>3.0885058523499598E-3</v>
      </c>
      <c r="O74" s="8">
        <v>6.8554999999999996E-3</v>
      </c>
      <c r="P74" s="77">
        <v>3.4277500000000002E-4</v>
      </c>
      <c r="Q74" s="9">
        <v>3.4277500000000002E-4</v>
      </c>
      <c r="R74" s="8">
        <v>5.1694499999999997E-2</v>
      </c>
      <c r="S74" s="77">
        <f t="shared" si="15"/>
        <v>2.584725E-3</v>
      </c>
      <c r="T74" s="9">
        <v>5.623249905526163E-3</v>
      </c>
      <c r="U74" s="8">
        <v>3.0643333333333331E-2</v>
      </c>
      <c r="V74" s="77">
        <f t="shared" si="16"/>
        <v>1.5321666666666667E-3</v>
      </c>
      <c r="W74" s="9">
        <v>7.3006584543222255E-3</v>
      </c>
      <c r="X74" s="8">
        <v>0.13823033333333334</v>
      </c>
      <c r="Y74" s="77">
        <f t="shared" si="17"/>
        <v>6.9115166666666675E-3</v>
      </c>
      <c r="Z74" s="9">
        <v>2.0504185150028831E-2</v>
      </c>
    </row>
    <row r="75" spans="1:27" x14ac:dyDescent="0.3">
      <c r="A75" s="15" t="s">
        <v>61</v>
      </c>
      <c r="B75" s="15" t="s">
        <v>303</v>
      </c>
      <c r="C75" s="8">
        <v>1.8266666666666665E-3</v>
      </c>
      <c r="D75" s="77">
        <v>9.1333333333333335E-5</v>
      </c>
      <c r="E75" s="9">
        <v>9.1333333333333335E-5</v>
      </c>
      <c r="F75" s="8">
        <v>2.7632500000000001E-2</v>
      </c>
      <c r="G75" s="77">
        <f t="shared" si="12"/>
        <v>1.381625E-3</v>
      </c>
      <c r="H75" s="9">
        <v>2.7082722721321795E-3</v>
      </c>
      <c r="I75" s="8">
        <v>7.1266666666666674E-3</v>
      </c>
      <c r="J75" s="77">
        <f t="shared" si="13"/>
        <v>3.5633333333333339E-4</v>
      </c>
      <c r="K75" s="9">
        <v>3.2194078130405709E-4</v>
      </c>
      <c r="L75" s="8">
        <v>0.13403250000000003</v>
      </c>
      <c r="M75" s="77">
        <f t="shared" si="14"/>
        <v>6.7016250000000019E-3</v>
      </c>
      <c r="N75" s="9">
        <v>2.66462851069338E-3</v>
      </c>
      <c r="O75" s="8">
        <v>5.0836666666666669E-3</v>
      </c>
      <c r="P75" s="77">
        <v>2.5418333333333338E-4</v>
      </c>
      <c r="Q75" s="9">
        <v>2.5418333333333338E-4</v>
      </c>
      <c r="R75" s="8">
        <v>1.6577333333333333E-2</v>
      </c>
      <c r="S75" s="77">
        <f t="shared" si="15"/>
        <v>8.2886666666666668E-4</v>
      </c>
      <c r="T75" s="9">
        <v>4.4858530812618806E-3</v>
      </c>
      <c r="U75" s="8">
        <v>1.8738333333333333E-2</v>
      </c>
      <c r="V75" s="77">
        <f t="shared" si="16"/>
        <v>9.3691666666666663E-4</v>
      </c>
      <c r="W75" s="9">
        <v>9.7494588704536145E-3</v>
      </c>
      <c r="X75" s="8">
        <v>0.14038033333333336</v>
      </c>
      <c r="Y75" s="77">
        <f t="shared" si="17"/>
        <v>7.0190166666666684E-3</v>
      </c>
      <c r="Z75" s="9">
        <v>8.1636997658332943E-3</v>
      </c>
    </row>
    <row r="76" spans="1:27" ht="14.5" thickBot="1" x14ac:dyDescent="0.35">
      <c r="A76" s="16" t="s">
        <v>62</v>
      </c>
      <c r="B76" s="16" t="s">
        <v>304</v>
      </c>
      <c r="C76" s="8">
        <v>7.4833333333333338E-4</v>
      </c>
      <c r="D76" s="77">
        <v>3.741666666666667E-5</v>
      </c>
      <c r="E76" s="9">
        <v>3.741666666666667E-5</v>
      </c>
      <c r="F76" s="8">
        <v>7.1346666666666668E-3</v>
      </c>
      <c r="G76" s="77">
        <f t="shared" si="12"/>
        <v>3.5673333333333335E-4</v>
      </c>
      <c r="H76" s="9">
        <v>8.686096169549742E-4</v>
      </c>
      <c r="I76" s="8">
        <v>1.7428333333333334E-3</v>
      </c>
      <c r="J76" s="77">
        <f t="shared" si="13"/>
        <v>8.714166666666668E-5</v>
      </c>
      <c r="K76" s="9">
        <v>4.988672836202698E-4</v>
      </c>
      <c r="L76" s="8">
        <v>8.3739333333333332E-2</v>
      </c>
      <c r="M76" s="77">
        <f t="shared" si="14"/>
        <v>4.1869666666666666E-3</v>
      </c>
      <c r="N76" s="9">
        <v>1.1964421702141204E-3</v>
      </c>
      <c r="O76" s="8">
        <v>4.7745000000000001E-3</v>
      </c>
      <c r="P76" s="77">
        <v>2.3872500000000002E-4</v>
      </c>
      <c r="Q76" s="9">
        <v>2.3872500000000002E-4</v>
      </c>
      <c r="R76" s="8">
        <v>7.9515000000000002E-3</v>
      </c>
      <c r="S76" s="77">
        <f t="shared" si="15"/>
        <v>3.9757500000000006E-4</v>
      </c>
      <c r="T76" s="9">
        <v>2.8622318389676243E-3</v>
      </c>
      <c r="U76" s="8">
        <v>6.5906666666666657E-3</v>
      </c>
      <c r="V76" s="77">
        <f t="shared" si="16"/>
        <v>3.2953333333333328E-4</v>
      </c>
      <c r="W76" s="9">
        <v>1.9233106526681195E-3</v>
      </c>
      <c r="X76" s="8">
        <v>7.677083333333333E-2</v>
      </c>
      <c r="Y76" s="77">
        <f t="shared" si="17"/>
        <v>3.8385416666666668E-3</v>
      </c>
      <c r="Z76" s="9">
        <v>1.2265696676775796E-2</v>
      </c>
    </row>
    <row r="77" spans="1:27" s="10" customFormat="1" ht="14.5" thickBot="1" x14ac:dyDescent="0.35">
      <c r="A77" s="90"/>
      <c r="B77" s="91"/>
      <c r="C77" s="92">
        <v>0</v>
      </c>
      <c r="D77" s="86"/>
      <c r="E77" s="87"/>
      <c r="F77" s="92">
        <v>0</v>
      </c>
      <c r="G77" s="86"/>
      <c r="H77" s="87"/>
      <c r="I77" s="92">
        <v>0</v>
      </c>
      <c r="J77" s="86"/>
      <c r="K77" s="87"/>
      <c r="L77" s="92">
        <v>0</v>
      </c>
      <c r="M77" s="86"/>
      <c r="N77" s="87"/>
      <c r="O77" s="92">
        <v>0</v>
      </c>
      <c r="P77" s="86"/>
      <c r="Q77" s="87"/>
      <c r="R77" s="92">
        <v>0</v>
      </c>
      <c r="S77" s="86"/>
      <c r="T77" s="87"/>
      <c r="U77" s="92">
        <v>0</v>
      </c>
      <c r="V77" s="86"/>
      <c r="W77" s="87"/>
      <c r="X77" s="92">
        <v>0</v>
      </c>
      <c r="Y77" s="86"/>
      <c r="Z77" s="87"/>
      <c r="AA77" s="2"/>
    </row>
    <row r="78" spans="1:27" x14ac:dyDescent="0.3">
      <c r="A78" s="11" t="s">
        <v>63</v>
      </c>
      <c r="B78" s="68" t="s">
        <v>298</v>
      </c>
      <c r="C78" s="8">
        <v>0.73264466666666672</v>
      </c>
      <c r="D78" s="77">
        <v>3.663223333333334E-2</v>
      </c>
      <c r="E78" s="9">
        <v>3.663223333333334E-2</v>
      </c>
      <c r="F78" s="8">
        <v>0.69825749999999998</v>
      </c>
      <c r="G78" s="77">
        <f t="shared" si="12"/>
        <v>3.4912875000000003E-2</v>
      </c>
      <c r="H78" s="9">
        <v>1.3074469396499447E-3</v>
      </c>
      <c r="I78" s="8">
        <v>0.14825483333333334</v>
      </c>
      <c r="J78" s="77">
        <f t="shared" si="13"/>
        <v>7.4127416666666668E-3</v>
      </c>
      <c r="K78" s="9">
        <v>1.9689310213074174E-3</v>
      </c>
      <c r="L78" s="8">
        <v>0.44269816666666667</v>
      </c>
      <c r="M78" s="77">
        <f t="shared" si="14"/>
        <v>2.2134908333333335E-2</v>
      </c>
      <c r="N78" s="9">
        <v>3.5020748944970602E-3</v>
      </c>
      <c r="O78" s="8">
        <v>0.73131749999999995</v>
      </c>
      <c r="P78" s="77">
        <v>3.6565874999999998E-2</v>
      </c>
      <c r="Q78" s="9">
        <v>3.6565874999999998E-2</v>
      </c>
      <c r="R78" s="8">
        <v>0.70261200000000013</v>
      </c>
      <c r="S78" s="77">
        <f t="shared" si="15"/>
        <v>3.5130600000000005E-2</v>
      </c>
      <c r="T78" s="9">
        <v>1.3637586809989511E-2</v>
      </c>
      <c r="U78" s="8">
        <v>0.12936700000000001</v>
      </c>
      <c r="V78" s="77">
        <f t="shared" si="16"/>
        <v>6.4683500000000012E-3</v>
      </c>
      <c r="W78" s="9">
        <v>9.4431722953676966E-2</v>
      </c>
      <c r="X78" s="8">
        <v>0.44103966666666666</v>
      </c>
      <c r="Y78" s="77">
        <f t="shared" si="17"/>
        <v>2.2051983333333334E-2</v>
      </c>
      <c r="Z78" s="9">
        <v>6.9048526897151526E-3</v>
      </c>
    </row>
    <row r="79" spans="1:27" x14ac:dyDescent="0.3">
      <c r="A79" s="12" t="s">
        <v>64</v>
      </c>
      <c r="B79" s="69" t="s">
        <v>299</v>
      </c>
      <c r="C79" s="8">
        <v>0.19266016666666666</v>
      </c>
      <c r="D79" s="77">
        <v>9.6330083333333334E-3</v>
      </c>
      <c r="E79" s="9">
        <v>9.6330083333333334E-3</v>
      </c>
      <c r="F79" s="8">
        <v>0.21976150000000003</v>
      </c>
      <c r="G79" s="77">
        <f t="shared" si="12"/>
        <v>1.0988075000000002E-2</v>
      </c>
      <c r="H79" s="9">
        <v>1.2783833149724679E-3</v>
      </c>
      <c r="I79" s="8">
        <v>0.67648033333333346</v>
      </c>
      <c r="J79" s="77">
        <f t="shared" si="13"/>
        <v>3.3824016666666672E-2</v>
      </c>
      <c r="K79" s="9">
        <v>2.4858972357413647E-3</v>
      </c>
      <c r="L79" s="8">
        <v>0.14927933333333332</v>
      </c>
      <c r="M79" s="77">
        <f t="shared" si="14"/>
        <v>7.4639666666666661E-3</v>
      </c>
      <c r="N79" s="9">
        <v>2.0129645467982446E-3</v>
      </c>
      <c r="O79" s="8">
        <v>0.19409066666666666</v>
      </c>
      <c r="P79" s="77">
        <v>9.7045333333333345E-3</v>
      </c>
      <c r="Q79" s="9">
        <v>9.7045333333333345E-3</v>
      </c>
      <c r="R79" s="8">
        <v>0.21572983333333332</v>
      </c>
      <c r="S79" s="77">
        <f t="shared" si="15"/>
        <v>1.0786491666666667E-2</v>
      </c>
      <c r="T79" s="9">
        <v>1.1231901271230383E-2</v>
      </c>
      <c r="U79" s="8">
        <v>0.68825033333333341</v>
      </c>
      <c r="V79" s="77">
        <f t="shared" si="16"/>
        <v>3.441251666666667E-2</v>
      </c>
      <c r="W79" s="9">
        <v>7.3750176451766319E-2</v>
      </c>
      <c r="X79" s="8">
        <v>0.14910900000000002</v>
      </c>
      <c r="Y79" s="77">
        <f t="shared" si="17"/>
        <v>7.4554500000000015E-3</v>
      </c>
      <c r="Z79" s="9">
        <v>7.8205765772096335E-3</v>
      </c>
    </row>
    <row r="80" spans="1:27" ht="14.5" thickBot="1" x14ac:dyDescent="0.35">
      <c r="A80" s="13" t="s">
        <v>65</v>
      </c>
      <c r="B80" s="70" t="s">
        <v>300</v>
      </c>
      <c r="C80" s="8">
        <v>7.469566666666666E-2</v>
      </c>
      <c r="D80" s="77">
        <v>3.7347833333333334E-3</v>
      </c>
      <c r="E80" s="9">
        <v>3.7347833333333334E-3</v>
      </c>
      <c r="F80" s="8">
        <v>8.1981499999999999E-2</v>
      </c>
      <c r="G80" s="77">
        <f t="shared" si="12"/>
        <v>4.0990749999999998E-3</v>
      </c>
      <c r="H80" s="9">
        <v>1.0097395208666436E-3</v>
      </c>
      <c r="I80" s="8">
        <v>0.175265</v>
      </c>
      <c r="J80" s="77">
        <f t="shared" si="13"/>
        <v>8.7632500000000002E-3</v>
      </c>
      <c r="K80" s="9">
        <v>1.2271118938385339E-3</v>
      </c>
      <c r="L80" s="8">
        <v>0.40802233333333332</v>
      </c>
      <c r="M80" s="77">
        <f t="shared" si="14"/>
        <v>2.0401116666666667E-2</v>
      </c>
      <c r="N80" s="9">
        <v>2.8997721059880917E-3</v>
      </c>
      <c r="O80" s="8">
        <v>7.4591833333333329E-2</v>
      </c>
      <c r="P80" s="77">
        <v>3.7295916666666667E-3</v>
      </c>
      <c r="Q80" s="9">
        <v>3.7295916666666667E-3</v>
      </c>
      <c r="R80" s="8">
        <v>8.1658166666666671E-2</v>
      </c>
      <c r="S80" s="77">
        <f t="shared" si="15"/>
        <v>4.0829083333333337E-3</v>
      </c>
      <c r="T80" s="9">
        <v>3.7651893666410296E-3</v>
      </c>
      <c r="U80" s="8">
        <v>0.18238233333333331</v>
      </c>
      <c r="V80" s="77">
        <f t="shared" si="16"/>
        <v>9.1191166666666663E-3</v>
      </c>
      <c r="W80" s="9">
        <v>2.0897752076878388E-2</v>
      </c>
      <c r="X80" s="8">
        <v>0.40985133333333335</v>
      </c>
      <c r="Y80" s="77">
        <f t="shared" si="17"/>
        <v>2.049256666666667E-2</v>
      </c>
      <c r="Z80" s="9">
        <v>2.3894739727954198E-3</v>
      </c>
    </row>
    <row r="81" spans="1:27" s="10" customFormat="1" ht="14.5" thickBot="1" x14ac:dyDescent="0.35">
      <c r="A81" s="90"/>
      <c r="B81" s="91"/>
      <c r="C81" s="92">
        <v>0</v>
      </c>
      <c r="D81" s="86"/>
      <c r="E81" s="87"/>
      <c r="F81" s="92">
        <v>0</v>
      </c>
      <c r="G81" s="86"/>
      <c r="H81" s="87"/>
      <c r="I81" s="92">
        <v>0</v>
      </c>
      <c r="J81" s="86"/>
      <c r="K81" s="87"/>
      <c r="L81" s="92">
        <v>0</v>
      </c>
      <c r="M81" s="86"/>
      <c r="N81" s="87"/>
      <c r="O81" s="92">
        <v>0</v>
      </c>
      <c r="P81" s="86"/>
      <c r="Q81" s="87"/>
      <c r="R81" s="92">
        <v>0</v>
      </c>
      <c r="S81" s="86"/>
      <c r="T81" s="87"/>
      <c r="U81" s="92">
        <v>0</v>
      </c>
      <c r="V81" s="86"/>
      <c r="W81" s="87"/>
      <c r="X81" s="92">
        <v>0</v>
      </c>
      <c r="Y81" s="86"/>
      <c r="Z81" s="87"/>
      <c r="AA81" s="2"/>
    </row>
    <row r="82" spans="1:27" x14ac:dyDescent="0.3">
      <c r="A82" s="14" t="s">
        <v>66</v>
      </c>
      <c r="B82" s="14" t="s">
        <v>298</v>
      </c>
      <c r="C82" s="8">
        <v>0.70195783333333328</v>
      </c>
      <c r="D82" s="77">
        <v>3.5097891666666665E-2</v>
      </c>
      <c r="E82" s="9">
        <v>3.5097891666666665E-2</v>
      </c>
      <c r="F82" s="8">
        <v>0.51054216666666663</v>
      </c>
      <c r="G82" s="77">
        <f t="shared" si="12"/>
        <v>2.5527108333333333E-2</v>
      </c>
      <c r="H82" s="9">
        <v>1.5551244859067059E-3</v>
      </c>
      <c r="I82" s="8">
        <v>6.0816666666666669E-4</v>
      </c>
      <c r="J82" s="77">
        <v>1E-4</v>
      </c>
      <c r="K82" s="9">
        <v>1.5246824806059347E-4</v>
      </c>
      <c r="L82" s="8">
        <v>6.4565666666666674E-2</v>
      </c>
      <c r="M82" s="77">
        <f t="shared" si="14"/>
        <v>3.2282833333333338E-3</v>
      </c>
      <c r="N82" s="9">
        <v>2.0821813241566314E-3</v>
      </c>
      <c r="O82" s="8">
        <v>0.69751800000000008</v>
      </c>
      <c r="P82" s="77">
        <v>3.4875900000000008E-2</v>
      </c>
      <c r="Q82" s="9">
        <v>3.4875900000000008E-2</v>
      </c>
      <c r="R82" s="8">
        <v>0.34770050000000002</v>
      </c>
      <c r="S82" s="77">
        <f t="shared" si="15"/>
        <v>1.7385025000000002E-2</v>
      </c>
      <c r="T82" s="9">
        <v>9.6876375679006102E-2</v>
      </c>
      <c r="U82" s="8">
        <v>8.6448333333333342E-3</v>
      </c>
      <c r="V82" s="77">
        <f t="shared" si="16"/>
        <v>4.3224166666666673E-4</v>
      </c>
      <c r="W82" s="9">
        <v>4.9056345325214201E-3</v>
      </c>
      <c r="X82" s="8">
        <v>7.8370333333333334E-2</v>
      </c>
      <c r="Y82" s="77">
        <f t="shared" si="17"/>
        <v>3.9185166666666667E-3</v>
      </c>
      <c r="Z82" s="9">
        <v>2.1396473229639179E-3</v>
      </c>
    </row>
    <row r="83" spans="1:27" x14ac:dyDescent="0.3">
      <c r="A83" s="15" t="s">
        <v>67</v>
      </c>
      <c r="B83" s="15" t="s">
        <v>299</v>
      </c>
      <c r="C83" s="8">
        <v>0.20469216666666665</v>
      </c>
      <c r="D83" s="77">
        <v>1.0234608333333332E-2</v>
      </c>
      <c r="E83" s="9">
        <v>1.0234608333333332E-2</v>
      </c>
      <c r="F83" s="8">
        <v>0.31266516666666666</v>
      </c>
      <c r="G83" s="77">
        <f t="shared" si="12"/>
        <v>1.5633258333333334E-2</v>
      </c>
      <c r="H83" s="9">
        <v>1.2983195934232429E-3</v>
      </c>
      <c r="I83" s="8">
        <v>0.18792549999999997</v>
      </c>
      <c r="J83" s="77">
        <f t="shared" si="13"/>
        <v>9.3962749999999991E-3</v>
      </c>
      <c r="K83" s="9">
        <v>2.6416228156192134E-3</v>
      </c>
      <c r="L83" s="8">
        <v>8.0302833333333337E-2</v>
      </c>
      <c r="M83" s="77">
        <f t="shared" si="14"/>
        <v>4.015141666666667E-3</v>
      </c>
      <c r="N83" s="9">
        <v>1.9295702544003591E-3</v>
      </c>
      <c r="O83" s="8">
        <v>0.2031388333333333</v>
      </c>
      <c r="P83" s="77">
        <v>1.0156941666666666E-2</v>
      </c>
      <c r="Q83" s="9">
        <v>1.0156941666666666E-2</v>
      </c>
      <c r="R83" s="8">
        <v>0.38083549999999994</v>
      </c>
      <c r="S83" s="77">
        <f t="shared" si="15"/>
        <v>1.9041774999999997E-2</v>
      </c>
      <c r="T83" s="9">
        <v>2.92228448837549E-2</v>
      </c>
      <c r="U83" s="8">
        <v>0.37869416666666672</v>
      </c>
      <c r="V83" s="77">
        <f t="shared" si="16"/>
        <v>1.8934708333333338E-2</v>
      </c>
      <c r="W83" s="9">
        <v>5.6522350175542656E-2</v>
      </c>
      <c r="X83" s="8">
        <v>7.2603833333333326E-2</v>
      </c>
      <c r="Y83" s="77">
        <f t="shared" si="17"/>
        <v>3.6301916666666664E-3</v>
      </c>
      <c r="Z83" s="9">
        <v>1.6847260212469759E-3</v>
      </c>
    </row>
    <row r="84" spans="1:27" x14ac:dyDescent="0.3">
      <c r="A84" s="15" t="s">
        <v>68</v>
      </c>
      <c r="B84" s="15" t="s">
        <v>300</v>
      </c>
      <c r="C84" s="8">
        <v>7.4883666666666668E-2</v>
      </c>
      <c r="D84" s="77">
        <v>3.7441833333333335E-3</v>
      </c>
      <c r="E84" s="9">
        <v>3.7441833333333335E-3</v>
      </c>
      <c r="F84" s="8">
        <v>0.12725</v>
      </c>
      <c r="G84" s="77">
        <f t="shared" si="12"/>
        <v>6.3625000000000001E-3</v>
      </c>
      <c r="H84" s="9">
        <v>2.5338992087295025E-3</v>
      </c>
      <c r="I84" s="8">
        <v>0.55088999999999999</v>
      </c>
      <c r="J84" s="77">
        <f t="shared" si="13"/>
        <v>2.75445E-2</v>
      </c>
      <c r="K84" s="9">
        <v>1.9111845541443498E-3</v>
      </c>
      <c r="L84" s="8">
        <v>0.13695516666666666</v>
      </c>
      <c r="M84" s="77">
        <f t="shared" si="14"/>
        <v>6.847758333333333E-3</v>
      </c>
      <c r="N84" s="9">
        <v>1.5638023425825428E-3</v>
      </c>
      <c r="O84" s="8">
        <v>7.4209499999999998E-2</v>
      </c>
      <c r="P84" s="77">
        <v>3.710475E-3</v>
      </c>
      <c r="Q84" s="9">
        <v>3.710475E-3</v>
      </c>
      <c r="R84" s="8">
        <v>0.18408816666666669</v>
      </c>
      <c r="S84" s="77">
        <f t="shared" si="15"/>
        <v>9.2044083333333356E-3</v>
      </c>
      <c r="T84" s="9">
        <v>4.4211513371141847E-2</v>
      </c>
      <c r="U84" s="8">
        <v>0.41176200000000002</v>
      </c>
      <c r="V84" s="77">
        <f t="shared" si="16"/>
        <v>2.0588100000000002E-2</v>
      </c>
      <c r="W84" s="9">
        <v>4.4739803942350921E-2</v>
      </c>
      <c r="X84" s="8">
        <v>0.14576366666666668</v>
      </c>
      <c r="Y84" s="77">
        <f t="shared" si="17"/>
        <v>7.2881833333333342E-3</v>
      </c>
      <c r="Z84" s="9">
        <v>5.0101824983394289E-3</v>
      </c>
    </row>
    <row r="85" spans="1:27" x14ac:dyDescent="0.3">
      <c r="A85" s="15" t="s">
        <v>69</v>
      </c>
      <c r="B85" s="15" t="s">
        <v>301</v>
      </c>
      <c r="C85" s="8">
        <v>1.3911333333333333E-2</v>
      </c>
      <c r="D85" s="77">
        <v>6.9556666666666664E-4</v>
      </c>
      <c r="E85" s="9">
        <v>6.9556666666666664E-4</v>
      </c>
      <c r="F85" s="8">
        <v>3.7516000000000001E-2</v>
      </c>
      <c r="G85" s="77">
        <f t="shared" si="12"/>
        <v>1.8758000000000002E-3</v>
      </c>
      <c r="H85" s="9">
        <v>5.4297034909836582E-4</v>
      </c>
      <c r="I85" s="8">
        <v>0.1794996666666667</v>
      </c>
      <c r="J85" s="77">
        <f t="shared" si="13"/>
        <v>8.9749833333333355E-3</v>
      </c>
      <c r="K85" s="9">
        <v>2.5735118936322582E-3</v>
      </c>
      <c r="L85" s="8">
        <v>0.17336599999999999</v>
      </c>
      <c r="M85" s="77">
        <f t="shared" si="14"/>
        <v>8.6683000000000003E-3</v>
      </c>
      <c r="N85" s="9">
        <v>1.464267598494208E-3</v>
      </c>
      <c r="O85" s="8">
        <v>1.5336499999999998E-2</v>
      </c>
      <c r="P85" s="77">
        <v>7.6682499999999995E-4</v>
      </c>
      <c r="Q85" s="9">
        <v>7.6682499999999995E-4</v>
      </c>
      <c r="R85" s="8">
        <v>6.22715E-2</v>
      </c>
      <c r="S85" s="77">
        <f t="shared" si="15"/>
        <v>3.1135750000000004E-3</v>
      </c>
      <c r="T85" s="9">
        <v>1.7795375902183119E-2</v>
      </c>
      <c r="U85" s="8">
        <v>0.13884633333333332</v>
      </c>
      <c r="V85" s="77">
        <f t="shared" si="16"/>
        <v>6.9423166666666668E-3</v>
      </c>
      <c r="W85" s="9">
        <v>6.7640513205228332E-3</v>
      </c>
      <c r="X85" s="8">
        <v>0.15525933333333333</v>
      </c>
      <c r="Y85" s="77">
        <f t="shared" si="17"/>
        <v>7.7629666666666668E-3</v>
      </c>
      <c r="Z85" s="9">
        <v>8.76213573660364E-3</v>
      </c>
    </row>
    <row r="86" spans="1:27" x14ac:dyDescent="0.3">
      <c r="A86" s="15" t="s">
        <v>70</v>
      </c>
      <c r="B86" s="15" t="s">
        <v>302</v>
      </c>
      <c r="C86" s="8">
        <v>2.5213333333333333E-3</v>
      </c>
      <c r="D86" s="77">
        <v>1.2606666666666668E-4</v>
      </c>
      <c r="E86" s="9">
        <v>1.2606666666666668E-4</v>
      </c>
      <c r="F86" s="8">
        <v>8.6446666666666668E-3</v>
      </c>
      <c r="G86" s="77">
        <f t="shared" si="12"/>
        <v>4.3223333333333334E-4</v>
      </c>
      <c r="H86" s="9">
        <v>3.6743253348971004E-4</v>
      </c>
      <c r="I86" s="8">
        <v>6.36795E-2</v>
      </c>
      <c r="J86" s="77">
        <f t="shared" si="13"/>
        <v>3.1839750000000003E-3</v>
      </c>
      <c r="K86" s="9">
        <v>1.2561502696731791E-3</v>
      </c>
      <c r="L86" s="8">
        <v>0.15146983333333333</v>
      </c>
      <c r="M86" s="77">
        <f t="shared" si="14"/>
        <v>7.5734916666666671E-3</v>
      </c>
      <c r="N86" s="9">
        <v>6.7914193410999451E-4</v>
      </c>
      <c r="O86" s="8">
        <v>3.8899999999999998E-3</v>
      </c>
      <c r="P86" s="77">
        <v>1.9450000000000001E-4</v>
      </c>
      <c r="Q86" s="9">
        <v>1.9450000000000001E-4</v>
      </c>
      <c r="R86" s="8">
        <v>1.6606666666666665E-2</v>
      </c>
      <c r="S86" s="77">
        <f t="shared" si="15"/>
        <v>8.3033333333333331E-4</v>
      </c>
      <c r="T86" s="9">
        <v>5.414127544366377E-3</v>
      </c>
      <c r="U86" s="8">
        <v>4.5579000000000008E-2</v>
      </c>
      <c r="V86" s="77">
        <f t="shared" si="16"/>
        <v>2.2789500000000005E-3</v>
      </c>
      <c r="W86" s="9">
        <v>5.3345956547802206E-3</v>
      </c>
      <c r="X86" s="8">
        <v>0.15558133333333332</v>
      </c>
      <c r="Y86" s="77">
        <f t="shared" si="17"/>
        <v>7.7790666666666666E-3</v>
      </c>
      <c r="Z86" s="9">
        <v>9.381269096804902E-3</v>
      </c>
    </row>
    <row r="87" spans="1:27" x14ac:dyDescent="0.3">
      <c r="A87" s="15" t="s">
        <v>71</v>
      </c>
      <c r="B87" s="15" t="s">
        <v>303</v>
      </c>
      <c r="C87" s="8">
        <v>8.0633333333333338E-4</v>
      </c>
      <c r="D87" s="77">
        <v>4.0316666666666673E-5</v>
      </c>
      <c r="E87" s="9">
        <v>4.0316666666666673E-5</v>
      </c>
      <c r="F87" s="8">
        <v>1.9118333333333333E-3</v>
      </c>
      <c r="G87" s="77">
        <v>1E-4</v>
      </c>
      <c r="H87" s="9">
        <v>2.5851685954046916E-4</v>
      </c>
      <c r="I87" s="8">
        <v>1.3505500000000002E-2</v>
      </c>
      <c r="J87" s="77">
        <f t="shared" si="13"/>
        <v>6.7527500000000014E-4</v>
      </c>
      <c r="K87" s="9">
        <v>2.0151104188108411E-4</v>
      </c>
      <c r="L87" s="8">
        <v>0.15999349999999998</v>
      </c>
      <c r="M87" s="77">
        <f t="shared" si="14"/>
        <v>7.9996749999999995E-3</v>
      </c>
      <c r="N87" s="9">
        <v>2.395960746756924E-3</v>
      </c>
      <c r="O87" s="8">
        <v>2.5846666666666665E-3</v>
      </c>
      <c r="P87" s="77">
        <v>1.2923333333333332E-4</v>
      </c>
      <c r="Q87" s="9">
        <v>1.2923333333333332E-4</v>
      </c>
      <c r="R87" s="8">
        <v>4.4221666666666671E-3</v>
      </c>
      <c r="S87" s="77">
        <f t="shared" si="15"/>
        <v>2.2110833333333337E-4</v>
      </c>
      <c r="T87" s="9">
        <v>1.3760580535234213E-3</v>
      </c>
      <c r="U87" s="8">
        <v>1.0554666666666665E-2</v>
      </c>
      <c r="V87" s="77">
        <f t="shared" si="16"/>
        <v>5.2773333333333333E-4</v>
      </c>
      <c r="W87" s="9">
        <v>1.2252925637033249E-3</v>
      </c>
      <c r="X87" s="8">
        <v>0.14482500000000001</v>
      </c>
      <c r="Y87" s="77">
        <f t="shared" si="17"/>
        <v>7.2412500000000012E-3</v>
      </c>
      <c r="Z87" s="9">
        <v>2.7707626386971507E-3</v>
      </c>
    </row>
    <row r="88" spans="1:27" x14ac:dyDescent="0.3">
      <c r="A88" s="15" t="s">
        <v>72</v>
      </c>
      <c r="B88" s="15" t="s">
        <v>304</v>
      </c>
      <c r="C88" s="8">
        <v>4.8716666666666662E-4</v>
      </c>
      <c r="D88" s="77">
        <v>2.4358333333333334E-5</v>
      </c>
      <c r="E88" s="9">
        <v>2.4358333333333334E-5</v>
      </c>
      <c r="F88" s="8">
        <v>5.8283333333333342E-4</v>
      </c>
      <c r="G88" s="77">
        <v>1E-4</v>
      </c>
      <c r="H88" s="9">
        <v>1.0073612394105039E-4</v>
      </c>
      <c r="I88" s="8">
        <v>2.8451666666666664E-3</v>
      </c>
      <c r="J88" s="77">
        <f t="shared" si="13"/>
        <v>1.4225833333333333E-4</v>
      </c>
      <c r="K88" s="9">
        <v>3.6588162931017274E-4</v>
      </c>
      <c r="L88" s="8">
        <v>0.11746050000000001</v>
      </c>
      <c r="M88" s="77">
        <f t="shared" si="14"/>
        <v>5.8730250000000005E-3</v>
      </c>
      <c r="N88" s="9">
        <v>1.4664671493081623E-3</v>
      </c>
      <c r="O88" s="8">
        <v>1.3423333333333334E-3</v>
      </c>
      <c r="P88" s="77">
        <v>6.7116666666666667E-5</v>
      </c>
      <c r="Q88" s="9">
        <v>6.7116666666666667E-5</v>
      </c>
      <c r="R88" s="8">
        <v>1.5770000000000001E-3</v>
      </c>
      <c r="S88" s="77">
        <f t="shared" si="15"/>
        <v>7.8850000000000006E-5</v>
      </c>
      <c r="T88" s="9">
        <v>4.2087195202341525E-4</v>
      </c>
      <c r="U88" s="8">
        <v>3.2114999999999995E-3</v>
      </c>
      <c r="V88" s="77">
        <f t="shared" si="16"/>
        <v>1.6057499999999999E-4</v>
      </c>
      <c r="W88" s="9">
        <v>6.3152790912199589E-4</v>
      </c>
      <c r="X88" s="8">
        <v>0.12836450000000002</v>
      </c>
      <c r="Y88" s="77">
        <f t="shared" si="17"/>
        <v>6.4182250000000014E-3</v>
      </c>
      <c r="Z88" s="9">
        <v>4.0676176196884567E-3</v>
      </c>
    </row>
    <row r="89" spans="1:27" x14ac:dyDescent="0.3">
      <c r="A89" s="15" t="s">
        <v>73</v>
      </c>
      <c r="B89" s="15" t="s">
        <v>305</v>
      </c>
      <c r="C89" s="8">
        <v>2.7183333333333335E-4</v>
      </c>
      <c r="D89" s="77">
        <v>1.3591666666666667E-5</v>
      </c>
      <c r="E89" s="9">
        <v>1.3591666666666667E-5</v>
      </c>
      <c r="F89" s="8">
        <v>4.2333333333333345E-4</v>
      </c>
      <c r="G89" s="77">
        <v>1E-4</v>
      </c>
      <c r="H89" s="9">
        <v>6.0592628814622868E-5</v>
      </c>
      <c r="I89" s="8">
        <v>6.9366666666666665E-4</v>
      </c>
      <c r="J89" s="77">
        <v>1E-4</v>
      </c>
      <c r="K89" s="9">
        <v>1.4036333804333192E-4</v>
      </c>
      <c r="L89" s="8">
        <v>7.0052000000000003E-2</v>
      </c>
      <c r="M89" s="77">
        <f t="shared" si="14"/>
        <v>3.5026000000000002E-3</v>
      </c>
      <c r="N89" s="9">
        <v>1.72445701599083E-3</v>
      </c>
      <c r="O89" s="8">
        <v>1.0291666666666667E-3</v>
      </c>
      <c r="P89" s="77">
        <v>5.1458333333333342E-5</v>
      </c>
      <c r="Q89" s="9">
        <v>5.1458333333333342E-5</v>
      </c>
      <c r="R89" s="8">
        <v>1.2101666666666667E-3</v>
      </c>
      <c r="S89" s="77">
        <f t="shared" si="15"/>
        <v>6.0508333333333338E-5</v>
      </c>
      <c r="T89" s="9">
        <v>3.432569979864455E-4</v>
      </c>
      <c r="U89" s="8">
        <v>1.4318333333333334E-3</v>
      </c>
      <c r="V89" s="77">
        <f t="shared" si="16"/>
        <v>7.1591666666666668E-5</v>
      </c>
      <c r="W89" s="9">
        <v>2.8809124711914918E-4</v>
      </c>
      <c r="X89" s="8">
        <v>6.6373000000000001E-2</v>
      </c>
      <c r="Y89" s="77">
        <f t="shared" si="17"/>
        <v>3.3186500000000002E-3</v>
      </c>
      <c r="Z89" s="9">
        <v>2.9026352164886306E-3</v>
      </c>
    </row>
    <row r="90" spans="1:27" ht="14.5" thickBot="1" x14ac:dyDescent="0.35">
      <c r="A90" s="16" t="s">
        <v>74</v>
      </c>
      <c r="B90" s="16" t="s">
        <v>306</v>
      </c>
      <c r="C90" s="8">
        <v>4.681666666666667E-4</v>
      </c>
      <c r="D90" s="77">
        <v>2.3408333333333338E-5</v>
      </c>
      <c r="E90" s="9">
        <v>2.3408333333333338E-5</v>
      </c>
      <c r="F90" s="8">
        <v>4.6366666666666664E-4</v>
      </c>
      <c r="G90" s="77">
        <v>1E-4</v>
      </c>
      <c r="H90" s="9">
        <v>7.8229576674469258E-5</v>
      </c>
      <c r="I90" s="8">
        <v>3.5333333333333337E-4</v>
      </c>
      <c r="J90" s="77">
        <v>1E-4</v>
      </c>
      <c r="K90" s="9">
        <v>6.3019573678871118E-5</v>
      </c>
      <c r="L90" s="8">
        <v>4.5834833333333332E-2</v>
      </c>
      <c r="M90" s="77">
        <f t="shared" si="14"/>
        <v>2.2917416666666667E-3</v>
      </c>
      <c r="N90" s="9">
        <v>1.3121759663500428E-3</v>
      </c>
      <c r="O90" s="8">
        <v>9.5049999999999996E-4</v>
      </c>
      <c r="P90" s="77">
        <v>4.7525000000000003E-5</v>
      </c>
      <c r="Q90" s="9">
        <v>4.7525000000000003E-5</v>
      </c>
      <c r="R90" s="8">
        <v>1.2886666666666667E-3</v>
      </c>
      <c r="S90" s="77">
        <f t="shared" si="15"/>
        <v>6.4433333333333332E-5</v>
      </c>
      <c r="T90" s="9">
        <v>4.0785422232296031E-4</v>
      </c>
      <c r="U90" s="8">
        <v>1.2761666666666666E-3</v>
      </c>
      <c r="V90" s="77">
        <f t="shared" si="16"/>
        <v>6.380833333333333E-5</v>
      </c>
      <c r="W90" s="9">
        <v>3.9925802016574033E-4</v>
      </c>
      <c r="X90" s="8">
        <v>5.2858833333333334E-2</v>
      </c>
      <c r="Y90" s="77">
        <f t="shared" si="17"/>
        <v>2.642941666666667E-3</v>
      </c>
      <c r="Z90" s="9">
        <v>1.8023267646757807E-3</v>
      </c>
    </row>
    <row r="91" spans="1:27" s="10" customFormat="1" ht="14.5" thickBot="1" x14ac:dyDescent="0.35">
      <c r="A91" s="90"/>
      <c r="B91" s="91"/>
      <c r="C91" s="92">
        <v>0</v>
      </c>
      <c r="D91" s="86"/>
      <c r="E91" s="87"/>
      <c r="F91" s="92">
        <v>0</v>
      </c>
      <c r="G91" s="86"/>
      <c r="H91" s="87"/>
      <c r="I91" s="92">
        <v>0</v>
      </c>
      <c r="J91" s="86"/>
      <c r="K91" s="87"/>
      <c r="L91" s="92">
        <v>0</v>
      </c>
      <c r="M91" s="86"/>
      <c r="N91" s="87"/>
      <c r="O91" s="92">
        <v>0</v>
      </c>
      <c r="P91" s="86"/>
      <c r="Q91" s="87"/>
      <c r="R91" s="92">
        <v>0</v>
      </c>
      <c r="S91" s="86"/>
      <c r="T91" s="87"/>
      <c r="U91" s="92">
        <v>0</v>
      </c>
      <c r="V91" s="86"/>
      <c r="W91" s="87"/>
      <c r="X91" s="92">
        <v>0</v>
      </c>
      <c r="Y91" s="86"/>
      <c r="Z91" s="87"/>
      <c r="AA91" s="2"/>
    </row>
    <row r="92" spans="1:27" x14ac:dyDescent="0.3">
      <c r="A92" s="14" t="s">
        <v>75</v>
      </c>
      <c r="B92" s="14" t="s">
        <v>298</v>
      </c>
      <c r="C92" s="8">
        <v>0.69660783333333332</v>
      </c>
      <c r="D92" s="77">
        <v>3.4830391666666669E-2</v>
      </c>
      <c r="E92" s="9">
        <v>3.4830391666666669E-2</v>
      </c>
      <c r="F92" s="8">
        <v>0.5037826666666666</v>
      </c>
      <c r="G92" s="77">
        <f t="shared" si="12"/>
        <v>2.5189133333333332E-2</v>
      </c>
      <c r="H92" s="9">
        <v>2.291338968085384E-3</v>
      </c>
      <c r="I92" s="8">
        <v>2.1154999999999998E-3</v>
      </c>
      <c r="J92" s="77">
        <f t="shared" si="13"/>
        <v>1.05775E-4</v>
      </c>
      <c r="K92" s="9">
        <v>9.3320324688676468E-4</v>
      </c>
      <c r="L92" s="8">
        <v>6.3988666666666652E-2</v>
      </c>
      <c r="M92" s="77">
        <f t="shared" si="14"/>
        <v>3.1994333333333329E-3</v>
      </c>
      <c r="N92" s="9">
        <v>9.7938443252211429E-4</v>
      </c>
      <c r="O92" s="8">
        <v>0.68198199999999998</v>
      </c>
      <c r="P92" s="77">
        <v>3.40991E-2</v>
      </c>
      <c r="Q92" s="9">
        <v>3.40991E-2</v>
      </c>
      <c r="R92" s="8">
        <v>0.33384933333333328</v>
      </c>
      <c r="S92" s="77">
        <f t="shared" si="15"/>
        <v>1.6692466666666666E-2</v>
      </c>
      <c r="T92" s="9">
        <v>9.0499716838599711E-2</v>
      </c>
      <c r="U92" s="8">
        <v>1.3237833333333332E-2</v>
      </c>
      <c r="V92" s="77">
        <f t="shared" si="16"/>
        <v>6.618916666666667E-4</v>
      </c>
      <c r="W92" s="9">
        <v>5.7709091975759463E-3</v>
      </c>
      <c r="X92" s="8">
        <v>7.5272500000000006E-2</v>
      </c>
      <c r="Y92" s="77">
        <f t="shared" si="17"/>
        <v>3.7636250000000005E-3</v>
      </c>
      <c r="Z92" s="9">
        <v>5.5206960340160004E-3</v>
      </c>
    </row>
    <row r="93" spans="1:27" x14ac:dyDescent="0.3">
      <c r="A93" s="15" t="s">
        <v>76</v>
      </c>
      <c r="B93" s="15" t="s">
        <v>299</v>
      </c>
      <c r="C93" s="8">
        <v>0.20594900000000002</v>
      </c>
      <c r="D93" s="77">
        <v>1.0297450000000001E-2</v>
      </c>
      <c r="E93" s="9">
        <v>1.0297450000000001E-2</v>
      </c>
      <c r="F93" s="8">
        <v>0.30751433333333333</v>
      </c>
      <c r="G93" s="77">
        <f t="shared" si="12"/>
        <v>1.5375716666666667E-2</v>
      </c>
      <c r="H93" s="9">
        <v>3.0408387439433016E-3</v>
      </c>
      <c r="I93" s="8">
        <v>1.7074499999999996E-2</v>
      </c>
      <c r="J93" s="77">
        <f t="shared" si="13"/>
        <v>8.5372499999999984E-4</v>
      </c>
      <c r="K93" s="9">
        <v>9.0699483736127236E-3</v>
      </c>
      <c r="L93" s="8">
        <v>7.521333333333334E-2</v>
      </c>
      <c r="M93" s="77">
        <f t="shared" si="14"/>
        <v>3.7606666666666674E-3</v>
      </c>
      <c r="N93" s="9">
        <v>1.6336136222089535E-3</v>
      </c>
      <c r="O93" s="8">
        <v>0.20714833333333335</v>
      </c>
      <c r="P93" s="77">
        <v>1.0357416666666668E-2</v>
      </c>
      <c r="Q93" s="9">
        <v>1.0357416666666668E-2</v>
      </c>
      <c r="R93" s="8">
        <v>0.37840349999999995</v>
      </c>
      <c r="S93" s="77">
        <f t="shared" si="15"/>
        <v>1.8920174999999997E-2</v>
      </c>
      <c r="T93" s="9">
        <v>2.2970369058854939E-2</v>
      </c>
      <c r="U93" s="8">
        <v>7.4904999999999999E-2</v>
      </c>
      <c r="V93" s="77">
        <f t="shared" si="16"/>
        <v>3.7452500000000003E-3</v>
      </c>
      <c r="W93" s="9">
        <v>4.3987918627732325E-2</v>
      </c>
      <c r="X93" s="8">
        <v>6.7645833333333336E-2</v>
      </c>
      <c r="Y93" s="77">
        <f t="shared" si="17"/>
        <v>3.3822916666666671E-3</v>
      </c>
      <c r="Z93" s="9">
        <v>4.8866051781033728E-3</v>
      </c>
    </row>
    <row r="94" spans="1:27" x14ac:dyDescent="0.3">
      <c r="A94" s="15" t="s">
        <v>77</v>
      </c>
      <c r="B94" s="15" t="s">
        <v>300</v>
      </c>
      <c r="C94" s="8">
        <v>7.6710333333333325E-2</v>
      </c>
      <c r="D94" s="77">
        <v>3.8355166666666665E-3</v>
      </c>
      <c r="E94" s="9">
        <v>3.8355166666666665E-3</v>
      </c>
      <c r="F94" s="8">
        <v>0.13155449999999999</v>
      </c>
      <c r="G94" s="77">
        <f t="shared" si="12"/>
        <v>6.5777249999999995E-3</v>
      </c>
      <c r="H94" s="9">
        <v>1.7355302071701364E-3</v>
      </c>
      <c r="I94" s="8">
        <v>0.25123833333333334</v>
      </c>
      <c r="J94" s="77">
        <f t="shared" si="13"/>
        <v>1.2561916666666667E-2</v>
      </c>
      <c r="K94" s="9">
        <v>3.1303013060513278E-3</v>
      </c>
      <c r="L94" s="8">
        <v>8.8799000000000003E-2</v>
      </c>
      <c r="M94" s="77">
        <f t="shared" si="14"/>
        <v>4.4399500000000007E-3</v>
      </c>
      <c r="N94" s="9">
        <v>1.5946677396874848E-3</v>
      </c>
      <c r="O94" s="8">
        <v>7.8126666666666664E-2</v>
      </c>
      <c r="P94" s="77">
        <v>3.9063333333333337E-3</v>
      </c>
      <c r="Q94" s="9">
        <v>3.9063333333333337E-3</v>
      </c>
      <c r="R94" s="8">
        <v>0.18466266666666664</v>
      </c>
      <c r="S94" s="77">
        <f t="shared" si="15"/>
        <v>9.2331333333333324E-3</v>
      </c>
      <c r="T94" s="9">
        <v>4.5574141557101072E-2</v>
      </c>
      <c r="U94" s="8">
        <v>0.37960333333333329</v>
      </c>
      <c r="V94" s="77">
        <f t="shared" si="16"/>
        <v>1.8980166666666666E-2</v>
      </c>
      <c r="W94" s="9">
        <v>4.2233004480698215E-2</v>
      </c>
      <c r="X94" s="8">
        <v>9.0767666666666677E-2</v>
      </c>
      <c r="Y94" s="77">
        <f t="shared" si="17"/>
        <v>4.538383333333334E-3</v>
      </c>
      <c r="Z94" s="9">
        <v>3.9337905722936807E-3</v>
      </c>
    </row>
    <row r="95" spans="1:27" x14ac:dyDescent="0.3">
      <c r="A95" s="15" t="s">
        <v>78</v>
      </c>
      <c r="B95" s="15" t="s">
        <v>301</v>
      </c>
      <c r="C95" s="8">
        <v>1.4612999999999999E-2</v>
      </c>
      <c r="D95" s="77">
        <v>7.3065000000000001E-4</v>
      </c>
      <c r="E95" s="9">
        <v>7.3065000000000001E-4</v>
      </c>
      <c r="F95" s="8">
        <v>4.1690499999999998E-2</v>
      </c>
      <c r="G95" s="77">
        <f t="shared" si="12"/>
        <v>2.0845249999999998E-3</v>
      </c>
      <c r="H95" s="9">
        <v>1.0474442705939071E-3</v>
      </c>
      <c r="I95" s="8">
        <v>0.50995583333333327</v>
      </c>
      <c r="J95" s="77">
        <f t="shared" si="13"/>
        <v>2.5497791666666665E-2</v>
      </c>
      <c r="K95" s="9">
        <v>5.1606009113926501E-3</v>
      </c>
      <c r="L95" s="8">
        <v>0.16595916666666666</v>
      </c>
      <c r="M95" s="77">
        <f t="shared" si="14"/>
        <v>8.2979583333333325E-3</v>
      </c>
      <c r="N95" s="9">
        <v>2.1741536667555638E-3</v>
      </c>
      <c r="O95" s="8">
        <v>1.5877333333333337E-2</v>
      </c>
      <c r="P95" s="77">
        <v>7.9386666666666692E-4</v>
      </c>
      <c r="Q95" s="9">
        <v>7.9386666666666692E-4</v>
      </c>
      <c r="R95" s="8">
        <v>6.6482833333333324E-2</v>
      </c>
      <c r="S95" s="77">
        <f t="shared" si="15"/>
        <v>3.3241416666666664E-3</v>
      </c>
      <c r="T95" s="9">
        <v>1.8155136897491788E-2</v>
      </c>
      <c r="U95" s="8">
        <v>0.35788550000000002</v>
      </c>
      <c r="V95" s="77">
        <f t="shared" si="16"/>
        <v>1.7894275000000001E-2</v>
      </c>
      <c r="W95" s="9">
        <v>5.1739287214842805E-2</v>
      </c>
      <c r="X95" s="8">
        <v>0.16136033333333333</v>
      </c>
      <c r="Y95" s="77">
        <f t="shared" si="17"/>
        <v>8.0680166666666671E-3</v>
      </c>
      <c r="Z95" s="9">
        <v>4.1795072277323085E-3</v>
      </c>
    </row>
    <row r="96" spans="1:27" x14ac:dyDescent="0.3">
      <c r="A96" s="15" t="s">
        <v>79</v>
      </c>
      <c r="B96" s="15" t="s">
        <v>302</v>
      </c>
      <c r="C96" s="8">
        <v>2.7811666666666666E-3</v>
      </c>
      <c r="D96" s="77">
        <v>1.3905833333333333E-4</v>
      </c>
      <c r="E96" s="9">
        <v>1.3905833333333333E-4</v>
      </c>
      <c r="F96" s="8">
        <v>1.0525666666666668E-2</v>
      </c>
      <c r="G96" s="77">
        <f t="shared" si="12"/>
        <v>5.2628333333333338E-4</v>
      </c>
      <c r="H96" s="9">
        <v>3.4570719788090459E-4</v>
      </c>
      <c r="I96" s="8">
        <v>0.15321300000000002</v>
      </c>
      <c r="J96" s="77">
        <f t="shared" si="13"/>
        <v>7.6606500000000015E-3</v>
      </c>
      <c r="K96" s="9">
        <v>3.4596376110800956E-3</v>
      </c>
      <c r="L96" s="8">
        <v>0.14471100000000001</v>
      </c>
      <c r="M96" s="77">
        <f t="shared" si="14"/>
        <v>7.2355500000000003E-3</v>
      </c>
      <c r="N96" s="9">
        <v>1.1573991532742771E-3</v>
      </c>
      <c r="O96" s="8">
        <v>3.7388333333333336E-3</v>
      </c>
      <c r="P96" s="77">
        <v>1.8694166666666668E-4</v>
      </c>
      <c r="Q96" s="9">
        <v>1.8694166666666668E-4</v>
      </c>
      <c r="R96" s="8">
        <v>1.8706499999999997E-2</v>
      </c>
      <c r="S96" s="77">
        <f t="shared" si="15"/>
        <v>9.3532499999999987E-4</v>
      </c>
      <c r="T96" s="9">
        <v>6.6168874782634871E-3</v>
      </c>
      <c r="U96" s="8">
        <v>0.11590133333333334</v>
      </c>
      <c r="V96" s="77">
        <f t="shared" si="16"/>
        <v>5.7950666666666678E-3</v>
      </c>
      <c r="W96" s="9">
        <v>1.2732344240817034E-2</v>
      </c>
      <c r="X96" s="8">
        <v>0.13838166666666665</v>
      </c>
      <c r="Y96" s="77">
        <f t="shared" si="17"/>
        <v>6.9190833333333326E-3</v>
      </c>
      <c r="Z96" s="9">
        <v>6.1456979316157961E-3</v>
      </c>
    </row>
    <row r="97" spans="1:27" x14ac:dyDescent="0.3">
      <c r="A97" s="15" t="s">
        <v>80</v>
      </c>
      <c r="B97" s="15" t="s">
        <v>303</v>
      </c>
      <c r="C97" s="8">
        <v>9.4200000000000002E-4</v>
      </c>
      <c r="D97" s="77">
        <v>4.7100000000000006E-5</v>
      </c>
      <c r="E97" s="9">
        <v>4.7100000000000006E-5</v>
      </c>
      <c r="F97" s="8">
        <v>2.4758333333333338E-3</v>
      </c>
      <c r="G97" s="77">
        <f t="shared" si="12"/>
        <v>1.2379166666666669E-4</v>
      </c>
      <c r="H97" s="9">
        <v>9.2040027524260655E-5</v>
      </c>
      <c r="I97" s="8">
        <v>5.253133333333334E-2</v>
      </c>
      <c r="J97" s="77">
        <f t="shared" si="13"/>
        <v>2.6265666666666671E-3</v>
      </c>
      <c r="K97" s="9">
        <v>1.1730361744919321E-3</v>
      </c>
      <c r="L97" s="8">
        <v>0.13915133333333332</v>
      </c>
      <c r="M97" s="77">
        <f t="shared" si="14"/>
        <v>6.9575666666666664E-3</v>
      </c>
      <c r="N97" s="9">
        <v>1.3100756721146508E-3</v>
      </c>
      <c r="O97" s="8">
        <v>4.6780000000000007E-3</v>
      </c>
      <c r="P97" s="77">
        <v>2.3390000000000005E-4</v>
      </c>
      <c r="Q97" s="9">
        <v>2.3390000000000005E-4</v>
      </c>
      <c r="R97" s="8">
        <v>7.2171666666666669E-3</v>
      </c>
      <c r="S97" s="77">
        <f t="shared" si="15"/>
        <v>3.6085833333333335E-4</v>
      </c>
      <c r="T97" s="9">
        <v>1.1332698560654771E-3</v>
      </c>
      <c r="U97" s="8">
        <v>3.8835500000000002E-2</v>
      </c>
      <c r="V97" s="77">
        <f t="shared" si="16"/>
        <v>1.9417750000000002E-3</v>
      </c>
      <c r="W97" s="9">
        <v>9.5432816735125121E-3</v>
      </c>
      <c r="X97" s="8">
        <v>0.13641349999999999</v>
      </c>
      <c r="Y97" s="77">
        <f t="shared" si="17"/>
        <v>6.820675E-3</v>
      </c>
      <c r="Z97" s="9">
        <v>3.0996145405517784E-3</v>
      </c>
    </row>
    <row r="98" spans="1:27" x14ac:dyDescent="0.3">
      <c r="A98" s="15" t="s">
        <v>81</v>
      </c>
      <c r="B98" s="15" t="s">
        <v>304</v>
      </c>
      <c r="C98" s="8">
        <v>7.6349999999999996E-4</v>
      </c>
      <c r="D98" s="77">
        <v>3.8175E-5</v>
      </c>
      <c r="E98" s="9">
        <v>3.8175E-5</v>
      </c>
      <c r="F98" s="8">
        <v>8.3266666666666678E-4</v>
      </c>
      <c r="G98" s="77">
        <v>1E-4</v>
      </c>
      <c r="H98" s="9">
        <v>9.0012591711752544E-5</v>
      </c>
      <c r="I98" s="8">
        <v>1.0372833333333335E-2</v>
      </c>
      <c r="J98" s="77">
        <f t="shared" si="13"/>
        <v>5.1864166666666677E-4</v>
      </c>
      <c r="K98" s="9">
        <v>5.5997836267722585E-4</v>
      </c>
      <c r="L98" s="8">
        <v>0.14238100000000001</v>
      </c>
      <c r="M98" s="77">
        <f t="shared" si="14"/>
        <v>7.1190500000000009E-3</v>
      </c>
      <c r="N98" s="9">
        <v>1.7426516576757342E-3</v>
      </c>
      <c r="O98" s="8">
        <v>3.0636666666666672E-3</v>
      </c>
      <c r="P98" s="77">
        <v>1.5318333333333336E-4</v>
      </c>
      <c r="Q98" s="9">
        <v>1.5318333333333336E-4</v>
      </c>
      <c r="R98" s="8">
        <v>3.5145000000000003E-3</v>
      </c>
      <c r="S98" s="77">
        <f t="shared" si="15"/>
        <v>1.7572500000000003E-4</v>
      </c>
      <c r="T98" s="9">
        <v>8.8149753261140796E-4</v>
      </c>
      <c r="U98" s="8">
        <v>1.1258499999999998E-2</v>
      </c>
      <c r="V98" s="77">
        <f t="shared" si="16"/>
        <v>5.6292499999999993E-4</v>
      </c>
      <c r="W98" s="9">
        <v>4.5971961781068309E-3</v>
      </c>
      <c r="X98" s="8">
        <v>0.14151433333333333</v>
      </c>
      <c r="Y98" s="77">
        <f t="shared" si="17"/>
        <v>7.0757166666666664E-3</v>
      </c>
      <c r="Z98" s="9">
        <v>3.971757981884933E-3</v>
      </c>
    </row>
    <row r="99" spans="1:27" x14ac:dyDescent="0.3">
      <c r="A99" s="15" t="s">
        <v>82</v>
      </c>
      <c r="B99" s="15" t="s">
        <v>305</v>
      </c>
      <c r="C99" s="8">
        <v>5.9900000000000003E-4</v>
      </c>
      <c r="D99" s="77">
        <v>2.9950000000000003E-5</v>
      </c>
      <c r="E99" s="9">
        <v>2.9950000000000003E-5</v>
      </c>
      <c r="F99" s="8">
        <v>5.8083333333333327E-4</v>
      </c>
      <c r="G99" s="77">
        <v>1E-4</v>
      </c>
      <c r="H99" s="9">
        <v>1.678730671271204E-4</v>
      </c>
      <c r="I99" s="8">
        <v>2.2051666666666665E-3</v>
      </c>
      <c r="J99" s="77">
        <f t="shared" si="13"/>
        <v>1.1025833333333333E-4</v>
      </c>
      <c r="K99" s="9">
        <v>2.0318702386389414E-4</v>
      </c>
      <c r="L99" s="8">
        <v>8.0119499999999996E-2</v>
      </c>
      <c r="M99" s="77">
        <f t="shared" si="14"/>
        <v>4.0059750000000002E-3</v>
      </c>
      <c r="N99" s="9">
        <v>7.5009192769953203E-4</v>
      </c>
      <c r="O99" s="8">
        <v>2.5231666666666666E-3</v>
      </c>
      <c r="P99" s="77">
        <v>1.2615833333333334E-4</v>
      </c>
      <c r="Q99" s="9">
        <v>1.2615833333333334E-4</v>
      </c>
      <c r="R99" s="8">
        <v>3.3815000000000004E-3</v>
      </c>
      <c r="S99" s="77">
        <f t="shared" si="15"/>
        <v>1.6907500000000003E-4</v>
      </c>
      <c r="T99" s="9">
        <v>9.6946247993411267E-4</v>
      </c>
      <c r="U99" s="8">
        <v>4.0323333333333331E-3</v>
      </c>
      <c r="V99" s="77">
        <f t="shared" si="16"/>
        <v>2.0161666666666667E-4</v>
      </c>
      <c r="W99" s="9">
        <v>1.9357211231648701E-3</v>
      </c>
      <c r="X99" s="8">
        <v>8.4701333333333337E-2</v>
      </c>
      <c r="Y99" s="77">
        <f t="shared" si="17"/>
        <v>4.2350666666666672E-3</v>
      </c>
      <c r="Z99" s="9">
        <v>4.5935463279112177E-3</v>
      </c>
    </row>
    <row r="100" spans="1:27" x14ac:dyDescent="0.3">
      <c r="A100" s="15" t="s">
        <v>83</v>
      </c>
      <c r="B100" s="15" t="s">
        <v>306</v>
      </c>
      <c r="C100" s="8">
        <v>5.9100000000000005E-4</v>
      </c>
      <c r="D100" s="77">
        <v>2.9550000000000003E-5</v>
      </c>
      <c r="E100" s="9">
        <v>2.9550000000000003E-5</v>
      </c>
      <c r="F100" s="8">
        <v>4.7883333333333334E-4</v>
      </c>
      <c r="G100" s="77">
        <v>1E-4</v>
      </c>
      <c r="H100" s="9">
        <v>2.7881296000485102E-5</v>
      </c>
      <c r="I100" s="8">
        <v>7.3550000000000004E-4</v>
      </c>
      <c r="J100" s="77">
        <f t="shared" si="13"/>
        <v>3.6775000000000006E-5</v>
      </c>
      <c r="K100" s="9">
        <v>1.0522119558339947E-4</v>
      </c>
      <c r="L100" s="8">
        <v>5.9118666666666674E-2</v>
      </c>
      <c r="M100" s="77">
        <f t="shared" si="14"/>
        <v>2.955933333333334E-3</v>
      </c>
      <c r="N100" s="9">
        <v>1.0627157035946492E-3</v>
      </c>
      <c r="O100" s="8">
        <v>1.2108333333333333E-3</v>
      </c>
      <c r="P100" s="77">
        <v>6.054166666666667E-5</v>
      </c>
      <c r="Q100" s="9">
        <v>6.054166666666667E-5</v>
      </c>
      <c r="R100" s="8">
        <v>1.6563333333333332E-3</v>
      </c>
      <c r="S100" s="77">
        <f t="shared" si="15"/>
        <v>8.2816666666666669E-5</v>
      </c>
      <c r="T100" s="9">
        <v>4.6569245931909478E-4</v>
      </c>
      <c r="U100" s="8">
        <v>2.3183333333333333E-3</v>
      </c>
      <c r="V100" s="77">
        <f t="shared" si="16"/>
        <v>1.1591666666666667E-4</v>
      </c>
      <c r="W100" s="9">
        <v>8.238462639756684E-4</v>
      </c>
      <c r="X100" s="8">
        <v>5.57145E-2</v>
      </c>
      <c r="Y100" s="77">
        <f t="shared" si="17"/>
        <v>2.7857250000000002E-3</v>
      </c>
      <c r="Z100" s="9">
        <v>2.0576355119408286E-3</v>
      </c>
    </row>
    <row r="101" spans="1:27" ht="14.5" thickBot="1" x14ac:dyDescent="0.35">
      <c r="A101" s="16" t="s">
        <v>84</v>
      </c>
      <c r="B101" s="16" t="s">
        <v>307</v>
      </c>
      <c r="C101" s="8">
        <v>4.4316666666666674E-4</v>
      </c>
      <c r="D101" s="77">
        <v>2.2158333333333338E-5</v>
      </c>
      <c r="E101" s="9">
        <v>2.2158333333333338E-5</v>
      </c>
      <c r="F101" s="8">
        <v>5.6433333333333335E-4</v>
      </c>
      <c r="G101" s="77">
        <v>1E-4</v>
      </c>
      <c r="H101" s="9">
        <v>1.2959578182435825E-4</v>
      </c>
      <c r="I101" s="8">
        <v>5.5833333333333332E-4</v>
      </c>
      <c r="J101" s="77">
        <v>1E-4</v>
      </c>
      <c r="K101" s="9">
        <v>1.032253198913264E-4</v>
      </c>
      <c r="L101" s="8">
        <v>4.0558666666666666E-2</v>
      </c>
      <c r="M101" s="77">
        <f t="shared" si="14"/>
        <v>2.0279333333333336E-3</v>
      </c>
      <c r="N101" s="9">
        <v>7.4798253099030664E-4</v>
      </c>
      <c r="O101" s="8">
        <v>1.6516666666666667E-3</v>
      </c>
      <c r="P101" s="77">
        <v>8.2583333333333339E-5</v>
      </c>
      <c r="Q101" s="9">
        <v>8.2583333333333339E-5</v>
      </c>
      <c r="R101" s="8">
        <v>2.1255000000000002E-3</v>
      </c>
      <c r="S101" s="77">
        <f t="shared" si="15"/>
        <v>1.0627500000000002E-4</v>
      </c>
      <c r="T101" s="9">
        <v>6.8766234446856263E-4</v>
      </c>
      <c r="U101" s="8">
        <v>2.0218333333333334E-3</v>
      </c>
      <c r="V101" s="77">
        <f t="shared" si="16"/>
        <v>1.0109166666666668E-4</v>
      </c>
      <c r="W101" s="9">
        <v>4.7039490501775915E-4</v>
      </c>
      <c r="X101" s="8">
        <v>4.8229500000000002E-2</v>
      </c>
      <c r="Y101" s="77">
        <f t="shared" si="17"/>
        <v>2.4114750000000002E-3</v>
      </c>
      <c r="Z101" s="9">
        <v>2.3306336262913572E-3</v>
      </c>
    </row>
    <row r="102" spans="1:27" s="10" customFormat="1" ht="14.5" thickBot="1" x14ac:dyDescent="0.35">
      <c r="A102" s="90"/>
      <c r="B102" s="91"/>
      <c r="C102" s="92">
        <v>0</v>
      </c>
      <c r="D102" s="86"/>
      <c r="E102" s="87"/>
      <c r="F102" s="92">
        <v>0</v>
      </c>
      <c r="G102" s="86"/>
      <c r="H102" s="87"/>
      <c r="I102" s="92">
        <v>0</v>
      </c>
      <c r="J102" s="86"/>
      <c r="K102" s="87"/>
      <c r="L102" s="92">
        <v>0</v>
      </c>
      <c r="M102" s="86"/>
      <c r="N102" s="87"/>
      <c r="O102" s="92">
        <v>0</v>
      </c>
      <c r="P102" s="86"/>
      <c r="Q102" s="87"/>
      <c r="R102" s="92">
        <v>0</v>
      </c>
      <c r="S102" s="86"/>
      <c r="T102" s="87"/>
      <c r="U102" s="92">
        <v>0</v>
      </c>
      <c r="V102" s="86"/>
      <c r="W102" s="87"/>
      <c r="X102" s="92">
        <v>0</v>
      </c>
      <c r="Y102" s="86"/>
      <c r="Z102" s="87"/>
      <c r="AA102" s="2"/>
    </row>
    <row r="103" spans="1:27" x14ac:dyDescent="0.3">
      <c r="A103" s="11" t="s">
        <v>85</v>
      </c>
      <c r="B103" s="14" t="s">
        <v>298</v>
      </c>
      <c r="C103" s="8">
        <v>0.73500100000000002</v>
      </c>
      <c r="D103" s="77">
        <v>3.6750049999999999E-2</v>
      </c>
      <c r="E103" s="9">
        <v>3.6750049999999999E-2</v>
      </c>
      <c r="F103" s="8">
        <v>0.117019</v>
      </c>
      <c r="G103" s="77">
        <f t="shared" si="12"/>
        <v>5.8509500000000006E-3</v>
      </c>
      <c r="H103" s="9">
        <v>7.1094584885207505E-4</v>
      </c>
      <c r="I103" s="8">
        <v>0.56279383333333344</v>
      </c>
      <c r="J103" s="77">
        <f t="shared" si="13"/>
        <v>2.8139691666666675E-2</v>
      </c>
      <c r="K103" s="9">
        <v>2.6837144718964896E-3</v>
      </c>
      <c r="L103" s="8">
        <v>0.16107483333333333</v>
      </c>
      <c r="M103" s="77">
        <f t="shared" si="14"/>
        <v>8.0537416666666677E-3</v>
      </c>
      <c r="N103" s="9">
        <v>1.7240832249826804E-3</v>
      </c>
      <c r="O103" s="8">
        <v>0.73633166666666672</v>
      </c>
      <c r="P103" s="77">
        <v>3.681658333333334E-2</v>
      </c>
      <c r="Q103" s="9">
        <v>3.681658333333334E-2</v>
      </c>
      <c r="R103" s="8">
        <v>0.16867916666666669</v>
      </c>
      <c r="S103" s="77">
        <f t="shared" si="15"/>
        <v>8.433958333333335E-3</v>
      </c>
      <c r="T103" s="9">
        <v>3.7041964582978877E-2</v>
      </c>
      <c r="U103" s="8">
        <v>0.58556183333333334</v>
      </c>
      <c r="V103" s="77">
        <f t="shared" si="16"/>
        <v>2.9278091666666669E-2</v>
      </c>
      <c r="W103" s="9">
        <v>9.9406849747221207E-3</v>
      </c>
      <c r="X103" s="8">
        <v>0.21390299999999998</v>
      </c>
      <c r="Y103" s="77">
        <f t="shared" si="17"/>
        <v>1.069515E-2</v>
      </c>
      <c r="Z103" s="9">
        <v>2.1621943233668887E-2</v>
      </c>
    </row>
    <row r="104" spans="1:27" x14ac:dyDescent="0.3">
      <c r="A104" s="12" t="s">
        <v>86</v>
      </c>
      <c r="B104" s="15" t="s">
        <v>299</v>
      </c>
      <c r="C104" s="8">
        <v>0.18184399999999998</v>
      </c>
      <c r="D104" s="77">
        <v>9.0921999999999999E-3</v>
      </c>
      <c r="E104" s="9">
        <v>9.0921999999999999E-3</v>
      </c>
      <c r="F104" s="8">
        <v>0.36145266666666664</v>
      </c>
      <c r="G104" s="77">
        <f t="shared" si="12"/>
        <v>1.8072633333333334E-2</v>
      </c>
      <c r="H104" s="9">
        <v>1.3566151505370507E-3</v>
      </c>
      <c r="I104" s="8">
        <v>0.29744700000000002</v>
      </c>
      <c r="J104" s="77">
        <f t="shared" si="13"/>
        <v>1.4872350000000001E-2</v>
      </c>
      <c r="K104" s="9">
        <v>2.7269900623214734E-3</v>
      </c>
      <c r="L104" s="8">
        <v>0.17964966666666668</v>
      </c>
      <c r="M104" s="77">
        <f t="shared" si="14"/>
        <v>8.9824833333333343E-3</v>
      </c>
      <c r="N104" s="9">
        <v>3.3150257716444143E-3</v>
      </c>
      <c r="O104" s="8">
        <v>0.17958250000000001</v>
      </c>
      <c r="P104" s="77">
        <v>8.979125000000001E-3</v>
      </c>
      <c r="Q104" s="9">
        <v>8.979125000000001E-3</v>
      </c>
      <c r="R104" s="8">
        <v>0.41880933333333331</v>
      </c>
      <c r="S104" s="77">
        <f t="shared" si="15"/>
        <v>2.0940466666666668E-2</v>
      </c>
      <c r="T104" s="9">
        <v>2.5886843505276377E-3</v>
      </c>
      <c r="U104" s="8">
        <v>0.26702466666666669</v>
      </c>
      <c r="V104" s="77">
        <f t="shared" si="16"/>
        <v>1.3351233333333335E-2</v>
      </c>
      <c r="W104" s="9">
        <v>1.4847068487303021E-2</v>
      </c>
      <c r="X104" s="8">
        <v>0.12697249999999999</v>
      </c>
      <c r="Y104" s="77">
        <f t="shared" si="17"/>
        <v>6.3486250000000001E-3</v>
      </c>
      <c r="Z104" s="9">
        <v>2.7460855594828083E-3</v>
      </c>
    </row>
    <row r="105" spans="1:27" x14ac:dyDescent="0.3">
      <c r="A105" s="12" t="s">
        <v>87</v>
      </c>
      <c r="B105" s="15" t="s">
        <v>300</v>
      </c>
      <c r="C105" s="8">
        <v>6.9948166666666672E-2</v>
      </c>
      <c r="D105" s="77">
        <v>3.4974083333333336E-3</v>
      </c>
      <c r="E105" s="9">
        <v>3.4974083333333336E-3</v>
      </c>
      <c r="F105" s="8">
        <v>0.36391616666666665</v>
      </c>
      <c r="G105" s="77">
        <f t="shared" si="12"/>
        <v>1.8195808333333334E-2</v>
      </c>
      <c r="H105" s="9">
        <v>1.3487928553586989E-3</v>
      </c>
      <c r="I105" s="8">
        <v>0.10680016666666668</v>
      </c>
      <c r="J105" s="77">
        <f t="shared" si="13"/>
        <v>5.3400083333333343E-3</v>
      </c>
      <c r="K105" s="9">
        <v>1.1184030430335355E-3</v>
      </c>
      <c r="L105" s="8">
        <v>0.3236465</v>
      </c>
      <c r="M105" s="77">
        <f t="shared" si="14"/>
        <v>1.6182325000000001E-2</v>
      </c>
      <c r="N105" s="9">
        <v>3.480444554938348E-3</v>
      </c>
      <c r="O105" s="8">
        <v>6.9300666666666663E-2</v>
      </c>
      <c r="P105" s="77">
        <v>3.4650333333333333E-3</v>
      </c>
      <c r="Q105" s="9">
        <v>3.4650333333333333E-3</v>
      </c>
      <c r="R105" s="8">
        <v>0.29840850000000002</v>
      </c>
      <c r="S105" s="77">
        <f t="shared" si="15"/>
        <v>1.4920425000000001E-2</v>
      </c>
      <c r="T105" s="9">
        <v>2.4005197993351348E-2</v>
      </c>
      <c r="U105" s="8">
        <v>0.11153</v>
      </c>
      <c r="V105" s="77">
        <f t="shared" si="16"/>
        <v>5.5765000000000007E-3</v>
      </c>
      <c r="W105" s="9">
        <v>4.0464534100864199E-3</v>
      </c>
      <c r="X105" s="8">
        <v>0.35575316666666668</v>
      </c>
      <c r="Y105" s="77">
        <f t="shared" si="17"/>
        <v>1.7787658333333334E-2</v>
      </c>
      <c r="Z105" s="9">
        <v>9.165218762619191E-3</v>
      </c>
    </row>
    <row r="106" spans="1:27" x14ac:dyDescent="0.3">
      <c r="A106" s="12" t="s">
        <v>88</v>
      </c>
      <c r="B106" s="15" t="s">
        <v>301</v>
      </c>
      <c r="C106" s="8">
        <v>1.1282E-2</v>
      </c>
      <c r="D106" s="77">
        <v>5.641E-4</v>
      </c>
      <c r="E106" s="9">
        <v>5.641E-4</v>
      </c>
      <c r="F106" s="8">
        <v>0.12151783333333332</v>
      </c>
      <c r="G106" s="77">
        <f t="shared" si="12"/>
        <v>6.0758916666666662E-3</v>
      </c>
      <c r="H106" s="9">
        <v>1.5297476153492307E-3</v>
      </c>
      <c r="I106" s="8">
        <v>2.7613333333333333E-2</v>
      </c>
      <c r="J106" s="77">
        <f t="shared" si="13"/>
        <v>1.3806666666666668E-3</v>
      </c>
      <c r="K106" s="9">
        <v>7.5269533455885442E-4</v>
      </c>
      <c r="L106" s="8">
        <v>0.18396616666666665</v>
      </c>
      <c r="M106" s="77">
        <f t="shared" si="14"/>
        <v>9.1983083333333337E-3</v>
      </c>
      <c r="N106" s="9">
        <v>2.1733767659259328E-3</v>
      </c>
      <c r="O106" s="8">
        <v>1.1953666666666666E-2</v>
      </c>
      <c r="P106" s="77">
        <v>5.9768333333333338E-4</v>
      </c>
      <c r="Q106" s="9">
        <v>5.9768333333333338E-4</v>
      </c>
      <c r="R106" s="8">
        <v>8.6825166666666675E-2</v>
      </c>
      <c r="S106" s="77">
        <f t="shared" si="15"/>
        <v>4.3412583333333338E-3</v>
      </c>
      <c r="T106" s="9">
        <v>1.1669264542663463E-2</v>
      </c>
      <c r="U106" s="8">
        <v>2.9101166666666668E-2</v>
      </c>
      <c r="V106" s="77">
        <f t="shared" si="16"/>
        <v>1.4550583333333336E-3</v>
      </c>
      <c r="W106" s="9">
        <v>1.6898831221911971E-3</v>
      </c>
      <c r="X106" s="8">
        <v>0.1354795</v>
      </c>
      <c r="Y106" s="77">
        <f t="shared" si="17"/>
        <v>6.7739750000000007E-3</v>
      </c>
      <c r="Z106" s="9">
        <v>6.6746737073807572E-3</v>
      </c>
    </row>
    <row r="107" spans="1:27" ht="14.5" thickBot="1" x14ac:dyDescent="0.35">
      <c r="A107" s="13" t="s">
        <v>89</v>
      </c>
      <c r="B107" s="16" t="s">
        <v>302</v>
      </c>
      <c r="C107" s="8">
        <v>1.9251666666666664E-3</v>
      </c>
      <c r="D107" s="77">
        <v>9.6258333333333319E-5</v>
      </c>
      <c r="E107" s="9">
        <v>9.6258333333333319E-5</v>
      </c>
      <c r="F107" s="8">
        <v>3.6094666666666664E-2</v>
      </c>
      <c r="G107" s="77">
        <f t="shared" si="12"/>
        <v>1.8047333333333334E-3</v>
      </c>
      <c r="H107" s="9">
        <v>5.9834226548578925E-4</v>
      </c>
      <c r="I107" s="8">
        <v>5.3455000000000004E-3</v>
      </c>
      <c r="J107" s="77">
        <f t="shared" si="13"/>
        <v>2.6727500000000003E-4</v>
      </c>
      <c r="K107" s="9">
        <v>2.4073699341812832E-4</v>
      </c>
      <c r="L107" s="8">
        <v>0.15166233333333334</v>
      </c>
      <c r="M107" s="77">
        <f t="shared" si="14"/>
        <v>7.5831166666666672E-3</v>
      </c>
      <c r="N107" s="9">
        <v>6.195452095421821E-4</v>
      </c>
      <c r="O107" s="8">
        <v>2.8311666666666663E-3</v>
      </c>
      <c r="P107" s="77">
        <v>1.4155833333333331E-4</v>
      </c>
      <c r="Q107" s="9">
        <v>1.4155833333333331E-4</v>
      </c>
      <c r="R107" s="8">
        <v>2.7278E-2</v>
      </c>
      <c r="S107" s="77">
        <f t="shared" si="15"/>
        <v>1.3639000000000001E-3</v>
      </c>
      <c r="T107" s="9">
        <v>2.9834795122474032E-3</v>
      </c>
      <c r="U107" s="8">
        <v>6.7826666666666669E-3</v>
      </c>
      <c r="V107" s="77">
        <f t="shared" si="16"/>
        <v>3.3913333333333335E-4</v>
      </c>
      <c r="W107" s="9">
        <v>8.1938651847993386E-4</v>
      </c>
      <c r="X107" s="8">
        <v>0.16789200000000001</v>
      </c>
      <c r="Y107" s="77">
        <f t="shared" si="17"/>
        <v>8.3946000000000003E-3</v>
      </c>
      <c r="Z107" s="9">
        <v>5.0898198396406909E-3</v>
      </c>
    </row>
    <row r="108" spans="1:27" s="10" customFormat="1" ht="14.5" thickBot="1" x14ac:dyDescent="0.35">
      <c r="A108" s="90"/>
      <c r="B108" s="91"/>
      <c r="C108" s="92">
        <v>0</v>
      </c>
      <c r="D108" s="86"/>
      <c r="E108" s="87"/>
      <c r="F108" s="92">
        <v>0</v>
      </c>
      <c r="G108" s="86"/>
      <c r="H108" s="87"/>
      <c r="I108" s="92">
        <v>0</v>
      </c>
      <c r="J108" s="86"/>
      <c r="K108" s="87"/>
      <c r="L108" s="92">
        <v>0</v>
      </c>
      <c r="M108" s="86"/>
      <c r="N108" s="87"/>
      <c r="O108" s="92">
        <v>0</v>
      </c>
      <c r="P108" s="86"/>
      <c r="Q108" s="87"/>
      <c r="R108" s="92">
        <v>0</v>
      </c>
      <c r="S108" s="86"/>
      <c r="T108" s="87"/>
      <c r="U108" s="92">
        <v>0</v>
      </c>
      <c r="V108" s="86"/>
      <c r="W108" s="87"/>
      <c r="X108" s="92">
        <v>0</v>
      </c>
      <c r="Y108" s="86"/>
      <c r="Z108" s="87"/>
      <c r="AA108" s="2"/>
    </row>
    <row r="109" spans="1:27" x14ac:dyDescent="0.3">
      <c r="A109" s="11" t="s">
        <v>90</v>
      </c>
      <c r="B109" s="14" t="s">
        <v>298</v>
      </c>
      <c r="C109" s="8">
        <v>0.67139350000000009</v>
      </c>
      <c r="D109" s="77">
        <v>3.3569675000000007E-2</v>
      </c>
      <c r="E109" s="9">
        <v>3.3569675000000007E-2</v>
      </c>
      <c r="F109" s="8">
        <v>0.64365716666666672</v>
      </c>
      <c r="G109" s="77">
        <f t="shared" si="12"/>
        <v>3.2182858333333335E-2</v>
      </c>
      <c r="H109" s="9">
        <v>9.7869002583384954E-4</v>
      </c>
      <c r="I109" s="8">
        <v>0.66095633333333337</v>
      </c>
      <c r="J109" s="77">
        <f t="shared" si="13"/>
        <v>3.3047816666666667E-2</v>
      </c>
      <c r="K109" s="9">
        <v>2.513180826495905E-3</v>
      </c>
      <c r="L109" s="8">
        <v>0.35683866666666669</v>
      </c>
      <c r="M109" s="77">
        <f t="shared" si="14"/>
        <v>1.7841933333333334E-2</v>
      </c>
      <c r="N109" s="9">
        <v>1.9652192413740278E-3</v>
      </c>
      <c r="O109" s="8">
        <v>0.67262683333333328</v>
      </c>
      <c r="P109" s="77">
        <v>3.3631341666666668E-2</v>
      </c>
      <c r="Q109" s="9">
        <v>3.3631341666666668E-2</v>
      </c>
      <c r="R109" s="8">
        <v>0.6469744999999999</v>
      </c>
      <c r="S109" s="77">
        <f t="shared" si="15"/>
        <v>3.2348724999999995E-2</v>
      </c>
      <c r="T109" s="9">
        <v>1.6566008291076045E-2</v>
      </c>
      <c r="U109" s="8">
        <v>0.66276766666666675</v>
      </c>
      <c r="V109" s="77">
        <f t="shared" si="16"/>
        <v>3.3138383333333341E-2</v>
      </c>
      <c r="W109" s="9">
        <v>6.2670277059118503E-3</v>
      </c>
      <c r="X109" s="8">
        <v>0.31571450000000001</v>
      </c>
      <c r="Y109" s="77">
        <f t="shared" si="17"/>
        <v>1.5785725E-2</v>
      </c>
      <c r="Z109" s="9">
        <v>7.13594648942941E-3</v>
      </c>
    </row>
    <row r="110" spans="1:27" x14ac:dyDescent="0.3">
      <c r="A110" s="12" t="s">
        <v>91</v>
      </c>
      <c r="B110" s="15" t="s">
        <v>299</v>
      </c>
      <c r="C110" s="8">
        <v>0.2250911666666667</v>
      </c>
      <c r="D110" s="77">
        <v>1.1254558333333336E-2</v>
      </c>
      <c r="E110" s="9">
        <v>1.1254558333333336E-2</v>
      </c>
      <c r="F110" s="8">
        <v>0.24629999999999999</v>
      </c>
      <c r="G110" s="77">
        <f t="shared" si="12"/>
        <v>1.2315E-2</v>
      </c>
      <c r="H110" s="9">
        <v>9.7419423114695211E-4</v>
      </c>
      <c r="I110" s="8">
        <v>0.23408950000000003</v>
      </c>
      <c r="J110" s="77">
        <f t="shared" si="13"/>
        <v>1.1704475000000002E-2</v>
      </c>
      <c r="K110" s="9">
        <v>1.3052839920875494E-3</v>
      </c>
      <c r="L110" s="8">
        <v>0.25448583333333336</v>
      </c>
      <c r="M110" s="77">
        <f t="shared" si="14"/>
        <v>1.2724291666666668E-2</v>
      </c>
      <c r="N110" s="9">
        <v>1.581200229783273E-3</v>
      </c>
      <c r="O110" s="8">
        <v>0.22650499999999998</v>
      </c>
      <c r="P110" s="77">
        <v>1.132525E-2</v>
      </c>
      <c r="Q110" s="9">
        <v>1.132525E-2</v>
      </c>
      <c r="R110" s="8">
        <v>0.24539049999999998</v>
      </c>
      <c r="S110" s="77">
        <f t="shared" si="15"/>
        <v>1.2269525E-2</v>
      </c>
      <c r="T110" s="9">
        <v>1.3801741277824336E-2</v>
      </c>
      <c r="U110" s="8">
        <v>0.23357833333333333</v>
      </c>
      <c r="V110" s="77">
        <f t="shared" si="16"/>
        <v>1.1678916666666667E-2</v>
      </c>
      <c r="W110" s="9">
        <v>6.0963435161305261E-3</v>
      </c>
      <c r="X110" s="8">
        <v>0.32737850000000002</v>
      </c>
      <c r="Y110" s="77">
        <f t="shared" si="17"/>
        <v>1.6368925000000003E-2</v>
      </c>
      <c r="Z110" s="9">
        <v>9.6300850826978677E-3</v>
      </c>
    </row>
    <row r="111" spans="1:27" ht="14.5" thickBot="1" x14ac:dyDescent="0.35">
      <c r="A111" s="13" t="s">
        <v>92</v>
      </c>
      <c r="B111" s="16" t="s">
        <v>300</v>
      </c>
      <c r="C111" s="8">
        <v>0.10351533333333333</v>
      </c>
      <c r="D111" s="77">
        <v>5.1757666666666672E-3</v>
      </c>
      <c r="E111" s="9">
        <v>5.1757666666666672E-3</v>
      </c>
      <c r="F111" s="8">
        <v>0.11004283333333333</v>
      </c>
      <c r="G111" s="77">
        <f t="shared" si="12"/>
        <v>5.5021416666666666E-3</v>
      </c>
      <c r="H111" s="9">
        <v>1.040040463956412E-3</v>
      </c>
      <c r="I111" s="8">
        <v>0.10495416666666667</v>
      </c>
      <c r="J111" s="77">
        <f t="shared" si="13"/>
        <v>5.2477083333333334E-3</v>
      </c>
      <c r="K111" s="9">
        <v>1.3985709015515325E-3</v>
      </c>
      <c r="L111" s="8">
        <v>0.38867550000000001</v>
      </c>
      <c r="M111" s="77">
        <f t="shared" si="14"/>
        <v>1.9433775E-2</v>
      </c>
      <c r="N111" s="9">
        <v>1.7716676607084018E-3</v>
      </c>
      <c r="O111" s="8">
        <v>0.10086816666666666</v>
      </c>
      <c r="P111" s="77">
        <v>5.0434083333333333E-3</v>
      </c>
      <c r="Q111" s="9">
        <v>5.0434083333333333E-3</v>
      </c>
      <c r="R111" s="8">
        <v>0.10763499999999999</v>
      </c>
      <c r="S111" s="77">
        <f t="shared" si="15"/>
        <v>5.3817500000000002E-3</v>
      </c>
      <c r="T111" s="9">
        <v>3.4592432120335204E-3</v>
      </c>
      <c r="U111" s="8">
        <v>0.10365383333333333</v>
      </c>
      <c r="V111" s="77">
        <f t="shared" si="16"/>
        <v>5.1826916666666669E-3</v>
      </c>
      <c r="W111" s="9">
        <v>2.4222583195577371E-3</v>
      </c>
      <c r="X111" s="8">
        <v>0.35690666666666671</v>
      </c>
      <c r="Y111" s="77">
        <f t="shared" si="17"/>
        <v>1.7845333333333335E-2</v>
      </c>
      <c r="Z111" s="9">
        <v>3.1762128182265541E-3</v>
      </c>
    </row>
    <row r="112" spans="1:27" s="10" customFormat="1" ht="14.5" thickBot="1" x14ac:dyDescent="0.35">
      <c r="A112" s="90"/>
      <c r="B112" s="91"/>
      <c r="C112" s="92">
        <v>0</v>
      </c>
      <c r="D112" s="86"/>
      <c r="E112" s="87"/>
      <c r="F112" s="92">
        <v>0</v>
      </c>
      <c r="G112" s="86"/>
      <c r="H112" s="87"/>
      <c r="I112" s="92">
        <v>0</v>
      </c>
      <c r="J112" s="86"/>
      <c r="K112" s="87"/>
      <c r="L112" s="92">
        <v>0</v>
      </c>
      <c r="M112" s="86"/>
      <c r="N112" s="87"/>
      <c r="O112" s="92">
        <v>0</v>
      </c>
      <c r="P112" s="86"/>
      <c r="Q112" s="87"/>
      <c r="R112" s="92">
        <v>0</v>
      </c>
      <c r="S112" s="86"/>
      <c r="T112" s="87"/>
      <c r="U112" s="92">
        <v>0</v>
      </c>
      <c r="V112" s="86"/>
      <c r="W112" s="87"/>
      <c r="X112" s="92">
        <v>0</v>
      </c>
      <c r="Y112" s="86"/>
      <c r="Z112" s="87"/>
      <c r="AA112" s="2"/>
    </row>
    <row r="113" spans="1:27" x14ac:dyDescent="0.3">
      <c r="A113" s="11" t="s">
        <v>93</v>
      </c>
      <c r="B113" s="14" t="s">
        <v>298</v>
      </c>
      <c r="C113" s="8">
        <v>0.64848833333333333</v>
      </c>
      <c r="D113" s="77">
        <v>3.2424416666666671E-2</v>
      </c>
      <c r="E113" s="9">
        <v>3.2424416666666671E-2</v>
      </c>
      <c r="F113" s="8">
        <v>0.61550716666666672</v>
      </c>
      <c r="G113" s="77">
        <f t="shared" si="12"/>
        <v>3.0775358333333336E-2</v>
      </c>
      <c r="H113" s="9">
        <v>2.0141977476570189E-3</v>
      </c>
      <c r="I113" s="8">
        <v>7.3733333333333333E-4</v>
      </c>
      <c r="J113" s="77">
        <f t="shared" si="13"/>
        <v>3.6866666666666671E-5</v>
      </c>
      <c r="K113" s="9">
        <v>2.5459353225615664E-4</v>
      </c>
      <c r="L113" s="8">
        <v>0.33745716666666664</v>
      </c>
      <c r="M113" s="77">
        <f t="shared" si="14"/>
        <v>1.6872858333333334E-2</v>
      </c>
      <c r="N113" s="9">
        <v>2.0404272510105986E-3</v>
      </c>
      <c r="O113" s="8">
        <v>0.64762216666666672</v>
      </c>
      <c r="P113" s="77">
        <v>3.2381108333333339E-2</v>
      </c>
      <c r="Q113" s="9">
        <v>3.2381108333333339E-2</v>
      </c>
      <c r="R113" s="8">
        <v>0.61707349999999994</v>
      </c>
      <c r="S113" s="77">
        <f t="shared" si="15"/>
        <v>3.0853674999999997E-2</v>
      </c>
      <c r="T113" s="9">
        <v>2.33996559355047E-2</v>
      </c>
      <c r="U113" s="8">
        <v>2.9353333333333332E-2</v>
      </c>
      <c r="V113" s="77">
        <f t="shared" si="16"/>
        <v>1.4676666666666666E-3</v>
      </c>
      <c r="W113" s="9">
        <v>2.6296626899027693E-2</v>
      </c>
      <c r="X113" s="8">
        <v>0.2986071666666667</v>
      </c>
      <c r="Y113" s="77">
        <f t="shared" si="17"/>
        <v>1.4930358333333336E-2</v>
      </c>
      <c r="Z113" s="9">
        <v>1.1037572512408092E-2</v>
      </c>
    </row>
    <row r="114" spans="1:27" x14ac:dyDescent="0.3">
      <c r="A114" s="12" t="s">
        <v>94</v>
      </c>
      <c r="B114" s="15" t="s">
        <v>299</v>
      </c>
      <c r="C114" s="8">
        <v>0.22487116666666671</v>
      </c>
      <c r="D114" s="77">
        <v>1.1243558333333336E-2</v>
      </c>
      <c r="E114" s="9">
        <v>1.1243558333333336E-2</v>
      </c>
      <c r="F114" s="8">
        <v>0.24365416666666664</v>
      </c>
      <c r="G114" s="77">
        <f t="shared" si="12"/>
        <v>1.2182708333333334E-2</v>
      </c>
      <c r="H114" s="9">
        <v>1.9892772975798742E-3</v>
      </c>
      <c r="I114" s="8">
        <v>0.66752850000000008</v>
      </c>
      <c r="J114" s="77">
        <f t="shared" si="13"/>
        <v>3.3376425000000008E-2</v>
      </c>
      <c r="K114" s="9">
        <v>7.379907180988149E-4</v>
      </c>
      <c r="L114" s="8">
        <v>0.18343950000000001</v>
      </c>
      <c r="M114" s="77">
        <f t="shared" si="14"/>
        <v>9.1719750000000006E-3</v>
      </c>
      <c r="N114" s="9">
        <v>1.160075126877567E-3</v>
      </c>
      <c r="O114" s="8">
        <v>0.22624816666666667</v>
      </c>
      <c r="P114" s="77">
        <v>1.1312408333333334E-2</v>
      </c>
      <c r="Q114" s="9">
        <v>1.1312408333333334E-2</v>
      </c>
      <c r="R114" s="8">
        <v>0.24324816666666668</v>
      </c>
      <c r="S114" s="77">
        <f t="shared" si="15"/>
        <v>1.2162408333333334E-2</v>
      </c>
      <c r="T114" s="9">
        <v>1.6071175444461634E-2</v>
      </c>
      <c r="U114" s="8">
        <v>0.64961333333333326</v>
      </c>
      <c r="V114" s="77">
        <f t="shared" si="16"/>
        <v>3.2480666666666665E-2</v>
      </c>
      <c r="W114" s="9">
        <v>2.0867407876079557E-2</v>
      </c>
      <c r="X114" s="8">
        <v>0.21365599999999998</v>
      </c>
      <c r="Y114" s="77">
        <f t="shared" si="17"/>
        <v>1.0682799999999999E-2</v>
      </c>
      <c r="Z114" s="9">
        <v>6.5543002067345131E-3</v>
      </c>
    </row>
    <row r="115" spans="1:27" x14ac:dyDescent="0.3">
      <c r="A115" s="12" t="s">
        <v>95</v>
      </c>
      <c r="B115" s="15" t="s">
        <v>300</v>
      </c>
      <c r="C115" s="8">
        <v>0.10308433333333333</v>
      </c>
      <c r="D115" s="77">
        <v>5.1542166666666668E-3</v>
      </c>
      <c r="E115" s="9">
        <v>5.1542166666666668E-3</v>
      </c>
      <c r="F115" s="8">
        <v>0.11204683333333333</v>
      </c>
      <c r="G115" s="77">
        <f t="shared" si="12"/>
        <v>5.6023416666666666E-3</v>
      </c>
      <c r="H115" s="9">
        <v>7.8346318781846432E-4</v>
      </c>
      <c r="I115" s="8">
        <v>0.22861233333333333</v>
      </c>
      <c r="J115" s="77">
        <f t="shared" si="13"/>
        <v>1.1430616666666667E-2</v>
      </c>
      <c r="K115" s="9">
        <v>1.5595648965870807E-3</v>
      </c>
      <c r="L115" s="8">
        <v>0.15570283333333332</v>
      </c>
      <c r="M115" s="77">
        <f t="shared" si="14"/>
        <v>7.7851416666666661E-3</v>
      </c>
      <c r="N115" s="9">
        <v>1.1868503556332036E-3</v>
      </c>
      <c r="O115" s="8">
        <v>0.102204</v>
      </c>
      <c r="P115" s="77">
        <v>5.1102000000000005E-3</v>
      </c>
      <c r="Q115" s="9">
        <v>5.1102000000000005E-3</v>
      </c>
      <c r="R115" s="8">
        <v>0.11071116666666665</v>
      </c>
      <c r="S115" s="77">
        <f t="shared" si="15"/>
        <v>5.5355583333333326E-3</v>
      </c>
      <c r="T115" s="9">
        <v>5.6389463347922249E-3</v>
      </c>
      <c r="U115" s="8">
        <v>0.222081</v>
      </c>
      <c r="V115" s="77">
        <f t="shared" si="16"/>
        <v>1.1104050000000001E-2</v>
      </c>
      <c r="W115" s="9">
        <v>3.3891082012824508E-3</v>
      </c>
      <c r="X115" s="8">
        <v>0.19868650000000002</v>
      </c>
      <c r="Y115" s="77">
        <f t="shared" si="17"/>
        <v>9.9343250000000008E-3</v>
      </c>
      <c r="Z115" s="9">
        <v>5.7476725985393428E-3</v>
      </c>
    </row>
    <row r="116" spans="1:27" ht="14.5" thickBot="1" x14ac:dyDescent="0.35">
      <c r="A116" s="13" t="s">
        <v>96</v>
      </c>
      <c r="B116" s="16" t="s">
        <v>301</v>
      </c>
      <c r="C116" s="8">
        <v>2.3556666666666667E-2</v>
      </c>
      <c r="D116" s="77">
        <v>1.1778333333333335E-3</v>
      </c>
      <c r="E116" s="9">
        <v>1.1778333333333335E-3</v>
      </c>
      <c r="F116" s="8">
        <v>2.8792166666666664E-2</v>
      </c>
      <c r="G116" s="77">
        <f t="shared" si="12"/>
        <v>1.4396083333333334E-3</v>
      </c>
      <c r="H116" s="9">
        <v>3.8380485492847341E-4</v>
      </c>
      <c r="I116" s="8">
        <v>0.10312149999999999</v>
      </c>
      <c r="J116" s="77">
        <f t="shared" si="13"/>
        <v>5.1560749999999995E-3</v>
      </c>
      <c r="K116" s="9">
        <v>1.801833371874325E-3</v>
      </c>
      <c r="L116" s="8">
        <v>0.32340016666666666</v>
      </c>
      <c r="M116" s="77">
        <f t="shared" si="14"/>
        <v>1.6170008333333333E-2</v>
      </c>
      <c r="N116" s="9">
        <v>1.5403139182214348E-3</v>
      </c>
      <c r="O116" s="8">
        <v>2.392533333333333E-2</v>
      </c>
      <c r="P116" s="77">
        <v>1.1962666666666666E-3</v>
      </c>
      <c r="Q116" s="9">
        <v>1.1962666666666666E-3</v>
      </c>
      <c r="R116" s="8">
        <v>2.8967166666666669E-2</v>
      </c>
      <c r="S116" s="77">
        <f t="shared" si="15"/>
        <v>1.4483583333333334E-3</v>
      </c>
      <c r="T116" s="9">
        <v>2.2253480102372002E-3</v>
      </c>
      <c r="U116" s="8">
        <v>9.8951999999999998E-2</v>
      </c>
      <c r="V116" s="77">
        <f t="shared" si="16"/>
        <v>4.9475999999999999E-3</v>
      </c>
      <c r="W116" s="9">
        <v>4.3370854268736736E-3</v>
      </c>
      <c r="X116" s="8">
        <v>0.28905049999999999</v>
      </c>
      <c r="Y116" s="77">
        <f t="shared" si="17"/>
        <v>1.4452525000000001E-2</v>
      </c>
      <c r="Z116" s="9">
        <v>3.3574205426189917E-3</v>
      </c>
    </row>
    <row r="117" spans="1:27" s="10" customFormat="1" ht="14.5" thickBot="1" x14ac:dyDescent="0.35">
      <c r="A117" s="90"/>
      <c r="B117" s="91"/>
      <c r="C117" s="92">
        <v>0</v>
      </c>
      <c r="D117" s="86"/>
      <c r="E117" s="87"/>
      <c r="F117" s="92">
        <v>0</v>
      </c>
      <c r="G117" s="86"/>
      <c r="H117" s="87"/>
      <c r="I117" s="92">
        <v>0</v>
      </c>
      <c r="J117" s="86"/>
      <c r="K117" s="87"/>
      <c r="L117" s="92">
        <v>0</v>
      </c>
      <c r="M117" s="86"/>
      <c r="N117" s="87"/>
      <c r="O117" s="92">
        <v>0</v>
      </c>
      <c r="P117" s="86"/>
      <c r="Q117" s="87"/>
      <c r="R117" s="92">
        <v>0</v>
      </c>
      <c r="S117" s="86"/>
      <c r="T117" s="87"/>
      <c r="U117" s="92">
        <v>0</v>
      </c>
      <c r="V117" s="86"/>
      <c r="W117" s="87"/>
      <c r="X117" s="92">
        <v>0</v>
      </c>
      <c r="Y117" s="86"/>
      <c r="Z117" s="87"/>
      <c r="AA117" s="2"/>
    </row>
    <row r="118" spans="1:27" x14ac:dyDescent="0.3">
      <c r="A118" s="11" t="s">
        <v>97</v>
      </c>
      <c r="B118" s="14" t="s">
        <v>298</v>
      </c>
      <c r="C118" s="8">
        <v>0.64984283333333337</v>
      </c>
      <c r="D118" s="77">
        <v>3.2492141666666668E-2</v>
      </c>
      <c r="E118" s="9">
        <v>3.2492141666666668E-2</v>
      </c>
      <c r="F118" s="8">
        <v>0.21623583333333332</v>
      </c>
      <c r="G118" s="77">
        <f t="shared" si="12"/>
        <v>1.0811791666666667E-2</v>
      </c>
      <c r="H118" s="9">
        <v>4.2507053257861407E-3</v>
      </c>
      <c r="I118" s="8">
        <v>0.49797350000000001</v>
      </c>
      <c r="J118" s="77">
        <f t="shared" si="13"/>
        <v>2.4898675000000002E-2</v>
      </c>
      <c r="K118" s="9">
        <v>2.7452377492669009E-3</v>
      </c>
      <c r="L118" s="8">
        <v>0.19956033333333334</v>
      </c>
      <c r="M118" s="77">
        <f t="shared" si="14"/>
        <v>9.9780166666666673E-3</v>
      </c>
      <c r="N118" s="9">
        <v>4.8338170700458491E-3</v>
      </c>
      <c r="O118" s="8">
        <v>0.63675633333333337</v>
      </c>
      <c r="P118" s="77">
        <v>3.1837816666666671E-2</v>
      </c>
      <c r="Q118" s="9">
        <v>3.1837816666666671E-2</v>
      </c>
      <c r="R118" s="8">
        <v>0.33790783333333335</v>
      </c>
      <c r="S118" s="77">
        <f t="shared" si="15"/>
        <v>1.6895391666666669E-2</v>
      </c>
      <c r="T118" s="9">
        <v>2.4217681601810408E-2</v>
      </c>
      <c r="U118" s="8">
        <v>0.53371333333333326</v>
      </c>
      <c r="V118" s="77">
        <f t="shared" si="16"/>
        <v>2.6685666666666663E-2</v>
      </c>
      <c r="W118" s="9">
        <v>2.888048868469275E-2</v>
      </c>
      <c r="X118" s="8">
        <v>0.26541533333333334</v>
      </c>
      <c r="Y118" s="77">
        <f t="shared" si="17"/>
        <v>1.3270766666666668E-2</v>
      </c>
      <c r="Z118" s="9">
        <v>2.4255699525403639E-2</v>
      </c>
    </row>
    <row r="119" spans="1:27" x14ac:dyDescent="0.3">
      <c r="A119" s="12" t="s">
        <v>98</v>
      </c>
      <c r="B119" s="15" t="s">
        <v>299</v>
      </c>
      <c r="C119" s="8">
        <v>0.22476466666666664</v>
      </c>
      <c r="D119" s="77">
        <v>1.1238233333333333E-2</v>
      </c>
      <c r="E119" s="9">
        <v>1.1238233333333333E-2</v>
      </c>
      <c r="F119" s="8">
        <v>0.44165649999999995</v>
      </c>
      <c r="G119" s="77">
        <f t="shared" si="12"/>
        <v>2.2082825E-2</v>
      </c>
      <c r="H119" s="9">
        <v>4.2974438332571653E-3</v>
      </c>
      <c r="I119" s="8">
        <v>0.31654183333333336</v>
      </c>
      <c r="J119" s="77">
        <f t="shared" si="13"/>
        <v>1.5827091666666668E-2</v>
      </c>
      <c r="K119" s="9">
        <v>2.3897011877359719E-3</v>
      </c>
      <c r="L119" s="8">
        <v>0.27559783333333332</v>
      </c>
      <c r="M119" s="77">
        <f t="shared" si="14"/>
        <v>1.3779891666666667E-2</v>
      </c>
      <c r="N119" s="9">
        <v>2.8158742455348857E-3</v>
      </c>
      <c r="O119" s="8">
        <v>0.22789216666666667</v>
      </c>
      <c r="P119" s="77">
        <v>1.1394608333333334E-2</v>
      </c>
      <c r="Q119" s="9">
        <v>1.1394608333333334E-2</v>
      </c>
      <c r="R119" s="8">
        <v>0.40852766666666662</v>
      </c>
      <c r="S119" s="77">
        <f t="shared" si="15"/>
        <v>2.0426383333333333E-2</v>
      </c>
      <c r="T119" s="9">
        <v>2.5082061922151979E-2</v>
      </c>
      <c r="U119" s="8">
        <v>0.290157</v>
      </c>
      <c r="V119" s="77">
        <f t="shared" si="16"/>
        <v>1.4507850000000001E-2</v>
      </c>
      <c r="W119" s="9">
        <v>1.92213468102524E-2</v>
      </c>
      <c r="X119" s="8">
        <v>0.23142283333333336</v>
      </c>
      <c r="Y119" s="77">
        <f t="shared" si="17"/>
        <v>1.1571141666666668E-2</v>
      </c>
      <c r="Z119" s="9">
        <v>1.9305066044089748E-2</v>
      </c>
    </row>
    <row r="120" spans="1:27" x14ac:dyDescent="0.3">
      <c r="A120" s="12" t="s">
        <v>99</v>
      </c>
      <c r="B120" s="15" t="s">
        <v>300</v>
      </c>
      <c r="C120" s="8">
        <v>0.10162683333333333</v>
      </c>
      <c r="D120" s="77">
        <v>5.0813416666666668E-3</v>
      </c>
      <c r="E120" s="9">
        <v>5.0813416666666668E-3</v>
      </c>
      <c r="F120" s="8">
        <v>0.24479200000000001</v>
      </c>
      <c r="G120" s="77">
        <f t="shared" si="12"/>
        <v>1.2239600000000002E-2</v>
      </c>
      <c r="H120" s="9">
        <v>3.7825360804624245E-3</v>
      </c>
      <c r="I120" s="8">
        <v>0.13986366666666666</v>
      </c>
      <c r="J120" s="77">
        <f t="shared" si="13"/>
        <v>6.9931833333333332E-3</v>
      </c>
      <c r="K120" s="9">
        <v>2.9965113493305262E-3</v>
      </c>
      <c r="L120" s="8">
        <v>0.30033549999999998</v>
      </c>
      <c r="M120" s="77">
        <f t="shared" si="14"/>
        <v>1.5016775E-2</v>
      </c>
      <c r="N120" s="9">
        <v>2.307530779859708E-3</v>
      </c>
      <c r="O120" s="8">
        <v>0.10710833333333332</v>
      </c>
      <c r="P120" s="77">
        <v>5.3554166666666663E-3</v>
      </c>
      <c r="Q120" s="9">
        <v>5.3554166666666663E-3</v>
      </c>
      <c r="R120" s="8">
        <v>0.18192649999999999</v>
      </c>
      <c r="S120" s="77">
        <f t="shared" si="15"/>
        <v>9.0963250000000006E-3</v>
      </c>
      <c r="T120" s="9">
        <v>6.3575681121007263E-3</v>
      </c>
      <c r="U120" s="8">
        <v>0.13545516666666665</v>
      </c>
      <c r="V120" s="77">
        <f t="shared" si="16"/>
        <v>6.7727583333333334E-3</v>
      </c>
      <c r="W120" s="9">
        <v>1.0522869407469939E-2</v>
      </c>
      <c r="X120" s="8">
        <v>0.30743833333333331</v>
      </c>
      <c r="Y120" s="77">
        <f t="shared" si="17"/>
        <v>1.5371916666666666E-2</v>
      </c>
      <c r="Z120" s="9">
        <v>1.7646642396406929E-2</v>
      </c>
    </row>
    <row r="121" spans="1:27" ht="14.5" thickBot="1" x14ac:dyDescent="0.35">
      <c r="A121" s="79" t="s">
        <v>100</v>
      </c>
      <c r="B121" s="80" t="s">
        <v>301</v>
      </c>
      <c r="C121" s="93">
        <v>2.3765833333333333E-2</v>
      </c>
      <c r="D121" s="81">
        <v>1.1882916666666667E-3</v>
      </c>
      <c r="E121" s="94">
        <v>1.1882916666666667E-3</v>
      </c>
      <c r="F121" s="93">
        <v>9.7315333333333351E-2</v>
      </c>
      <c r="G121" s="81">
        <f t="shared" si="12"/>
        <v>4.8657666666666677E-3</v>
      </c>
      <c r="H121" s="94">
        <v>4.0771599265501798E-3</v>
      </c>
      <c r="I121" s="93">
        <v>4.5621000000000002E-2</v>
      </c>
      <c r="J121" s="81">
        <f t="shared" si="13"/>
        <v>2.2810500000000002E-3</v>
      </c>
      <c r="K121" s="94">
        <v>1.7547592427452825E-3</v>
      </c>
      <c r="L121" s="93">
        <v>0.22450616666666667</v>
      </c>
      <c r="M121" s="81">
        <f t="shared" si="14"/>
        <v>1.1225308333333335E-2</v>
      </c>
      <c r="N121" s="94">
        <v>1.6140822056718925E-3</v>
      </c>
      <c r="O121" s="93">
        <v>2.8242666666666666E-2</v>
      </c>
      <c r="P121" s="81">
        <v>1.4121333333333335E-3</v>
      </c>
      <c r="Q121" s="94">
        <v>1.4121333333333335E-3</v>
      </c>
      <c r="R121" s="93">
        <v>7.1637833333333331E-2</v>
      </c>
      <c r="S121" s="81">
        <f t="shared" si="15"/>
        <v>3.5818916666666666E-3</v>
      </c>
      <c r="T121" s="94">
        <v>4.4890564895829349E-3</v>
      </c>
      <c r="U121" s="93">
        <v>4.0674333333333333E-2</v>
      </c>
      <c r="V121" s="81">
        <f t="shared" si="16"/>
        <v>2.0337166666666668E-3</v>
      </c>
      <c r="W121" s="94">
        <v>5.5408956556378735E-3</v>
      </c>
      <c r="X121" s="93">
        <v>0.19572350000000002</v>
      </c>
      <c r="Y121" s="81">
        <f t="shared" si="17"/>
        <v>9.7861750000000011E-3</v>
      </c>
      <c r="Z121" s="94">
        <v>1.6492037784943368E-2</v>
      </c>
    </row>
    <row r="122" spans="1:27" s="10" customFormat="1" ht="14.5" thickBot="1" x14ac:dyDescent="0.35">
      <c r="A122" s="90"/>
      <c r="B122" s="91"/>
      <c r="C122" s="92">
        <v>0</v>
      </c>
      <c r="D122" s="86"/>
      <c r="E122" s="87"/>
      <c r="F122" s="92">
        <v>0</v>
      </c>
      <c r="G122" s="86"/>
      <c r="H122" s="87"/>
      <c r="I122" s="92">
        <v>0</v>
      </c>
      <c r="J122" s="86"/>
      <c r="K122" s="87"/>
      <c r="L122" s="92">
        <v>0</v>
      </c>
      <c r="M122" s="86">
        <f>0.05*L122</f>
        <v>0</v>
      </c>
      <c r="N122" s="87"/>
      <c r="O122" s="92">
        <v>0</v>
      </c>
      <c r="P122" s="86"/>
      <c r="Q122" s="87"/>
      <c r="R122" s="92">
        <v>0</v>
      </c>
      <c r="S122" s="86"/>
      <c r="T122" s="87"/>
      <c r="U122" s="92">
        <v>0</v>
      </c>
      <c r="V122" s="86"/>
      <c r="W122" s="87"/>
      <c r="X122" s="92">
        <v>0</v>
      </c>
      <c r="Y122" s="86"/>
      <c r="Z122" s="87"/>
      <c r="AA122" s="2"/>
    </row>
    <row r="123" spans="1:27" x14ac:dyDescent="0.3">
      <c r="A123" s="82" t="s">
        <v>101</v>
      </c>
      <c r="B123" s="83" t="s">
        <v>298</v>
      </c>
      <c r="C123" s="95">
        <v>0.63715233333333332</v>
      </c>
      <c r="D123" s="84">
        <v>3.1857616666666665E-2</v>
      </c>
      <c r="E123" s="96">
        <v>3.1857616666666665E-2</v>
      </c>
      <c r="F123" s="95">
        <v>0.17983883333333331</v>
      </c>
      <c r="G123" s="84">
        <f t="shared" si="12"/>
        <v>8.9919416666666661E-3</v>
      </c>
      <c r="H123" s="96">
        <v>2.6747827886889606E-3</v>
      </c>
      <c r="I123" s="95">
        <v>0.40559683333333335</v>
      </c>
      <c r="J123" s="84">
        <f t="shared" si="13"/>
        <v>2.027984166666667E-2</v>
      </c>
      <c r="K123" s="96">
        <v>4.3698058728811502E-3</v>
      </c>
      <c r="L123" s="95">
        <v>0.17878316666666669</v>
      </c>
      <c r="M123" s="84">
        <f t="shared" si="14"/>
        <v>8.939158333333334E-3</v>
      </c>
      <c r="N123" s="96">
        <v>1.8326989296299243E-3</v>
      </c>
      <c r="O123" s="95">
        <v>0.62871149999999998</v>
      </c>
      <c r="P123" s="84">
        <v>3.1435575E-2</v>
      </c>
      <c r="Q123" s="96">
        <v>3.1435575E-2</v>
      </c>
      <c r="R123" s="95">
        <v>0.30084499999999997</v>
      </c>
      <c r="S123" s="84">
        <f t="shared" si="15"/>
        <v>1.504225E-2</v>
      </c>
      <c r="T123" s="96">
        <v>1.9388490152665319E-2</v>
      </c>
      <c r="U123" s="95">
        <v>0.31890833333333329</v>
      </c>
      <c r="V123" s="84">
        <f t="shared" si="16"/>
        <v>1.5945416666666667E-2</v>
      </c>
      <c r="W123" s="96">
        <v>1.5594826599442103E-2</v>
      </c>
      <c r="X123" s="95">
        <v>0.25706616666666665</v>
      </c>
      <c r="Y123" s="84">
        <f t="shared" si="17"/>
        <v>1.2853308333333334E-2</v>
      </c>
      <c r="Z123" s="96">
        <v>2.6611676823655176E-2</v>
      </c>
    </row>
    <row r="124" spans="1:27" x14ac:dyDescent="0.3">
      <c r="A124" s="12" t="s">
        <v>102</v>
      </c>
      <c r="B124" s="15" t="s">
        <v>299</v>
      </c>
      <c r="C124" s="8">
        <v>0.22850633333333334</v>
      </c>
      <c r="D124" s="77">
        <v>1.1425316666666668E-2</v>
      </c>
      <c r="E124" s="9">
        <v>1.1425316666666668E-2</v>
      </c>
      <c r="F124" s="8">
        <v>0.39806733333333333</v>
      </c>
      <c r="G124" s="77">
        <f t="shared" si="12"/>
        <v>1.9903366666666669E-2</v>
      </c>
      <c r="H124" s="9">
        <v>2.060191706290133E-3</v>
      </c>
      <c r="I124" s="8">
        <v>0.35205700000000001</v>
      </c>
      <c r="J124" s="77">
        <f t="shared" si="13"/>
        <v>1.760285E-2</v>
      </c>
      <c r="K124" s="9">
        <v>1.6245785915122745E-3</v>
      </c>
      <c r="L124" s="8">
        <v>0.21899349999999998</v>
      </c>
      <c r="M124" s="77">
        <f t="shared" si="14"/>
        <v>1.0949674999999999E-2</v>
      </c>
      <c r="N124" s="9">
        <v>2.2416431250312742E-3</v>
      </c>
      <c r="O124" s="8">
        <v>0.22969166666666671</v>
      </c>
      <c r="P124" s="77">
        <v>1.1484583333333336E-2</v>
      </c>
      <c r="Q124" s="9">
        <v>1.1484583333333336E-2</v>
      </c>
      <c r="R124" s="8">
        <v>0.40290416666666667</v>
      </c>
      <c r="S124" s="77">
        <f t="shared" si="15"/>
        <v>2.0145208333333334E-2</v>
      </c>
      <c r="T124" s="9">
        <v>1.7080447598545732E-2</v>
      </c>
      <c r="U124" s="8">
        <v>0.39358350000000003</v>
      </c>
      <c r="V124" s="77">
        <f t="shared" si="16"/>
        <v>1.9679175000000004E-2</v>
      </c>
      <c r="W124" s="9">
        <v>1.0114555882489355E-2</v>
      </c>
      <c r="X124" s="8">
        <v>0.202573</v>
      </c>
      <c r="Y124" s="77">
        <f t="shared" si="17"/>
        <v>1.0128650000000001E-2</v>
      </c>
      <c r="Z124" s="9">
        <v>9.5908156900234472E-3</v>
      </c>
    </row>
    <row r="125" spans="1:27" x14ac:dyDescent="0.3">
      <c r="A125" s="12" t="s">
        <v>103</v>
      </c>
      <c r="B125" s="15" t="s">
        <v>300</v>
      </c>
      <c r="C125" s="8">
        <v>0.10368949999999999</v>
      </c>
      <c r="D125" s="77">
        <v>5.184475E-3</v>
      </c>
      <c r="E125" s="9">
        <v>5.184475E-3</v>
      </c>
      <c r="F125" s="8">
        <v>0.26905166666666663</v>
      </c>
      <c r="G125" s="77">
        <f t="shared" si="12"/>
        <v>1.3452583333333332E-2</v>
      </c>
      <c r="H125" s="9">
        <v>3.5992623503527175E-3</v>
      </c>
      <c r="I125" s="8">
        <v>0.16449933333333333</v>
      </c>
      <c r="J125" s="77">
        <f t="shared" si="13"/>
        <v>8.2249666666666665E-3</v>
      </c>
      <c r="K125" s="9">
        <v>3.6917188769821957E-3</v>
      </c>
      <c r="L125" s="8">
        <v>0.1961455</v>
      </c>
      <c r="M125" s="77">
        <f t="shared" si="14"/>
        <v>9.8072750000000007E-3</v>
      </c>
      <c r="N125" s="9">
        <v>2.8146260675265579E-3</v>
      </c>
      <c r="O125" s="8">
        <v>0.10615400000000001</v>
      </c>
      <c r="P125" s="77">
        <v>5.3077000000000011E-3</v>
      </c>
      <c r="Q125" s="9">
        <v>5.3077000000000011E-3</v>
      </c>
      <c r="R125" s="8">
        <v>0.19658850000000003</v>
      </c>
      <c r="S125" s="77">
        <f t="shared" si="15"/>
        <v>9.8294250000000027E-3</v>
      </c>
      <c r="T125" s="9">
        <v>7.7125732346604E-3</v>
      </c>
      <c r="U125" s="8">
        <v>0.19156799999999999</v>
      </c>
      <c r="V125" s="77">
        <f t="shared" si="16"/>
        <v>9.5784000000000008E-3</v>
      </c>
      <c r="W125" s="9">
        <v>9.9943173653831933E-3</v>
      </c>
      <c r="X125" s="8">
        <v>0.13846016666666663</v>
      </c>
      <c r="Y125" s="77">
        <f t="shared" si="17"/>
        <v>6.9230083333333319E-3</v>
      </c>
      <c r="Z125" s="9">
        <v>1.2335524300436791E-2</v>
      </c>
    </row>
    <row r="126" spans="1:27" x14ac:dyDescent="0.3">
      <c r="A126" s="12" t="s">
        <v>104</v>
      </c>
      <c r="B126" s="15" t="s">
        <v>301</v>
      </c>
      <c r="C126" s="8">
        <v>2.4790666666666666E-2</v>
      </c>
      <c r="D126" s="77">
        <v>1.2395333333333333E-3</v>
      </c>
      <c r="E126" s="9">
        <v>1.2395333333333333E-3</v>
      </c>
      <c r="F126" s="8">
        <v>0.11459266666666666</v>
      </c>
      <c r="G126" s="77">
        <f t="shared" si="12"/>
        <v>5.7296333333333336E-3</v>
      </c>
      <c r="H126" s="9">
        <v>1.1966691550577633E-3</v>
      </c>
      <c r="I126" s="8">
        <v>6.0272666666666669E-2</v>
      </c>
      <c r="J126" s="77">
        <f t="shared" si="13"/>
        <v>3.0136333333333335E-3</v>
      </c>
      <c r="K126" s="9">
        <v>1.4203124538870553E-3</v>
      </c>
      <c r="L126" s="8">
        <v>0.22817949999999998</v>
      </c>
      <c r="M126" s="77">
        <f t="shared" si="14"/>
        <v>1.1408975E-2</v>
      </c>
      <c r="N126" s="9">
        <v>2.6417568964611461E-3</v>
      </c>
      <c r="O126" s="8">
        <v>2.7771000000000001E-2</v>
      </c>
      <c r="P126" s="77">
        <v>1.3885500000000001E-3</v>
      </c>
      <c r="Q126" s="9">
        <v>1.3885500000000001E-3</v>
      </c>
      <c r="R126" s="8">
        <v>7.7261499999999997E-2</v>
      </c>
      <c r="S126" s="77">
        <f t="shared" si="15"/>
        <v>3.8630750000000001E-3</v>
      </c>
      <c r="T126" s="9">
        <v>8.5529891792285092E-3</v>
      </c>
      <c r="U126" s="8">
        <v>7.4088166666666663E-2</v>
      </c>
      <c r="V126" s="77">
        <f t="shared" si="16"/>
        <v>3.7044083333333333E-3</v>
      </c>
      <c r="W126" s="9">
        <v>4.1738888541343177E-3</v>
      </c>
      <c r="X126" s="8">
        <v>0.24388366666666669</v>
      </c>
      <c r="Y126" s="77">
        <f t="shared" si="17"/>
        <v>1.2194183333333336E-2</v>
      </c>
      <c r="Z126" s="9">
        <v>5.568450436761253E-3</v>
      </c>
    </row>
    <row r="127" spans="1:27" ht="14.5" thickBot="1" x14ac:dyDescent="0.35">
      <c r="A127" s="79" t="s">
        <v>105</v>
      </c>
      <c r="B127" s="80" t="s">
        <v>302</v>
      </c>
      <c r="C127" s="93">
        <v>5.8616666666666669E-3</v>
      </c>
      <c r="D127" s="81">
        <v>2.9308333333333335E-4</v>
      </c>
      <c r="E127" s="94">
        <v>2.9308333333333335E-4</v>
      </c>
      <c r="F127" s="93">
        <v>3.8449666666666667E-2</v>
      </c>
      <c r="G127" s="81">
        <f t="shared" si="12"/>
        <v>1.9224833333333334E-3</v>
      </c>
      <c r="H127" s="94">
        <v>1.6796152734083667E-3</v>
      </c>
      <c r="I127" s="93">
        <v>1.7574166666666665E-2</v>
      </c>
      <c r="J127" s="81">
        <f t="shared" si="13"/>
        <v>8.7870833333333334E-4</v>
      </c>
      <c r="K127" s="94">
        <v>1.4289235692179852E-3</v>
      </c>
      <c r="L127" s="93">
        <v>0.17789883333333334</v>
      </c>
      <c r="M127" s="81">
        <f t="shared" si="14"/>
        <v>8.894941666666668E-3</v>
      </c>
      <c r="N127" s="94">
        <v>2.7456067756812222E-3</v>
      </c>
      <c r="O127" s="93">
        <v>7.6718333333333335E-3</v>
      </c>
      <c r="P127" s="81">
        <v>3.8359166666666672E-4</v>
      </c>
      <c r="Q127" s="94">
        <v>3.8359166666666672E-4</v>
      </c>
      <c r="R127" s="93">
        <v>2.2401000000000001E-2</v>
      </c>
      <c r="S127" s="81">
        <f t="shared" si="15"/>
        <v>1.12005E-3</v>
      </c>
      <c r="T127" s="94">
        <v>4.7953237638349256E-3</v>
      </c>
      <c r="U127" s="93">
        <v>2.1852499999999997E-2</v>
      </c>
      <c r="V127" s="81">
        <f t="shared" si="16"/>
        <v>1.0926249999999998E-3</v>
      </c>
      <c r="W127" s="94">
        <v>3.8666628893659709E-3</v>
      </c>
      <c r="X127" s="93">
        <v>0.15801716666666665</v>
      </c>
      <c r="Y127" s="81">
        <f t="shared" si="17"/>
        <v>7.9008583333333333E-3</v>
      </c>
      <c r="Z127" s="94">
        <v>1.2504030204964583E-2</v>
      </c>
    </row>
    <row r="128" spans="1:27" s="10" customFormat="1" ht="14.5" thickBot="1" x14ac:dyDescent="0.35">
      <c r="A128" s="85"/>
      <c r="B128" s="42"/>
      <c r="C128" s="92">
        <v>0</v>
      </c>
      <c r="D128" s="86"/>
      <c r="E128" s="87"/>
      <c r="F128" s="92">
        <v>0</v>
      </c>
      <c r="G128" s="86"/>
      <c r="H128" s="87"/>
      <c r="I128" s="92">
        <v>0</v>
      </c>
      <c r="J128" s="86"/>
      <c r="K128" s="87"/>
      <c r="L128" s="92">
        <v>0</v>
      </c>
      <c r="M128" s="86"/>
      <c r="N128" s="87"/>
      <c r="O128" s="92">
        <v>0</v>
      </c>
      <c r="P128" s="86"/>
      <c r="Q128" s="87"/>
      <c r="R128" s="92">
        <v>0</v>
      </c>
      <c r="S128" s="86"/>
      <c r="T128" s="87"/>
      <c r="U128" s="92">
        <v>0</v>
      </c>
      <c r="V128" s="86"/>
      <c r="W128" s="87"/>
      <c r="X128" s="92">
        <v>0</v>
      </c>
      <c r="Y128" s="86"/>
      <c r="Z128" s="87"/>
    </row>
    <row r="129" spans="1:26" x14ac:dyDescent="0.3">
      <c r="A129" s="82" t="s">
        <v>106</v>
      </c>
      <c r="B129" s="83" t="s">
        <v>298</v>
      </c>
      <c r="C129" s="95">
        <v>0.73163766666666674</v>
      </c>
      <c r="D129" s="84">
        <v>3.6581883333333336E-2</v>
      </c>
      <c r="E129" s="96">
        <v>3.6581883333333336E-2</v>
      </c>
      <c r="F129" s="95">
        <v>0.69625883333333338</v>
      </c>
      <c r="G129" s="84">
        <f t="shared" si="12"/>
        <v>3.4812941666666673E-2</v>
      </c>
      <c r="H129" s="96">
        <v>2.2304693153384785E-3</v>
      </c>
      <c r="I129" s="95">
        <v>0.14768899999999999</v>
      </c>
      <c r="J129" s="84">
        <f t="shared" si="13"/>
        <v>7.3844499999999999E-3</v>
      </c>
      <c r="K129" s="96">
        <v>3.3620348600215235E-3</v>
      </c>
      <c r="L129" s="95">
        <v>0.43759266666666669</v>
      </c>
      <c r="M129" s="84">
        <f t="shared" si="14"/>
        <v>2.1879633333333336E-2</v>
      </c>
      <c r="N129" s="96">
        <v>1.9697170016697066E-3</v>
      </c>
      <c r="O129" s="95">
        <v>0.73091783333333338</v>
      </c>
      <c r="P129" s="84">
        <v>3.654589166666667E-2</v>
      </c>
      <c r="Q129" s="96">
        <v>3.654589166666667E-2</v>
      </c>
      <c r="R129" s="95">
        <v>0.70732166666666663</v>
      </c>
      <c r="S129" s="84">
        <f t="shared" si="15"/>
        <v>3.5366083333333333E-2</v>
      </c>
      <c r="T129" s="96">
        <v>1.6593476834788606E-2</v>
      </c>
      <c r="U129" s="95">
        <v>0.15325183333333334</v>
      </c>
      <c r="V129" s="84">
        <f t="shared" si="16"/>
        <v>7.662591666666667E-3</v>
      </c>
      <c r="W129" s="96">
        <v>6.4721294626781625E-2</v>
      </c>
      <c r="X129" s="95">
        <v>0.44403049999999999</v>
      </c>
      <c r="Y129" s="84">
        <f t="shared" si="17"/>
        <v>2.2201525E-2</v>
      </c>
      <c r="Z129" s="96">
        <v>7.4938797094695822E-3</v>
      </c>
    </row>
    <row r="130" spans="1:26" x14ac:dyDescent="0.3">
      <c r="A130" s="12" t="s">
        <v>107</v>
      </c>
      <c r="B130" s="15" t="s">
        <v>299</v>
      </c>
      <c r="C130" s="8">
        <v>0.19380316666666664</v>
      </c>
      <c r="D130" s="77">
        <v>9.6901583333333322E-3</v>
      </c>
      <c r="E130" s="9">
        <v>9.6901583333333322E-3</v>
      </c>
      <c r="F130" s="8">
        <v>0.2204035</v>
      </c>
      <c r="G130" s="77">
        <f t="shared" si="12"/>
        <v>1.1020175E-2</v>
      </c>
      <c r="H130" s="9">
        <v>1.2598350288827464E-3</v>
      </c>
      <c r="I130" s="8">
        <v>0.67651366666666668</v>
      </c>
      <c r="J130" s="77">
        <f t="shared" si="13"/>
        <v>3.3825683333333335E-2</v>
      </c>
      <c r="K130" s="9">
        <v>4.3020620947014105E-3</v>
      </c>
      <c r="L130" s="8">
        <v>0.15073016666666667</v>
      </c>
      <c r="M130" s="77">
        <f t="shared" si="14"/>
        <v>7.5365083333333339E-3</v>
      </c>
      <c r="N130" s="9">
        <v>1.8360244460972419E-3</v>
      </c>
      <c r="O130" s="8">
        <v>0.19452449999999999</v>
      </c>
      <c r="P130" s="77">
        <v>9.7262249999999998E-3</v>
      </c>
      <c r="Q130" s="9">
        <v>9.7262249999999998E-3</v>
      </c>
      <c r="R130" s="8">
        <v>0.2125883333333333</v>
      </c>
      <c r="S130" s="77">
        <f t="shared" si="15"/>
        <v>1.0629416666666665E-2</v>
      </c>
      <c r="T130" s="9">
        <v>1.125012863333868E-2</v>
      </c>
      <c r="U130" s="8">
        <v>0.67291983333333327</v>
      </c>
      <c r="V130" s="77">
        <f t="shared" si="16"/>
        <v>3.3645991666666666E-2</v>
      </c>
      <c r="W130" s="9">
        <v>5.879870066733333E-2</v>
      </c>
      <c r="X130" s="8">
        <v>0.14785366666666666</v>
      </c>
      <c r="Y130" s="77">
        <f t="shared" si="17"/>
        <v>7.3926833333333337E-3</v>
      </c>
      <c r="Z130" s="9">
        <v>8.4458771638395644E-3</v>
      </c>
    </row>
    <row r="131" spans="1:26" ht="14.5" thickBot="1" x14ac:dyDescent="0.35">
      <c r="A131" s="79" t="s">
        <v>108</v>
      </c>
      <c r="B131" s="80" t="s">
        <v>300</v>
      </c>
      <c r="C131" s="93">
        <v>7.4559166666666662E-2</v>
      </c>
      <c r="D131" s="81">
        <v>3.7279583333333331E-3</v>
      </c>
      <c r="E131" s="94">
        <v>3.7279583333333331E-3</v>
      </c>
      <c r="F131" s="93">
        <v>8.3338000000000009E-2</v>
      </c>
      <c r="G131" s="81">
        <f t="shared" si="12"/>
        <v>4.1669000000000003E-3</v>
      </c>
      <c r="H131" s="94">
        <v>1.1038469096754312E-3</v>
      </c>
      <c r="I131" s="93">
        <v>0.17579783333333335</v>
      </c>
      <c r="J131" s="81">
        <f t="shared" si="13"/>
        <v>8.7898916666666674E-3</v>
      </c>
      <c r="K131" s="94">
        <v>1.8627289031597335E-3</v>
      </c>
      <c r="L131" s="93">
        <v>0.41167716666666676</v>
      </c>
      <c r="M131" s="81">
        <f t="shared" si="14"/>
        <v>2.058385833333334E-2</v>
      </c>
      <c r="N131" s="94">
        <v>2.465387224487602E-3</v>
      </c>
      <c r="O131" s="93">
        <v>7.4557499999999999E-2</v>
      </c>
      <c r="P131" s="81">
        <v>3.7278750000000003E-3</v>
      </c>
      <c r="Q131" s="94">
        <v>3.7278750000000003E-3</v>
      </c>
      <c r="R131" s="93">
        <v>8.008966666666667E-2</v>
      </c>
      <c r="S131" s="81">
        <f t="shared" si="15"/>
        <v>4.0044833333333337E-3</v>
      </c>
      <c r="T131" s="94">
        <v>5.8848612104846357E-3</v>
      </c>
      <c r="U131" s="93">
        <v>0.17382849999999997</v>
      </c>
      <c r="V131" s="81">
        <f t="shared" si="16"/>
        <v>8.6914249999999992E-3</v>
      </c>
      <c r="W131" s="94">
        <v>6.6865517495941027E-3</v>
      </c>
      <c r="X131" s="93">
        <v>0.40811616666666667</v>
      </c>
      <c r="Y131" s="81">
        <f t="shared" si="17"/>
        <v>2.0405808333333334E-2</v>
      </c>
      <c r="Z131" s="94">
        <v>4.0454602910752532E-3</v>
      </c>
    </row>
    <row r="132" spans="1:26" ht="14.5" thickBot="1" x14ac:dyDescent="0.35">
      <c r="A132" s="85"/>
      <c r="B132" s="42"/>
      <c r="C132" s="92">
        <v>0</v>
      </c>
      <c r="D132" s="86"/>
      <c r="E132" s="87"/>
      <c r="F132" s="92">
        <v>0</v>
      </c>
      <c r="G132" s="86"/>
      <c r="H132" s="87"/>
      <c r="I132" s="92">
        <v>0</v>
      </c>
      <c r="J132" s="86"/>
      <c r="K132" s="87"/>
      <c r="L132" s="92">
        <v>0</v>
      </c>
      <c r="M132" s="86"/>
      <c r="N132" s="87"/>
      <c r="O132" s="92">
        <v>0</v>
      </c>
      <c r="P132" s="86"/>
      <c r="Q132" s="87"/>
      <c r="R132" s="92">
        <v>0</v>
      </c>
      <c r="S132" s="86"/>
      <c r="T132" s="87"/>
      <c r="U132" s="92">
        <v>0</v>
      </c>
      <c r="V132" s="86"/>
      <c r="W132" s="87"/>
      <c r="X132" s="92">
        <v>0</v>
      </c>
      <c r="Y132" s="86"/>
      <c r="Z132" s="87"/>
    </row>
    <row r="133" spans="1:26" x14ac:dyDescent="0.3">
      <c r="A133" s="82" t="s">
        <v>109</v>
      </c>
      <c r="B133" s="83" t="s">
        <v>298</v>
      </c>
      <c r="C133" s="95">
        <v>0.72918633333333338</v>
      </c>
      <c r="D133" s="84">
        <v>3.6459316666666672E-2</v>
      </c>
      <c r="E133" s="96">
        <v>3.6459316666666672E-2</v>
      </c>
      <c r="F133" s="95">
        <v>0.11656366666666666</v>
      </c>
      <c r="G133" s="84">
        <f t="shared" ref="G133:G144" si="18">0.05*F133</f>
        <v>5.8281833333333338E-3</v>
      </c>
      <c r="H133" s="96">
        <v>1.3813857776402143E-3</v>
      </c>
      <c r="I133" s="95">
        <v>0.56867583333333338</v>
      </c>
      <c r="J133" s="84">
        <f t="shared" ref="J133:J144" si="19">0.05*I133</f>
        <v>2.843379166666667E-2</v>
      </c>
      <c r="K133" s="96">
        <v>3.4021081356515629E-3</v>
      </c>
      <c r="L133" s="95">
        <v>0.1808805</v>
      </c>
      <c r="M133" s="84">
        <f t="shared" ref="M133:M144" si="20">0.05*L133</f>
        <v>9.0440250000000007E-3</v>
      </c>
      <c r="N133" s="96">
        <v>1.6984367812785967E-3</v>
      </c>
      <c r="O133" s="95">
        <v>0.72945249999999995</v>
      </c>
      <c r="P133" s="84">
        <v>3.6472625000000002E-2</v>
      </c>
      <c r="Q133" s="96">
        <v>3.6472625000000002E-2</v>
      </c>
      <c r="R133" s="95">
        <v>0.24026066666666665</v>
      </c>
      <c r="S133" s="84">
        <f t="shared" si="15"/>
        <v>1.2013033333333333E-2</v>
      </c>
      <c r="T133" s="96">
        <v>1.9520176768325299E-2</v>
      </c>
      <c r="U133" s="95">
        <v>0.62694900000000009</v>
      </c>
      <c r="V133" s="84">
        <f t="shared" si="16"/>
        <v>3.1347450000000006E-2</v>
      </c>
      <c r="W133" s="96">
        <v>6.4113952615635905E-3</v>
      </c>
      <c r="X133" s="95">
        <v>0.21407383333333332</v>
      </c>
      <c r="Y133" s="84">
        <f t="shared" si="17"/>
        <v>1.0703691666666668E-2</v>
      </c>
      <c r="Z133" s="96">
        <v>1.3109393096809118E-2</v>
      </c>
    </row>
    <row r="134" spans="1:26" x14ac:dyDescent="0.3">
      <c r="A134" s="12" t="s">
        <v>110</v>
      </c>
      <c r="B134" s="15" t="s">
        <v>299</v>
      </c>
      <c r="C134" s="8">
        <v>0.1864551666666667</v>
      </c>
      <c r="D134" s="77">
        <v>9.3227583333333353E-3</v>
      </c>
      <c r="E134" s="9">
        <v>9.3227583333333353E-3</v>
      </c>
      <c r="F134" s="8">
        <v>0.3651423333333334</v>
      </c>
      <c r="G134" s="77">
        <f t="shared" si="18"/>
        <v>1.825711666666667E-2</v>
      </c>
      <c r="H134" s="9">
        <v>1.5639273214144869E-3</v>
      </c>
      <c r="I134" s="8">
        <v>0.29322333333333334</v>
      </c>
      <c r="J134" s="77">
        <f t="shared" si="19"/>
        <v>1.4661166666666668E-2</v>
      </c>
      <c r="K134" s="9">
        <v>2.1251878662054023E-3</v>
      </c>
      <c r="L134" s="8">
        <v>0.15200783333333331</v>
      </c>
      <c r="M134" s="77">
        <f t="shared" si="20"/>
        <v>7.6003916666666661E-3</v>
      </c>
      <c r="N134" s="9">
        <v>1.4911451192511985E-3</v>
      </c>
      <c r="O134" s="8">
        <v>0.18625416666666669</v>
      </c>
      <c r="P134" s="77">
        <v>9.3127083333333343E-3</v>
      </c>
      <c r="Q134" s="9">
        <v>9.3127083333333343E-3</v>
      </c>
      <c r="R134" s="8">
        <v>0.40776466666666672</v>
      </c>
      <c r="S134" s="77">
        <f t="shared" ref="S134:S172" si="21">R134*0.05</f>
        <v>2.0388233333333339E-2</v>
      </c>
      <c r="T134" s="9">
        <v>4.1892699443538666E-3</v>
      </c>
      <c r="U134" s="8">
        <v>0.25464800000000004</v>
      </c>
      <c r="V134" s="77">
        <f t="shared" ref="V134:V172" si="22">U134*0.05</f>
        <v>1.2732400000000003E-2</v>
      </c>
      <c r="W134" s="9">
        <v>2.5747405306166286E-3</v>
      </c>
      <c r="X134" s="8">
        <v>0.11587333333333334</v>
      </c>
      <c r="Y134" s="77">
        <f t="shared" ref="Y134:Y172" si="23">X134*0.05</f>
        <v>5.7936666666666675E-3</v>
      </c>
      <c r="Z134" s="9">
        <v>7.6962231689749411E-3</v>
      </c>
    </row>
    <row r="135" spans="1:26" x14ac:dyDescent="0.3">
      <c r="A135" s="12" t="s">
        <v>111</v>
      </c>
      <c r="B135" s="15" t="s">
        <v>300</v>
      </c>
      <c r="C135" s="8">
        <v>7.072716666666666E-2</v>
      </c>
      <c r="D135" s="77">
        <v>3.536358333333333E-3</v>
      </c>
      <c r="E135" s="9">
        <v>3.536358333333333E-3</v>
      </c>
      <c r="F135" s="8">
        <v>0.36689383333333336</v>
      </c>
      <c r="G135" s="77">
        <f t="shared" si="18"/>
        <v>1.834469166666667E-2</v>
      </c>
      <c r="H135" s="9">
        <v>1.7660109191810467E-3</v>
      </c>
      <c r="I135" s="8">
        <v>0.10555516666666666</v>
      </c>
      <c r="J135" s="77">
        <f t="shared" si="19"/>
        <v>5.2777583333333336E-3</v>
      </c>
      <c r="K135" s="9">
        <v>2.6448894431840906E-3</v>
      </c>
      <c r="L135" s="8">
        <v>0.34235883333333333</v>
      </c>
      <c r="M135" s="77">
        <f t="shared" si="20"/>
        <v>1.7117941666666667E-2</v>
      </c>
      <c r="N135" s="9">
        <v>2.8808657321483543E-3</v>
      </c>
      <c r="O135" s="8">
        <v>6.9844333333333342E-2</v>
      </c>
      <c r="P135" s="77">
        <v>3.4922166666666674E-3</v>
      </c>
      <c r="Q135" s="9">
        <v>3.4922166666666674E-3</v>
      </c>
      <c r="R135" s="8">
        <v>0.25450483333333329</v>
      </c>
      <c r="S135" s="77">
        <f t="shared" si="21"/>
        <v>1.2725241666666665E-2</v>
      </c>
      <c r="T135" s="9">
        <v>1.4832349758776139E-2</v>
      </c>
      <c r="U135" s="8">
        <v>9.2208499999999985E-2</v>
      </c>
      <c r="V135" s="77">
        <f t="shared" si="22"/>
        <v>4.6104249999999996E-3</v>
      </c>
      <c r="W135" s="9">
        <v>4.7084347611493996E-3</v>
      </c>
      <c r="X135" s="8">
        <v>0.36507666666666672</v>
      </c>
      <c r="Y135" s="77">
        <f t="shared" si="23"/>
        <v>1.8253833333333337E-2</v>
      </c>
      <c r="Z135" s="9">
        <v>5.7150571883986152E-3</v>
      </c>
    </row>
    <row r="136" spans="1:26" x14ac:dyDescent="0.3">
      <c r="A136" s="12" t="s">
        <v>112</v>
      </c>
      <c r="B136" s="15" t="s">
        <v>301</v>
      </c>
      <c r="C136" s="8">
        <v>1.1642666666666667E-2</v>
      </c>
      <c r="D136" s="77">
        <v>5.8213333333333335E-4</v>
      </c>
      <c r="E136" s="9">
        <v>5.8213333333333335E-4</v>
      </c>
      <c r="F136" s="8">
        <v>0.11598366666666667</v>
      </c>
      <c r="G136" s="77">
        <f t="shared" si="18"/>
        <v>5.7991833333333334E-3</v>
      </c>
      <c r="H136" s="9">
        <v>1.534959760601776E-3</v>
      </c>
      <c r="I136" s="8">
        <v>2.7065166666666664E-2</v>
      </c>
      <c r="J136" s="77">
        <f t="shared" si="19"/>
        <v>1.3532583333333334E-3</v>
      </c>
      <c r="K136" s="9">
        <v>4.2005495672193426E-4</v>
      </c>
      <c r="L136" s="8">
        <v>0.16242833333333337</v>
      </c>
      <c r="M136" s="77">
        <f t="shared" si="20"/>
        <v>8.1214166666666691E-3</v>
      </c>
      <c r="N136" s="9">
        <v>1.2626919920022668E-3</v>
      </c>
      <c r="O136" s="8">
        <v>1.2166999999999999E-2</v>
      </c>
      <c r="P136" s="77">
        <v>6.0835000000000001E-4</v>
      </c>
      <c r="Q136" s="9">
        <v>6.0835000000000001E-4</v>
      </c>
      <c r="R136" s="8">
        <v>7.5908333333333342E-2</v>
      </c>
      <c r="S136" s="77">
        <f t="shared" si="21"/>
        <v>3.7954166666666674E-3</v>
      </c>
      <c r="T136" s="9">
        <v>3.6012805870504786E-3</v>
      </c>
      <c r="U136" s="8">
        <v>2.1354999999999999E-2</v>
      </c>
      <c r="V136" s="77">
        <f t="shared" si="22"/>
        <v>1.0677499999999999E-3</v>
      </c>
      <c r="W136" s="9">
        <v>8.5921568886979723E-4</v>
      </c>
      <c r="X136" s="8">
        <v>0.13155283333333331</v>
      </c>
      <c r="Y136" s="77">
        <f t="shared" si="23"/>
        <v>6.5776416666666658E-3</v>
      </c>
      <c r="Z136" s="9">
        <v>9.640584161069634E-3</v>
      </c>
    </row>
    <row r="137" spans="1:26" ht="14.5" thickBot="1" x14ac:dyDescent="0.35">
      <c r="A137" s="79" t="s">
        <v>113</v>
      </c>
      <c r="B137" s="80" t="s">
        <v>302</v>
      </c>
      <c r="C137" s="93">
        <v>1.9883333333333333E-3</v>
      </c>
      <c r="D137" s="81">
        <v>9.9416666666666666E-5</v>
      </c>
      <c r="E137" s="94">
        <v>9.9416666666666666E-5</v>
      </c>
      <c r="F137" s="93">
        <v>3.5416499999999997E-2</v>
      </c>
      <c r="G137" s="81">
        <f t="shared" si="18"/>
        <v>1.770825E-3</v>
      </c>
      <c r="H137" s="94">
        <v>4.0461524934189087E-4</v>
      </c>
      <c r="I137" s="93">
        <v>5.4806666666666658E-3</v>
      </c>
      <c r="J137" s="81">
        <f t="shared" si="19"/>
        <v>2.7403333333333329E-4</v>
      </c>
      <c r="K137" s="94">
        <v>1.3096971660145977E-4</v>
      </c>
      <c r="L137" s="93">
        <v>0.16232449999999998</v>
      </c>
      <c r="M137" s="81">
        <f t="shared" si="20"/>
        <v>8.1162249999999995E-3</v>
      </c>
      <c r="N137" s="94">
        <v>1.8867417152329076E-3</v>
      </c>
      <c r="O137" s="93">
        <v>2.2821666666666667E-3</v>
      </c>
      <c r="P137" s="81">
        <v>1.1410833333333335E-4</v>
      </c>
      <c r="Q137" s="94">
        <v>1.1410833333333335E-4</v>
      </c>
      <c r="R137" s="93">
        <v>2.1561333333333332E-2</v>
      </c>
      <c r="S137" s="81">
        <f t="shared" si="21"/>
        <v>1.0780666666666667E-3</v>
      </c>
      <c r="T137" s="94">
        <v>2.1621928375301462E-3</v>
      </c>
      <c r="U137" s="93">
        <v>4.8393333333333326E-3</v>
      </c>
      <c r="V137" s="81">
        <f t="shared" si="22"/>
        <v>2.4196666666666665E-4</v>
      </c>
      <c r="W137" s="94">
        <v>8.7297735747650796E-4</v>
      </c>
      <c r="X137" s="93">
        <v>0.17342350000000004</v>
      </c>
      <c r="Y137" s="81">
        <f t="shared" si="23"/>
        <v>8.6711750000000015E-3</v>
      </c>
      <c r="Z137" s="94">
        <v>1.1572992266479746E-3</v>
      </c>
    </row>
    <row r="138" spans="1:26" ht="14.5" thickBot="1" x14ac:dyDescent="0.35">
      <c r="A138" s="85"/>
      <c r="B138" s="42"/>
      <c r="C138" s="92">
        <v>0</v>
      </c>
      <c r="D138" s="86"/>
      <c r="E138" s="87"/>
      <c r="F138" s="92">
        <v>0</v>
      </c>
      <c r="G138" s="86"/>
      <c r="H138" s="87"/>
      <c r="I138" s="92">
        <v>0</v>
      </c>
      <c r="J138" s="86"/>
      <c r="K138" s="87"/>
      <c r="L138" s="92">
        <v>0</v>
      </c>
      <c r="M138" s="86"/>
      <c r="N138" s="87"/>
      <c r="O138" s="92">
        <v>0</v>
      </c>
      <c r="P138" s="86"/>
      <c r="Q138" s="87"/>
      <c r="R138" s="92">
        <v>0</v>
      </c>
      <c r="S138" s="86"/>
      <c r="T138" s="87"/>
      <c r="U138" s="92">
        <v>0</v>
      </c>
      <c r="V138" s="86"/>
      <c r="W138" s="87"/>
      <c r="X138" s="92">
        <v>0</v>
      </c>
      <c r="Y138" s="86"/>
      <c r="Z138" s="87"/>
    </row>
    <row r="139" spans="1:26" x14ac:dyDescent="0.3">
      <c r="A139" s="83" t="s">
        <v>114</v>
      </c>
      <c r="B139" s="83" t="s">
        <v>298</v>
      </c>
      <c r="C139" s="95">
        <v>0.72806049999999989</v>
      </c>
      <c r="D139" s="84">
        <v>3.6403024999999999E-2</v>
      </c>
      <c r="E139" s="96">
        <v>3.6403024999999999E-2</v>
      </c>
      <c r="F139" s="95">
        <v>0.10749816666666667</v>
      </c>
      <c r="G139" s="84">
        <f t="shared" si="18"/>
        <v>5.3749083333333343E-3</v>
      </c>
      <c r="H139" s="96">
        <v>1.288667593550278E-3</v>
      </c>
      <c r="I139" s="95">
        <v>0.43904166666666672</v>
      </c>
      <c r="J139" s="84">
        <f t="shared" si="19"/>
        <v>2.1952083333333337E-2</v>
      </c>
      <c r="K139" s="96">
        <v>2.0733884022697551E-3</v>
      </c>
      <c r="L139" s="95">
        <v>0.17257633333333333</v>
      </c>
      <c r="M139" s="84">
        <f t="shared" si="20"/>
        <v>8.6288166666666673E-3</v>
      </c>
      <c r="N139" s="96">
        <v>9.8930049361488641E-4</v>
      </c>
      <c r="O139" s="95">
        <v>0.7291915000000001</v>
      </c>
      <c r="P139" s="84">
        <v>3.6459575000000008E-2</v>
      </c>
      <c r="Q139" s="96">
        <v>3.6459575000000008E-2</v>
      </c>
      <c r="R139" s="95">
        <v>0.22475399999999998</v>
      </c>
      <c r="S139" s="84">
        <f t="shared" si="21"/>
        <v>1.12377E-2</v>
      </c>
      <c r="T139" s="96">
        <v>1.3320334965758174E-2</v>
      </c>
      <c r="U139" s="95">
        <v>0.38020483333333338</v>
      </c>
      <c r="V139" s="84">
        <f t="shared" si="22"/>
        <v>1.901024166666667E-2</v>
      </c>
      <c r="W139" s="96">
        <v>3.0269127120990274E-3</v>
      </c>
      <c r="X139" s="95">
        <v>0.20595433333333335</v>
      </c>
      <c r="Y139" s="84">
        <f t="shared" si="23"/>
        <v>1.0297716666666668E-2</v>
      </c>
      <c r="Z139" s="96">
        <v>1.9023482012151892E-2</v>
      </c>
    </row>
    <row r="140" spans="1:26" x14ac:dyDescent="0.3">
      <c r="A140" s="15" t="s">
        <v>115</v>
      </c>
      <c r="B140" s="15" t="s">
        <v>299</v>
      </c>
      <c r="C140" s="8">
        <v>0.18545616666666667</v>
      </c>
      <c r="D140" s="77">
        <v>9.2728083333333336E-3</v>
      </c>
      <c r="E140" s="9">
        <v>9.2728083333333336E-3</v>
      </c>
      <c r="F140" s="8">
        <v>0.3457136666666667</v>
      </c>
      <c r="G140" s="77">
        <f t="shared" si="18"/>
        <v>1.7285683333333336E-2</v>
      </c>
      <c r="H140" s="9">
        <v>2.3797936605232457E-3</v>
      </c>
      <c r="I140" s="8">
        <v>0.37072050000000001</v>
      </c>
      <c r="J140" s="77">
        <f t="shared" si="19"/>
        <v>1.8536025000000001E-2</v>
      </c>
      <c r="K140" s="9">
        <v>1.751882387604836E-3</v>
      </c>
      <c r="L140" s="8">
        <v>0.12604650000000001</v>
      </c>
      <c r="M140" s="77">
        <f t="shared" si="20"/>
        <v>6.302325000000001E-3</v>
      </c>
      <c r="N140" s="9">
        <v>8.1929793115813885E-4</v>
      </c>
      <c r="O140" s="8">
        <v>0.18369449999999998</v>
      </c>
      <c r="P140" s="77">
        <v>9.1847249999999995E-3</v>
      </c>
      <c r="Q140" s="9">
        <v>9.1847249999999995E-3</v>
      </c>
      <c r="R140" s="8">
        <v>0.40312516666666665</v>
      </c>
      <c r="S140" s="77">
        <f t="shared" si="21"/>
        <v>2.0156258333333333E-2</v>
      </c>
      <c r="T140" s="9">
        <v>3.0440721684392874E-3</v>
      </c>
      <c r="U140" s="8">
        <v>0.42041983333333333</v>
      </c>
      <c r="V140" s="77">
        <f t="shared" si="22"/>
        <v>2.1020991666666669E-2</v>
      </c>
      <c r="W140" s="9">
        <v>3.4773089834909138E-3</v>
      </c>
      <c r="X140" s="8">
        <v>0.10213933333333332</v>
      </c>
      <c r="Y140" s="77">
        <f t="shared" si="23"/>
        <v>5.1069666666666664E-3</v>
      </c>
      <c r="Z140" s="9">
        <v>8.2960396977513687E-3</v>
      </c>
    </row>
    <row r="141" spans="1:26" x14ac:dyDescent="0.3">
      <c r="A141" s="15" t="s">
        <v>116</v>
      </c>
      <c r="B141" s="15" t="s">
        <v>300</v>
      </c>
      <c r="C141" s="8">
        <v>7.1784000000000001E-2</v>
      </c>
      <c r="D141" s="77">
        <v>3.5892000000000003E-3</v>
      </c>
      <c r="E141" s="9">
        <v>3.5892000000000003E-3</v>
      </c>
      <c r="F141" s="8">
        <v>0.36647650000000004</v>
      </c>
      <c r="G141" s="77">
        <f t="shared" si="18"/>
        <v>1.8323825000000002E-2</v>
      </c>
      <c r="H141" s="9">
        <v>1.4720727903198307E-3</v>
      </c>
      <c r="I141" s="8">
        <v>0.13709299999999999</v>
      </c>
      <c r="J141" s="77">
        <f t="shared" si="19"/>
        <v>6.8546500000000003E-3</v>
      </c>
      <c r="K141" s="9">
        <v>6.47747481662414E-4</v>
      </c>
      <c r="L141" s="8">
        <v>0.21658316666666666</v>
      </c>
      <c r="M141" s="77">
        <f t="shared" si="20"/>
        <v>1.0829158333333333E-2</v>
      </c>
      <c r="N141" s="9">
        <v>1.6897246422617688E-3</v>
      </c>
      <c r="O141" s="8">
        <v>7.1554500000000007E-2</v>
      </c>
      <c r="P141" s="77">
        <v>3.5777250000000003E-3</v>
      </c>
      <c r="Q141" s="9">
        <v>3.5777250000000003E-3</v>
      </c>
      <c r="R141" s="8">
        <v>0.26272583333333338</v>
      </c>
      <c r="S141" s="77">
        <f t="shared" si="21"/>
        <v>1.3136291666666669E-2</v>
      </c>
      <c r="T141" s="9">
        <v>1.2366500530330591E-2</v>
      </c>
      <c r="U141" s="8">
        <v>0.14184266666666664</v>
      </c>
      <c r="V141" s="77">
        <f t="shared" si="22"/>
        <v>7.0921333333333328E-3</v>
      </c>
      <c r="W141" s="9">
        <v>3.4437786611027569E-3</v>
      </c>
      <c r="X141" s="8">
        <v>0.22061783333333337</v>
      </c>
      <c r="Y141" s="77">
        <f t="shared" si="23"/>
        <v>1.1030891666666669E-2</v>
      </c>
      <c r="Z141" s="9">
        <v>6.2173189532680907E-3</v>
      </c>
    </row>
    <row r="142" spans="1:26" x14ac:dyDescent="0.3">
      <c r="A142" s="15" t="s">
        <v>117</v>
      </c>
      <c r="B142" s="15" t="s">
        <v>301</v>
      </c>
      <c r="C142" s="8">
        <v>1.2097999999999999E-2</v>
      </c>
      <c r="D142" s="77">
        <v>6.0490000000000001E-4</v>
      </c>
      <c r="E142" s="9">
        <v>6.0490000000000001E-4</v>
      </c>
      <c r="F142" s="8">
        <v>0.13038966666666665</v>
      </c>
      <c r="G142" s="77">
        <f t="shared" si="18"/>
        <v>6.5194833333333327E-3</v>
      </c>
      <c r="H142" s="9">
        <v>1.796936021862398E-3</v>
      </c>
      <c r="I142" s="8">
        <v>4.2048499999999996E-2</v>
      </c>
      <c r="J142" s="77">
        <f t="shared" si="19"/>
        <v>2.1024249999999998E-3</v>
      </c>
      <c r="K142" s="9">
        <v>7.4472726551402671E-4</v>
      </c>
      <c r="L142" s="8">
        <v>0.22294550000000002</v>
      </c>
      <c r="M142" s="77">
        <f t="shared" si="20"/>
        <v>1.1147275000000002E-2</v>
      </c>
      <c r="N142" s="9">
        <v>2.1340461803812925E-3</v>
      </c>
      <c r="O142" s="8">
        <v>1.2467333333333335E-2</v>
      </c>
      <c r="P142" s="77">
        <v>6.2336666666666684E-4</v>
      </c>
      <c r="Q142" s="9">
        <v>6.2336666666666684E-4</v>
      </c>
      <c r="R142" s="8">
        <v>8.1225000000000006E-2</v>
      </c>
      <c r="S142" s="77">
        <f t="shared" si="21"/>
        <v>4.0612500000000006E-3</v>
      </c>
      <c r="T142" s="9">
        <v>2.6164113590947443E-3</v>
      </c>
      <c r="U142" s="8">
        <v>4.5628833333333334E-2</v>
      </c>
      <c r="V142" s="77">
        <f t="shared" si="22"/>
        <v>2.2814416666666667E-3</v>
      </c>
      <c r="W142" s="9">
        <v>1.0719483973898503E-3</v>
      </c>
      <c r="X142" s="8">
        <v>0.22165049999999997</v>
      </c>
      <c r="Y142" s="77">
        <f t="shared" si="23"/>
        <v>1.1082524999999999E-2</v>
      </c>
      <c r="Z142" s="9">
        <v>3.8454721296610666E-3</v>
      </c>
    </row>
    <row r="143" spans="1:26" x14ac:dyDescent="0.3">
      <c r="A143" s="15" t="s">
        <v>118</v>
      </c>
      <c r="B143" s="15" t="s">
        <v>302</v>
      </c>
      <c r="C143" s="8">
        <v>2.1936666666666667E-3</v>
      </c>
      <c r="D143" s="77">
        <v>1.0968333333333333E-4</v>
      </c>
      <c r="E143" s="9">
        <v>1.0968333333333333E-4</v>
      </c>
      <c r="F143" s="8">
        <v>4.1452166666666672E-2</v>
      </c>
      <c r="G143" s="77">
        <f t="shared" si="18"/>
        <v>2.0726083333333337E-3</v>
      </c>
      <c r="H143" s="9">
        <v>5.4015198478452975E-4</v>
      </c>
      <c r="I143" s="8">
        <v>9.3879999999999988E-3</v>
      </c>
      <c r="J143" s="77">
        <f t="shared" si="19"/>
        <v>4.6939999999999997E-4</v>
      </c>
      <c r="K143" s="9">
        <v>2.4438003191750373E-4</v>
      </c>
      <c r="L143" s="8">
        <v>0.12105416666666667</v>
      </c>
      <c r="M143" s="77">
        <f t="shared" si="20"/>
        <v>6.0527083333333336E-3</v>
      </c>
      <c r="N143" s="9">
        <v>1.4541010166651679E-3</v>
      </c>
      <c r="O143" s="8">
        <v>2.3668333333333332E-3</v>
      </c>
      <c r="P143" s="77">
        <v>1.1834166666666667E-4</v>
      </c>
      <c r="Q143" s="9">
        <v>1.1834166666666667E-4</v>
      </c>
      <c r="R143" s="8">
        <v>2.3027666666666665E-2</v>
      </c>
      <c r="S143" s="77">
        <f t="shared" si="21"/>
        <v>1.1513833333333333E-3</v>
      </c>
      <c r="T143" s="9">
        <v>1.5714941510125543E-3</v>
      </c>
      <c r="U143" s="8">
        <v>9.1693333333333332E-3</v>
      </c>
      <c r="V143" s="77">
        <f t="shared" si="22"/>
        <v>4.5846666666666668E-4</v>
      </c>
      <c r="W143" s="9">
        <v>5.3838524001561042E-4</v>
      </c>
      <c r="X143" s="8">
        <v>0.10022750000000001</v>
      </c>
      <c r="Y143" s="77">
        <f t="shared" si="23"/>
        <v>5.0113750000000011E-3</v>
      </c>
      <c r="Z143" s="9">
        <v>7.30742900752378E-3</v>
      </c>
    </row>
    <row r="144" spans="1:26" ht="14.5" thickBot="1" x14ac:dyDescent="0.35">
      <c r="A144" s="80" t="s">
        <v>119</v>
      </c>
      <c r="B144" s="80" t="s">
        <v>303</v>
      </c>
      <c r="C144" s="93">
        <v>4.0750000000000004E-4</v>
      </c>
      <c r="D144" s="81">
        <v>2.0375000000000004E-5</v>
      </c>
      <c r="E144" s="94">
        <v>2.0375000000000004E-5</v>
      </c>
      <c r="F144" s="93">
        <v>8.4698333333333344E-3</v>
      </c>
      <c r="G144" s="81">
        <f t="shared" si="18"/>
        <v>4.2349166666666676E-4</v>
      </c>
      <c r="H144" s="94">
        <v>4.2658992799486824E-4</v>
      </c>
      <c r="I144" s="93">
        <v>1.7084999999999999E-3</v>
      </c>
      <c r="J144" s="81">
        <f t="shared" si="19"/>
        <v>8.5425000000000003E-5</v>
      </c>
      <c r="K144" s="94">
        <v>1.2435875522053116E-4</v>
      </c>
      <c r="L144" s="93">
        <v>0.14079450000000002</v>
      </c>
      <c r="M144" s="81">
        <f t="shared" si="20"/>
        <v>7.039725000000001E-3</v>
      </c>
      <c r="N144" s="94">
        <v>1.6850388422822776E-3</v>
      </c>
      <c r="O144" s="93">
        <v>7.2533333333333336E-4</v>
      </c>
      <c r="P144" s="81">
        <v>3.626666666666667E-5</v>
      </c>
      <c r="Q144" s="94">
        <v>3.626666666666667E-5</v>
      </c>
      <c r="R144" s="93">
        <v>5.142666666666666E-3</v>
      </c>
      <c r="S144" s="81">
        <f t="shared" si="21"/>
        <v>2.5713333333333331E-4</v>
      </c>
      <c r="T144" s="94">
        <v>5.2242230682338455E-4</v>
      </c>
      <c r="U144" s="93">
        <v>2.734333333333333E-3</v>
      </c>
      <c r="V144" s="81">
        <f t="shared" si="22"/>
        <v>1.3671666666666666E-4</v>
      </c>
      <c r="W144" s="94">
        <v>5.9175895993779988E-4</v>
      </c>
      <c r="X144" s="93">
        <v>0.14941083333333335</v>
      </c>
      <c r="Y144" s="81">
        <f t="shared" si="23"/>
        <v>7.4705416666666679E-3</v>
      </c>
      <c r="Z144" s="94">
        <v>6.4735021871214823E-3</v>
      </c>
    </row>
    <row r="145" spans="1:26" ht="14.5" thickBot="1" x14ac:dyDescent="0.35">
      <c r="A145" s="85"/>
      <c r="B145" s="42"/>
      <c r="C145" s="92">
        <v>0</v>
      </c>
      <c r="D145" s="86"/>
      <c r="E145" s="87"/>
      <c r="F145" s="92">
        <v>0</v>
      </c>
      <c r="G145" s="86"/>
      <c r="H145" s="87"/>
      <c r="I145" s="92">
        <v>0</v>
      </c>
      <c r="J145" s="86"/>
      <c r="K145" s="87"/>
      <c r="L145" s="92">
        <v>0</v>
      </c>
      <c r="M145" s="86">
        <f>0.05*L145</f>
        <v>0</v>
      </c>
      <c r="N145" s="87"/>
      <c r="O145" s="92">
        <v>0</v>
      </c>
      <c r="P145" s="86"/>
      <c r="Q145" s="87"/>
      <c r="R145" s="92">
        <v>0</v>
      </c>
      <c r="S145" s="86"/>
      <c r="T145" s="87"/>
      <c r="U145" s="92">
        <v>0</v>
      </c>
      <c r="V145" s="86"/>
      <c r="W145" s="87"/>
      <c r="X145" s="92">
        <v>0</v>
      </c>
      <c r="Y145" s="86"/>
      <c r="Z145" s="87"/>
    </row>
    <row r="146" spans="1:26" x14ac:dyDescent="0.3">
      <c r="A146" s="82" t="s">
        <v>120</v>
      </c>
      <c r="B146" s="83" t="s">
        <v>298</v>
      </c>
      <c r="C146" s="95">
        <v>0.65111050066799658</v>
      </c>
      <c r="D146" s="84">
        <f>C146*0.05</f>
        <v>3.2555525033399833E-2</v>
      </c>
      <c r="E146" s="97">
        <v>8.6668067488488072E-4</v>
      </c>
      <c r="F146" s="95">
        <v>0.61622015552434817</v>
      </c>
      <c r="G146" s="84">
        <f t="shared" ref="G146:G172" si="24">F146*0.05</f>
        <v>3.0811007776217411E-2</v>
      </c>
      <c r="H146" s="97">
        <v>2.836361744854844E-3</v>
      </c>
      <c r="I146" s="95">
        <v>1.8955172429354313E-3</v>
      </c>
      <c r="J146" s="84">
        <f t="shared" ref="J146:J172" si="25">I146*0.05</f>
        <v>9.4775862146771576E-5</v>
      </c>
      <c r="K146" s="97">
        <v>3.5280009800809541E-4</v>
      </c>
      <c r="L146" s="95">
        <v>0.23276347850872925</v>
      </c>
      <c r="M146" s="84">
        <f t="shared" ref="M146:M172" si="26">L146*0.05</f>
        <v>1.1638173925436463E-2</v>
      </c>
      <c r="N146" s="97">
        <v>3.8009859327055476E-3</v>
      </c>
      <c r="O146" s="95">
        <v>0.66030404716771862</v>
      </c>
      <c r="P146" s="84">
        <f>0.05*O146</f>
        <v>3.3015202358385932E-2</v>
      </c>
      <c r="Q146" s="97">
        <v>2.9560607870578433E-3</v>
      </c>
      <c r="R146" s="95">
        <v>0.54414248113546471</v>
      </c>
      <c r="S146" s="84">
        <f t="shared" si="21"/>
        <v>2.7207124056773238E-2</v>
      </c>
      <c r="T146" s="97">
        <v>1.5349727896465578E-2</v>
      </c>
      <c r="U146" s="95">
        <v>2.0882695004133586E-3</v>
      </c>
      <c r="V146" s="84">
        <f t="shared" si="22"/>
        <v>1.0441347502066793E-4</v>
      </c>
      <c r="W146" s="97">
        <v>5.0600025240360165E-4</v>
      </c>
      <c r="X146" s="95">
        <v>0.24346228614835186</v>
      </c>
      <c r="Y146" s="84">
        <f t="shared" si="23"/>
        <v>1.2173114307417594E-2</v>
      </c>
      <c r="Z146" s="97">
        <v>2.0323667651961142E-3</v>
      </c>
    </row>
    <row r="147" spans="1:26" x14ac:dyDescent="0.3">
      <c r="A147" s="12" t="s">
        <v>121</v>
      </c>
      <c r="B147" s="15" t="s">
        <v>299</v>
      </c>
      <c r="C147" s="8">
        <v>0.21296906600732501</v>
      </c>
      <c r="D147" s="77">
        <f t="shared" ref="D147:D172" si="27">C147*0.05</f>
        <v>1.0648453300366251E-2</v>
      </c>
      <c r="E147" s="7">
        <v>5.3233781118253805E-4</v>
      </c>
      <c r="F147" s="8">
        <v>0.24059803090395315</v>
      </c>
      <c r="G147" s="77">
        <f t="shared" si="24"/>
        <v>1.2029901545197659E-2</v>
      </c>
      <c r="H147" s="7">
        <v>2.2137233273573031E-3</v>
      </c>
      <c r="I147" s="8">
        <v>0.138924662627426</v>
      </c>
      <c r="J147" s="77">
        <f t="shared" si="25"/>
        <v>6.9462331313713006E-3</v>
      </c>
      <c r="K147" s="7">
        <v>4.7508353750891083E-3</v>
      </c>
      <c r="L147" s="8">
        <v>0.24283073151914134</v>
      </c>
      <c r="M147" s="77">
        <f t="shared" si="26"/>
        <v>1.2141536575957068E-2</v>
      </c>
      <c r="N147" s="7">
        <v>4.4521108742603356E-3</v>
      </c>
      <c r="O147" s="8">
        <v>0.20969516610577665</v>
      </c>
      <c r="P147" s="77">
        <f t="shared" ref="P147:P172" si="28">0.05*O147</f>
        <v>1.0484758305288833E-2</v>
      </c>
      <c r="Q147" s="7">
        <v>3.0872940820578943E-3</v>
      </c>
      <c r="R147" s="8">
        <v>0.29014373527100523</v>
      </c>
      <c r="S147" s="77">
        <f t="shared" si="21"/>
        <v>1.4507186763550263E-2</v>
      </c>
      <c r="T147" s="7">
        <v>1.1222425832576665E-2</v>
      </c>
      <c r="U147" s="8">
        <v>0.27193909466600291</v>
      </c>
      <c r="V147" s="77">
        <f>U147*0.05</f>
        <v>1.3596954733300146E-2</v>
      </c>
      <c r="W147" s="7">
        <v>3.8724670079764829E-2</v>
      </c>
      <c r="X147" s="8">
        <v>0.23601822129162109</v>
      </c>
      <c r="Y147" s="77">
        <f t="shared" si="23"/>
        <v>1.1800911064581055E-2</v>
      </c>
      <c r="Z147" s="7">
        <v>1.7396598203336499E-3</v>
      </c>
    </row>
    <row r="148" spans="1:26" x14ac:dyDescent="0.3">
      <c r="A148" s="12" t="s">
        <v>122</v>
      </c>
      <c r="B148" s="15" t="s">
        <v>300</v>
      </c>
      <c r="C148" s="8">
        <v>0.10708427642741776</v>
      </c>
      <c r="D148" s="77">
        <f t="shared" si="27"/>
        <v>5.354213821370888E-3</v>
      </c>
      <c r="E148" s="7">
        <v>9.9708018683195747E-4</v>
      </c>
      <c r="F148" s="8">
        <v>0.11003530158755931</v>
      </c>
      <c r="G148" s="77">
        <f t="shared" si="24"/>
        <v>5.5017650793779656E-3</v>
      </c>
      <c r="H148" s="7">
        <v>1.1074121728512146E-3</v>
      </c>
      <c r="I148" s="8">
        <v>0.59245402395356894</v>
      </c>
      <c r="J148" s="77">
        <f t="shared" si="25"/>
        <v>2.9622701197678448E-2</v>
      </c>
      <c r="K148" s="7">
        <v>8.6661474796290855E-3</v>
      </c>
      <c r="L148" s="8">
        <v>0.10039017864357287</v>
      </c>
      <c r="M148" s="77">
        <f t="shared" si="26"/>
        <v>5.019508932178644E-3</v>
      </c>
      <c r="N148" s="7">
        <v>7.8146937429374825E-4</v>
      </c>
      <c r="O148" s="8">
        <v>0.10335106179717472</v>
      </c>
      <c r="P148" s="77">
        <f t="shared" si="28"/>
        <v>5.1675530898587368E-3</v>
      </c>
      <c r="Q148" s="7">
        <v>1.2820083921147151E-3</v>
      </c>
      <c r="R148" s="8">
        <v>0.12143463715452774</v>
      </c>
      <c r="S148" s="77">
        <f t="shared" si="21"/>
        <v>6.0717318577263868E-3</v>
      </c>
      <c r="T148" s="7">
        <v>2.2637652537662927E-3</v>
      </c>
      <c r="U148" s="8">
        <v>0.50127365577611616</v>
      </c>
      <c r="V148" s="77">
        <f t="shared" si="22"/>
        <v>2.5063682788805809E-2</v>
      </c>
      <c r="W148" s="7">
        <v>2.9216087818790936E-2</v>
      </c>
      <c r="X148" s="8">
        <v>9.6810345132862477E-2</v>
      </c>
      <c r="Y148" s="77">
        <f t="shared" si="23"/>
        <v>4.8405172566431242E-3</v>
      </c>
      <c r="Z148" s="7">
        <v>9.1312522159132004E-4</v>
      </c>
    </row>
    <row r="149" spans="1:26" x14ac:dyDescent="0.3">
      <c r="A149" s="12" t="s">
        <v>123</v>
      </c>
      <c r="B149" s="15" t="s">
        <v>301</v>
      </c>
      <c r="C149" s="8">
        <v>2.2994300998625511E-2</v>
      </c>
      <c r="D149" s="77">
        <f t="shared" si="27"/>
        <v>1.1497150499312756E-3</v>
      </c>
      <c r="E149" s="7">
        <v>4.2826424914771979E-4</v>
      </c>
      <c r="F149" s="8">
        <v>2.6908557923110362E-2</v>
      </c>
      <c r="G149" s="77">
        <f t="shared" si="24"/>
        <v>1.3454278961555182E-3</v>
      </c>
      <c r="H149" s="7">
        <v>1.8814706918140851E-4</v>
      </c>
      <c r="I149" s="8">
        <v>0.18156676189368057</v>
      </c>
      <c r="J149" s="77">
        <f t="shared" si="25"/>
        <v>9.078338094684028E-3</v>
      </c>
      <c r="K149" s="7">
        <v>2.4219475030521275E-3</v>
      </c>
      <c r="L149" s="8">
        <v>0.21266724865425865</v>
      </c>
      <c r="M149" s="77">
        <f t="shared" si="26"/>
        <v>1.0633362432712934E-2</v>
      </c>
      <c r="N149" s="7">
        <v>5.1271333273388486E-3</v>
      </c>
      <c r="O149" s="8">
        <v>2.1297750211033722E-2</v>
      </c>
      <c r="P149" s="77">
        <f t="shared" si="28"/>
        <v>1.0648875105516863E-3</v>
      </c>
      <c r="Q149" s="7">
        <v>2.3364233928726476E-4</v>
      </c>
      <c r="R149" s="8">
        <v>3.6034331430177674E-2</v>
      </c>
      <c r="S149" s="77">
        <f t="shared" si="21"/>
        <v>1.8017165715088837E-3</v>
      </c>
      <c r="T149" s="7">
        <v>1.716957448669404E-3</v>
      </c>
      <c r="U149" s="8">
        <v>0.15732024930294675</v>
      </c>
      <c r="V149" s="77">
        <f t="shared" si="22"/>
        <v>7.8660124651473377E-3</v>
      </c>
      <c r="W149" s="7">
        <v>4.9363183636647549E-3</v>
      </c>
      <c r="X149" s="8">
        <v>0.20508036694902687</v>
      </c>
      <c r="Y149" s="77">
        <f t="shared" si="23"/>
        <v>1.0254018347451344E-2</v>
      </c>
      <c r="Z149" s="7">
        <v>1.5332597692359004E-3</v>
      </c>
    </row>
    <row r="150" spans="1:26" ht="14.5" thickBot="1" x14ac:dyDescent="0.35">
      <c r="A150" s="79" t="s">
        <v>124</v>
      </c>
      <c r="B150" s="80" t="s">
        <v>302</v>
      </c>
      <c r="C150" s="93">
        <v>5.8418558986352139E-3</v>
      </c>
      <c r="D150" s="81">
        <f t="shared" si="27"/>
        <v>2.920927949317607E-4</v>
      </c>
      <c r="E150" s="98">
        <v>2.154646538571685E-4</v>
      </c>
      <c r="F150" s="93">
        <v>6.237954061029065E-3</v>
      </c>
      <c r="G150" s="81">
        <f t="shared" si="24"/>
        <v>3.1189770305145326E-4</v>
      </c>
      <c r="H150" s="98">
        <v>1.1442651351900604E-4</v>
      </c>
      <c r="I150" s="93">
        <v>8.5159034282389093E-2</v>
      </c>
      <c r="J150" s="81">
        <f t="shared" si="25"/>
        <v>4.2579517141194548E-3</v>
      </c>
      <c r="K150" s="98">
        <v>1.8293653987893222E-3</v>
      </c>
      <c r="L150" s="93">
        <v>0.21134836267429793</v>
      </c>
      <c r="M150" s="81">
        <f t="shared" si="26"/>
        <v>1.0567418133714897E-2</v>
      </c>
      <c r="N150" s="98">
        <v>2.9786097268751756E-3</v>
      </c>
      <c r="O150" s="93">
        <v>5.3519747182962278E-3</v>
      </c>
      <c r="P150" s="81">
        <f t="shared" si="28"/>
        <v>2.6759873591481142E-4</v>
      </c>
      <c r="Q150" s="98">
        <v>2.158266548581425E-4</v>
      </c>
      <c r="R150" s="93">
        <v>8.2448150088247681E-3</v>
      </c>
      <c r="S150" s="81">
        <f t="shared" si="21"/>
        <v>4.1224075044123842E-4</v>
      </c>
      <c r="T150" s="98">
        <v>4.0006965271447532E-4</v>
      </c>
      <c r="U150" s="93">
        <v>6.7378730754520819E-2</v>
      </c>
      <c r="V150" s="81">
        <f t="shared" si="22"/>
        <v>3.3689365377260411E-3</v>
      </c>
      <c r="W150" s="98">
        <v>4.2640713113040766E-3</v>
      </c>
      <c r="X150" s="93">
        <v>0.21862878047813772</v>
      </c>
      <c r="Y150" s="81">
        <f t="shared" si="23"/>
        <v>1.0931439023906886E-2</v>
      </c>
      <c r="Z150" s="98">
        <v>2.5842285410190395E-3</v>
      </c>
    </row>
    <row r="151" spans="1:26" ht="14.5" thickBot="1" x14ac:dyDescent="0.35">
      <c r="A151" s="85"/>
      <c r="B151" s="42"/>
      <c r="C151" s="92">
        <v>0</v>
      </c>
      <c r="D151" s="86"/>
      <c r="E151" s="87"/>
      <c r="F151" s="92">
        <v>0</v>
      </c>
      <c r="G151" s="86"/>
      <c r="H151" s="87"/>
      <c r="I151" s="92">
        <v>0</v>
      </c>
      <c r="J151" s="86"/>
      <c r="K151" s="87"/>
      <c r="L151" s="92">
        <v>0</v>
      </c>
      <c r="M151" s="86">
        <f>0.05*L151</f>
        <v>0</v>
      </c>
      <c r="N151" s="87"/>
      <c r="O151" s="92">
        <v>0</v>
      </c>
      <c r="P151" s="86"/>
      <c r="Q151" s="87"/>
      <c r="R151" s="92">
        <v>0</v>
      </c>
      <c r="S151" s="86"/>
      <c r="T151" s="87"/>
      <c r="U151" s="92">
        <v>0</v>
      </c>
      <c r="V151" s="86"/>
      <c r="W151" s="87"/>
      <c r="X151" s="92">
        <v>0</v>
      </c>
      <c r="Y151" s="86"/>
      <c r="Z151" s="87"/>
    </row>
    <row r="152" spans="1:26" x14ac:dyDescent="0.3">
      <c r="A152" s="83" t="s">
        <v>125</v>
      </c>
      <c r="B152" s="83" t="s">
        <v>298</v>
      </c>
      <c r="C152" s="95">
        <v>0.51966036276235072</v>
      </c>
      <c r="D152" s="84">
        <f t="shared" si="27"/>
        <v>2.5983018138117538E-2</v>
      </c>
      <c r="E152" s="97">
        <v>9.6170584165266356E-3</v>
      </c>
      <c r="F152" s="95">
        <v>0.47559375745252802</v>
      </c>
      <c r="G152" s="84">
        <f t="shared" si="24"/>
        <v>2.3779687872626402E-2</v>
      </c>
      <c r="H152" s="97">
        <v>1.0573088155418565E-2</v>
      </c>
      <c r="I152" s="95">
        <v>1.2584381652033419E-2</v>
      </c>
      <c r="J152" s="84">
        <f t="shared" si="25"/>
        <v>6.2921908260167103E-4</v>
      </c>
      <c r="K152" s="97">
        <v>9.4928774351660267E-3</v>
      </c>
      <c r="L152" s="95">
        <v>0.15290788358497678</v>
      </c>
      <c r="M152" s="84">
        <f t="shared" si="26"/>
        <v>7.6453941792488395E-3</v>
      </c>
      <c r="N152" s="97">
        <v>4.6109650038703024E-3</v>
      </c>
      <c r="O152" s="95">
        <v>0.50710352933587022</v>
      </c>
      <c r="P152" s="84">
        <f t="shared" si="28"/>
        <v>2.5355176466793514E-2</v>
      </c>
      <c r="Q152" s="97">
        <v>9.6958749117566235E-3</v>
      </c>
      <c r="R152" s="95">
        <v>0.31821051412667484</v>
      </c>
      <c r="S152" s="84">
        <f t="shared" si="21"/>
        <v>1.5910525706333743E-2</v>
      </c>
      <c r="T152" s="97">
        <v>3.0507201966388103E-2</v>
      </c>
      <c r="U152" s="95">
        <v>1.8886331629443052E-2</v>
      </c>
      <c r="V152" s="84">
        <f t="shared" si="22"/>
        <v>9.4431658147215271E-4</v>
      </c>
      <c r="W152" s="97">
        <v>6.6435482930897634E-3</v>
      </c>
      <c r="X152" s="95">
        <v>0.14518786637769307</v>
      </c>
      <c r="Y152" s="84">
        <f t="shared" si="23"/>
        <v>7.2593933188846542E-3</v>
      </c>
      <c r="Z152" s="97">
        <v>8.9329575278946985E-3</v>
      </c>
    </row>
    <row r="153" spans="1:26" x14ac:dyDescent="0.3">
      <c r="A153" s="15" t="s">
        <v>126</v>
      </c>
      <c r="B153" s="15" t="s">
        <v>299</v>
      </c>
      <c r="C153" s="8">
        <v>0.25748892856605748</v>
      </c>
      <c r="D153" s="77">
        <f t="shared" si="27"/>
        <v>1.2874446428302875E-2</v>
      </c>
      <c r="E153" s="7">
        <v>1.2165134208079815E-2</v>
      </c>
      <c r="F153" s="8">
        <v>0.27538421848513256</v>
      </c>
      <c r="G153" s="77">
        <f t="shared" si="24"/>
        <v>1.3769210924256628E-2</v>
      </c>
      <c r="H153" s="7">
        <v>7.6680463354990274E-3</v>
      </c>
      <c r="I153" s="8">
        <v>9.1161910699334922E-2</v>
      </c>
      <c r="J153" s="77">
        <f t="shared" si="25"/>
        <v>4.5580955349667461E-3</v>
      </c>
      <c r="K153" s="7">
        <v>1.8351272965842581E-2</v>
      </c>
      <c r="L153" s="8">
        <v>0.10627585893235503</v>
      </c>
      <c r="M153" s="77">
        <f t="shared" si="26"/>
        <v>5.3137929466177515E-3</v>
      </c>
      <c r="N153" s="7">
        <v>5.6449281569626768E-3</v>
      </c>
      <c r="O153" s="8">
        <v>0.25920821609290629</v>
      </c>
      <c r="P153" s="77">
        <f t="shared" si="28"/>
        <v>1.2960410804645314E-2</v>
      </c>
      <c r="Q153" s="7">
        <v>7.8123261752021667E-3</v>
      </c>
      <c r="R153" s="8">
        <v>0.30541519259385502</v>
      </c>
      <c r="S153" s="77">
        <f t="shared" si="21"/>
        <v>1.5270759629692751E-2</v>
      </c>
      <c r="T153" s="7">
        <v>9.3547539521115913E-3</v>
      </c>
      <c r="U153" s="8">
        <v>0.19123022173238832</v>
      </c>
      <c r="V153" s="77">
        <f t="shared" si="22"/>
        <v>9.5615110866194165E-3</v>
      </c>
      <c r="W153" s="7">
        <v>2.4346184109551125E-2</v>
      </c>
      <c r="X153" s="8">
        <v>0.11169106189425283</v>
      </c>
      <c r="Y153" s="77">
        <f t="shared" si="23"/>
        <v>5.5845530947126422E-3</v>
      </c>
      <c r="Z153" s="7">
        <v>5.3123247299598419E-3</v>
      </c>
    </row>
    <row r="154" spans="1:26" x14ac:dyDescent="0.3">
      <c r="A154" s="15" t="s">
        <v>127</v>
      </c>
      <c r="B154" s="15" t="s">
        <v>300</v>
      </c>
      <c r="C154" s="8">
        <v>0.14711643853316389</v>
      </c>
      <c r="D154" s="77">
        <f t="shared" si="27"/>
        <v>7.3558219266581949E-3</v>
      </c>
      <c r="E154" s="7">
        <v>8.9254521171781911E-3</v>
      </c>
      <c r="F154" s="8">
        <v>0.15702492158328177</v>
      </c>
      <c r="G154" s="77">
        <f t="shared" si="24"/>
        <v>7.8512460791640894E-3</v>
      </c>
      <c r="H154" s="7">
        <v>5.9936310966617256E-3</v>
      </c>
      <c r="I154" s="8">
        <v>0.45759775078353027</v>
      </c>
      <c r="J154" s="77">
        <f t="shared" si="25"/>
        <v>2.2879887539176514E-2</v>
      </c>
      <c r="K154" s="7">
        <v>1.0876968714733303E-2</v>
      </c>
      <c r="L154" s="8">
        <v>0.10285714221538877</v>
      </c>
      <c r="M154" s="77">
        <f t="shared" si="26"/>
        <v>5.1428571107694394E-3</v>
      </c>
      <c r="N154" s="7">
        <v>5.680619345891421E-3</v>
      </c>
      <c r="O154" s="8">
        <v>0.15497343878127437</v>
      </c>
      <c r="P154" s="77">
        <f t="shared" si="28"/>
        <v>7.7486719390637187E-3</v>
      </c>
      <c r="Q154" s="7">
        <v>9.5620976223876157E-3</v>
      </c>
      <c r="R154" s="8">
        <v>0.21216069360876813</v>
      </c>
      <c r="S154" s="77">
        <f t="shared" si="21"/>
        <v>1.0608034680438408E-2</v>
      </c>
      <c r="T154" s="7">
        <v>1.7497790197202524E-2</v>
      </c>
      <c r="U154" s="8">
        <v>0.40812261337817818</v>
      </c>
      <c r="V154" s="77">
        <f t="shared" si="22"/>
        <v>2.0406130668908909E-2</v>
      </c>
      <c r="W154" s="7">
        <v>1.6676610651367565E-2</v>
      </c>
      <c r="X154" s="8">
        <v>0.1169989776808719</v>
      </c>
      <c r="Y154" s="77">
        <f t="shared" si="23"/>
        <v>5.8499488840435959E-3</v>
      </c>
      <c r="Z154" s="7">
        <v>6.8082809554833087E-3</v>
      </c>
    </row>
    <row r="155" spans="1:26" x14ac:dyDescent="0.3">
      <c r="A155" s="15" t="s">
        <v>128</v>
      </c>
      <c r="B155" s="15" t="s">
        <v>301</v>
      </c>
      <c r="C155" s="8">
        <v>4.9349528482184428E-2</v>
      </c>
      <c r="D155" s="77">
        <f t="shared" si="27"/>
        <v>2.4674764241092214E-3</v>
      </c>
      <c r="E155" s="7">
        <v>9.1827732551804004E-4</v>
      </c>
      <c r="F155" s="8">
        <v>5.8646789082091165E-2</v>
      </c>
      <c r="G155" s="77">
        <f t="shared" si="24"/>
        <v>2.9323394541045586E-3</v>
      </c>
      <c r="H155" s="7">
        <v>3.611741743390223E-3</v>
      </c>
      <c r="I155" s="8">
        <v>0.23729405050413277</v>
      </c>
      <c r="J155" s="77">
        <f t="shared" si="25"/>
        <v>1.186470252520664E-2</v>
      </c>
      <c r="K155" s="7">
        <v>7.2872131339908825E-3</v>
      </c>
      <c r="L155" s="8">
        <v>0.25188760919794989</v>
      </c>
      <c r="M155" s="77">
        <f t="shared" si="26"/>
        <v>1.2594380459897496E-2</v>
      </c>
      <c r="N155" s="7">
        <v>8.6243740472444451E-3</v>
      </c>
      <c r="O155" s="8">
        <v>4.9230624448172007E-2</v>
      </c>
      <c r="P155" s="77">
        <f t="shared" si="28"/>
        <v>2.4615312224086005E-3</v>
      </c>
      <c r="Q155" s="7">
        <v>4.203353426228738E-3</v>
      </c>
      <c r="R155" s="8">
        <v>0.102957399902049</v>
      </c>
      <c r="S155" s="77">
        <f t="shared" si="21"/>
        <v>5.1478699951024503E-3</v>
      </c>
      <c r="T155" s="7">
        <v>1.4762243691001126E-2</v>
      </c>
      <c r="U155" s="8">
        <v>0.20695489683768198</v>
      </c>
      <c r="V155" s="77">
        <f t="shared" si="22"/>
        <v>1.03477448418841E-2</v>
      </c>
      <c r="W155" s="7">
        <v>9.9126007686504251E-3</v>
      </c>
      <c r="X155" s="8">
        <v>0.22826782584552049</v>
      </c>
      <c r="Y155" s="77">
        <f t="shared" si="23"/>
        <v>1.1413391292276025E-2</v>
      </c>
      <c r="Z155" s="7">
        <v>5.1280968619521316E-3</v>
      </c>
    </row>
    <row r="156" spans="1:26" x14ac:dyDescent="0.3">
      <c r="A156" s="15" t="s">
        <v>129</v>
      </c>
      <c r="B156" s="15" t="s">
        <v>302</v>
      </c>
      <c r="C156" s="8">
        <v>1.7221815663744481E-2</v>
      </c>
      <c r="D156" s="77">
        <f t="shared" si="27"/>
        <v>8.6109078318722407E-4</v>
      </c>
      <c r="E156" s="7">
        <v>1.8303305227455131E-3</v>
      </c>
      <c r="F156" s="8">
        <v>2.2125960556839575E-2</v>
      </c>
      <c r="G156" s="77">
        <f t="shared" si="24"/>
        <v>1.1062980278419789E-3</v>
      </c>
      <c r="H156" s="7">
        <v>2.1349729579725487E-3</v>
      </c>
      <c r="I156" s="8">
        <v>0.13408573614552308</v>
      </c>
      <c r="J156" s="77">
        <f t="shared" si="25"/>
        <v>6.7042868072761542E-3</v>
      </c>
      <c r="K156" s="7">
        <v>3.034313081167396E-3</v>
      </c>
      <c r="L156" s="8">
        <v>0.14084233557813008</v>
      </c>
      <c r="M156" s="77">
        <f t="shared" si="26"/>
        <v>7.0421167789065046E-3</v>
      </c>
      <c r="N156" s="7">
        <v>6.0540941526804623E-3</v>
      </c>
      <c r="O156" s="8">
        <v>2.1463251081438903E-2</v>
      </c>
      <c r="P156" s="77">
        <f t="shared" si="28"/>
        <v>1.0731625540719451E-3</v>
      </c>
      <c r="Q156" s="7">
        <v>2.7461343314833207E-3</v>
      </c>
      <c r="R156" s="8">
        <v>4.059247565910893E-2</v>
      </c>
      <c r="S156" s="77">
        <f t="shared" si="21"/>
        <v>2.0296237829554465E-3</v>
      </c>
      <c r="T156" s="7">
        <v>5.560207585896937E-3</v>
      </c>
      <c r="U156" s="8">
        <v>0.11915515299753271</v>
      </c>
      <c r="V156" s="77">
        <f t="shared" si="22"/>
        <v>5.9577576498766362E-3</v>
      </c>
      <c r="W156" s="7">
        <v>8.8146809900169747E-3</v>
      </c>
      <c r="X156" s="8">
        <v>0.14494897239805862</v>
      </c>
      <c r="Y156" s="77">
        <f t="shared" si="23"/>
        <v>7.2474486199029312E-3</v>
      </c>
      <c r="Z156" s="7">
        <v>7.6122369159811482E-3</v>
      </c>
    </row>
    <row r="157" spans="1:26" x14ac:dyDescent="0.3">
      <c r="A157" s="15" t="s">
        <v>130</v>
      </c>
      <c r="B157" s="15" t="s">
        <v>303</v>
      </c>
      <c r="C157" s="8">
        <v>6.2986816851586759E-3</v>
      </c>
      <c r="D157" s="77">
        <f t="shared" si="27"/>
        <v>3.149340842579338E-4</v>
      </c>
      <c r="E157" s="7">
        <v>6.920155571025603E-4</v>
      </c>
      <c r="F157" s="8">
        <v>8.4877793978307067E-3</v>
      </c>
      <c r="G157" s="77">
        <f t="shared" si="24"/>
        <v>4.2438896989153535E-4</v>
      </c>
      <c r="H157" s="7">
        <v>3.9093120437597136E-3</v>
      </c>
      <c r="I157" s="8">
        <v>4.7067126018908612E-2</v>
      </c>
      <c r="J157" s="77">
        <f t="shared" si="25"/>
        <v>2.3533563009454309E-3</v>
      </c>
      <c r="K157" s="7">
        <v>4.6381813108158816E-3</v>
      </c>
      <c r="L157" s="8">
        <v>0.10558943121723606</v>
      </c>
      <c r="M157" s="77">
        <f t="shared" si="26"/>
        <v>5.2794715608618032E-3</v>
      </c>
      <c r="N157" s="7">
        <v>8.8940244941642706E-3</v>
      </c>
      <c r="O157" s="8">
        <v>5.7492922537346726E-3</v>
      </c>
      <c r="P157" s="77">
        <f t="shared" si="28"/>
        <v>2.8746461268673362E-4</v>
      </c>
      <c r="Q157" s="7">
        <v>1.407227399354566E-3</v>
      </c>
      <c r="R157" s="8">
        <v>1.4229577870346196E-2</v>
      </c>
      <c r="S157" s="77">
        <f t="shared" si="21"/>
        <v>7.1147889351730982E-4</v>
      </c>
      <c r="T157" s="7">
        <v>1.9028332846916592E-3</v>
      </c>
      <c r="U157" s="8">
        <v>3.8628029049740602E-2</v>
      </c>
      <c r="V157" s="77">
        <f t="shared" si="22"/>
        <v>1.9314014524870302E-3</v>
      </c>
      <c r="W157" s="7">
        <v>3.9737119840259861E-3</v>
      </c>
      <c r="X157" s="8">
        <v>0.11737440035705092</v>
      </c>
      <c r="Y157" s="77">
        <f t="shared" si="23"/>
        <v>5.8687200178525467E-3</v>
      </c>
      <c r="Z157" s="7">
        <v>6.5093181650909097E-3</v>
      </c>
    </row>
    <row r="158" spans="1:26" ht="14.5" thickBot="1" x14ac:dyDescent="0.35">
      <c r="A158" s="80" t="s">
        <v>131</v>
      </c>
      <c r="B158" s="80" t="s">
        <v>304</v>
      </c>
      <c r="C158" s="93">
        <v>2.864244307340124E-3</v>
      </c>
      <c r="D158" s="81">
        <f t="shared" si="27"/>
        <v>1.4321221536700619E-4</v>
      </c>
      <c r="E158" s="98">
        <v>8.0828911938106809E-4</v>
      </c>
      <c r="F158" s="93">
        <v>2.7365734422962426E-3</v>
      </c>
      <c r="G158" s="81">
        <f t="shared" si="24"/>
        <v>1.3682867211481213E-4</v>
      </c>
      <c r="H158" s="98">
        <v>1.2526742240873559E-3</v>
      </c>
      <c r="I158" s="93">
        <v>2.0209044196536848E-2</v>
      </c>
      <c r="J158" s="81">
        <f t="shared" si="25"/>
        <v>1.0104522098268425E-3</v>
      </c>
      <c r="K158" s="98">
        <v>1.9493350176239361E-3</v>
      </c>
      <c r="L158" s="93">
        <v>0.13963973927396342</v>
      </c>
      <c r="M158" s="81">
        <f t="shared" si="26"/>
        <v>6.9819869636981715E-3</v>
      </c>
      <c r="N158" s="98">
        <v>3.4322809335293825E-3</v>
      </c>
      <c r="O158" s="93">
        <v>2.2716480066034676E-3</v>
      </c>
      <c r="P158" s="81">
        <f t="shared" si="28"/>
        <v>1.1358240033017339E-4</v>
      </c>
      <c r="Q158" s="98">
        <v>6.4445673615148641E-4</v>
      </c>
      <c r="R158" s="93">
        <v>6.4341462391978993E-3</v>
      </c>
      <c r="S158" s="81">
        <f t="shared" si="21"/>
        <v>3.21707311959895E-4</v>
      </c>
      <c r="T158" s="98">
        <v>1.6724005601008805E-3</v>
      </c>
      <c r="U158" s="93">
        <v>1.7022754375035205E-2</v>
      </c>
      <c r="V158" s="81">
        <f t="shared" si="22"/>
        <v>8.5113771875176033E-4</v>
      </c>
      <c r="W158" s="98">
        <v>1.3914443492765432E-3</v>
      </c>
      <c r="X158" s="93">
        <v>0.13553089544655211</v>
      </c>
      <c r="Y158" s="81">
        <f t="shared" si="23"/>
        <v>6.7765447723276062E-3</v>
      </c>
      <c r="Z158" s="98">
        <v>9.6410806048099432E-3</v>
      </c>
    </row>
    <row r="159" spans="1:26" ht="14.5" thickBot="1" x14ac:dyDescent="0.35">
      <c r="A159" s="85"/>
      <c r="B159" s="42"/>
      <c r="C159" s="92">
        <v>0</v>
      </c>
      <c r="D159" s="86"/>
      <c r="E159" s="87"/>
      <c r="F159" s="92">
        <v>0</v>
      </c>
      <c r="G159" s="86"/>
      <c r="H159" s="87"/>
      <c r="I159" s="92">
        <v>0</v>
      </c>
      <c r="J159" s="86"/>
      <c r="K159" s="87"/>
      <c r="L159" s="92">
        <v>0</v>
      </c>
      <c r="M159" s="86">
        <f>0.05*L159</f>
        <v>0</v>
      </c>
      <c r="N159" s="87"/>
      <c r="O159" s="92">
        <v>0</v>
      </c>
      <c r="P159" s="86"/>
      <c r="Q159" s="87"/>
      <c r="R159" s="92">
        <v>0</v>
      </c>
      <c r="S159" s="86"/>
      <c r="T159" s="87"/>
      <c r="U159" s="92">
        <v>0</v>
      </c>
      <c r="V159" s="86"/>
      <c r="W159" s="87"/>
      <c r="X159" s="92">
        <v>0</v>
      </c>
      <c r="Y159" s="86"/>
      <c r="Z159" s="87"/>
    </row>
    <row r="160" spans="1:26" x14ac:dyDescent="0.3">
      <c r="A160" s="11" t="s">
        <v>132</v>
      </c>
      <c r="B160" s="14" t="s">
        <v>298</v>
      </c>
      <c r="C160" s="4">
        <v>0.62887863264639854</v>
      </c>
      <c r="D160" s="88">
        <f t="shared" si="27"/>
        <v>3.1443931632319927E-2</v>
      </c>
      <c r="E160" s="3">
        <v>8.2842074005472699E-4</v>
      </c>
      <c r="F160" s="4">
        <v>0.41014723666472563</v>
      </c>
      <c r="G160" s="88">
        <f t="shared" si="24"/>
        <v>2.0507361833236284E-2</v>
      </c>
      <c r="H160" s="3">
        <v>3.5763973147994645E-3</v>
      </c>
      <c r="I160" s="4">
        <v>6.4415594642267078E-3</v>
      </c>
      <c r="J160" s="88">
        <f t="shared" si="25"/>
        <v>3.220779732113354E-4</v>
      </c>
      <c r="K160" s="3">
        <v>8.7240564955922955E-3</v>
      </c>
      <c r="L160" s="4">
        <v>0.25878037580617425</v>
      </c>
      <c r="M160" s="88">
        <f t="shared" si="26"/>
        <v>1.2939018790308713E-2</v>
      </c>
      <c r="N160" s="3">
        <v>3.7149251920872086E-3</v>
      </c>
      <c r="O160" s="4">
        <v>0.62765839758329156</v>
      </c>
      <c r="P160" s="88">
        <f t="shared" si="28"/>
        <v>3.1382919879164577E-2</v>
      </c>
      <c r="Q160" s="3">
        <v>3.6021703216013042E-3</v>
      </c>
      <c r="R160" s="4">
        <v>0.36186787817284899</v>
      </c>
      <c r="S160" s="88">
        <f t="shared" si="21"/>
        <v>1.8093393908642449E-2</v>
      </c>
      <c r="T160" s="3">
        <v>4.533230327537266E-2</v>
      </c>
      <c r="U160" s="4">
        <v>2.0232979098058924E-2</v>
      </c>
      <c r="V160" s="88">
        <f t="shared" si="22"/>
        <v>1.0116489549029462E-3</v>
      </c>
      <c r="W160" s="3">
        <v>1.5296334376952729E-2</v>
      </c>
      <c r="X160" s="4">
        <v>0.26051510967180574</v>
      </c>
      <c r="Y160" s="88">
        <f t="shared" si="23"/>
        <v>1.3025755483590288E-2</v>
      </c>
      <c r="Z160" s="3">
        <v>2.2694711223596811E-2</v>
      </c>
    </row>
    <row r="161" spans="1:26" x14ac:dyDescent="0.3">
      <c r="A161" s="12" t="s">
        <v>133</v>
      </c>
      <c r="B161" s="15" t="s">
        <v>299</v>
      </c>
      <c r="C161" s="8">
        <v>0.22743315585699472</v>
      </c>
      <c r="D161" s="77">
        <f t="shared" si="27"/>
        <v>1.1371657792849738E-2</v>
      </c>
      <c r="E161" s="7">
        <v>1.1049468379560486E-3</v>
      </c>
      <c r="F161" s="8">
        <v>0.37756088908118279</v>
      </c>
      <c r="G161" s="77">
        <f t="shared" si="24"/>
        <v>1.8878044454059141E-2</v>
      </c>
      <c r="H161" s="7">
        <v>1.5501336702918706E-3</v>
      </c>
      <c r="I161" s="8">
        <v>0.32184897763799541</v>
      </c>
      <c r="J161" s="77">
        <f t="shared" si="25"/>
        <v>1.6092448881899771E-2</v>
      </c>
      <c r="K161" s="7">
        <v>2.851706453885286E-3</v>
      </c>
      <c r="L161" s="8">
        <v>0.19764930348562923</v>
      </c>
      <c r="M161" s="77">
        <f t="shared" si="26"/>
        <v>9.8824651742814625E-3</v>
      </c>
      <c r="N161" s="7">
        <v>1.5747959108250685E-3</v>
      </c>
      <c r="O161" s="8">
        <v>0.22862653680656597</v>
      </c>
      <c r="P161" s="77">
        <f t="shared" si="28"/>
        <v>1.1431326840328299E-2</v>
      </c>
      <c r="Q161" s="7">
        <v>1.8893950748417089E-3</v>
      </c>
      <c r="R161" s="8">
        <v>0.40813444773218704</v>
      </c>
      <c r="S161" s="77">
        <f t="shared" si="21"/>
        <v>2.0406722386609354E-2</v>
      </c>
      <c r="T161" s="7">
        <v>2.9388662774225964E-2</v>
      </c>
      <c r="U161" s="8">
        <v>0.38052753169716941</v>
      </c>
      <c r="V161" s="77">
        <f t="shared" si="22"/>
        <v>1.9026376584858472E-2</v>
      </c>
      <c r="W161" s="7">
        <v>2.5641644142234764E-2</v>
      </c>
      <c r="X161" s="8">
        <v>0.18550638397270214</v>
      </c>
      <c r="Y161" s="77">
        <f t="shared" si="23"/>
        <v>9.2753191986351072E-3</v>
      </c>
      <c r="Z161" s="7">
        <v>8.6196554921445095E-3</v>
      </c>
    </row>
    <row r="162" spans="1:26" x14ac:dyDescent="0.3">
      <c r="A162" s="12" t="s">
        <v>134</v>
      </c>
      <c r="B162" s="15" t="s">
        <v>300</v>
      </c>
      <c r="C162" s="8">
        <v>0.11260883161486619</v>
      </c>
      <c r="D162" s="77">
        <f t="shared" si="27"/>
        <v>5.6304415807433101E-3</v>
      </c>
      <c r="E162" s="7">
        <v>7.8464123871691666E-4</v>
      </c>
      <c r="F162" s="8">
        <v>0.14545679870903291</v>
      </c>
      <c r="G162" s="77">
        <f t="shared" si="24"/>
        <v>7.2728399354516464E-3</v>
      </c>
      <c r="H162" s="7">
        <v>1.9955545700123013E-3</v>
      </c>
      <c r="I162" s="8">
        <v>0.44467043956854885</v>
      </c>
      <c r="J162" s="77">
        <f t="shared" si="25"/>
        <v>2.2233521978427442E-2</v>
      </c>
      <c r="K162" s="7">
        <v>4.0650173690639363E-3</v>
      </c>
      <c r="L162" s="8">
        <v>9.1068781008954269E-2</v>
      </c>
      <c r="M162" s="77">
        <f t="shared" si="26"/>
        <v>4.553439050447714E-3</v>
      </c>
      <c r="N162" s="7">
        <v>1.0625205706732118E-3</v>
      </c>
      <c r="O162" s="8">
        <v>0.11286081884402101</v>
      </c>
      <c r="P162" s="77">
        <f t="shared" si="28"/>
        <v>5.6430409422010509E-3</v>
      </c>
      <c r="Q162" s="7">
        <v>1.7108244211068778E-3</v>
      </c>
      <c r="R162" s="8">
        <v>0.15463963659965485</v>
      </c>
      <c r="S162" s="77">
        <f t="shared" si="21"/>
        <v>7.7319818299827429E-3</v>
      </c>
      <c r="T162" s="7">
        <v>8.1125827154277259E-3</v>
      </c>
      <c r="U162" s="8">
        <v>0.39245129059569367</v>
      </c>
      <c r="V162" s="77">
        <f t="shared" si="22"/>
        <v>1.9622564529784683E-2</v>
      </c>
      <c r="W162" s="7">
        <v>1.222871658578943E-2</v>
      </c>
      <c r="X162" s="8">
        <v>8.7310226090186127E-2</v>
      </c>
      <c r="Y162" s="77">
        <f t="shared" si="23"/>
        <v>4.3655113045093065E-3</v>
      </c>
      <c r="Z162" s="7">
        <v>3.8902491637273495E-3</v>
      </c>
    </row>
    <row r="163" spans="1:26" x14ac:dyDescent="0.3">
      <c r="A163" s="12" t="s">
        <v>135</v>
      </c>
      <c r="B163" s="15" t="s">
        <v>301</v>
      </c>
      <c r="C163" s="8">
        <v>2.4954615761926452E-2</v>
      </c>
      <c r="D163" s="77">
        <f t="shared" si="27"/>
        <v>1.2477307880963226E-3</v>
      </c>
      <c r="E163" s="7">
        <v>2.9810691603075783E-4</v>
      </c>
      <c r="F163" s="8">
        <v>5.4726123909076073E-2</v>
      </c>
      <c r="G163" s="77">
        <f t="shared" si="24"/>
        <v>2.7363061954538037E-3</v>
      </c>
      <c r="H163" s="7">
        <v>9.1655664308536806E-4</v>
      </c>
      <c r="I163" s="8">
        <v>0.15933645691742518</v>
      </c>
      <c r="J163" s="77">
        <f t="shared" si="25"/>
        <v>7.9668228458712586E-3</v>
      </c>
      <c r="K163" s="7">
        <v>2.2077381368105498E-3</v>
      </c>
      <c r="L163" s="8">
        <v>0.17187960720687565</v>
      </c>
      <c r="M163" s="77">
        <f t="shared" si="26"/>
        <v>8.5939803603437819E-3</v>
      </c>
      <c r="N163" s="7">
        <v>5.7091517318902754E-4</v>
      </c>
      <c r="O163" s="8">
        <v>2.4767958706917434E-2</v>
      </c>
      <c r="P163" s="77">
        <f t="shared" si="28"/>
        <v>1.2383979353458717E-3</v>
      </c>
      <c r="Q163" s="7">
        <v>4.6916390627768206E-4</v>
      </c>
      <c r="R163" s="8">
        <v>6.1629457544295184E-2</v>
      </c>
      <c r="S163" s="77">
        <f t="shared" si="21"/>
        <v>3.0814728772147592E-3</v>
      </c>
      <c r="T163" s="7">
        <v>6.4233135167301673E-3</v>
      </c>
      <c r="U163" s="8">
        <v>0.14808092663586098</v>
      </c>
      <c r="V163" s="77">
        <f t="shared" si="22"/>
        <v>7.4040463317930488E-3</v>
      </c>
      <c r="W163" s="7">
        <v>5.229044447080191E-3</v>
      </c>
      <c r="X163" s="8">
        <v>0.17408581043776894</v>
      </c>
      <c r="Y163" s="77">
        <f t="shared" si="23"/>
        <v>8.7042905218884473E-3</v>
      </c>
      <c r="Z163" s="7">
        <v>1.876185396072385E-2</v>
      </c>
    </row>
    <row r="164" spans="1:26" ht="14.5" thickBot="1" x14ac:dyDescent="0.35">
      <c r="A164" s="13" t="s">
        <v>136</v>
      </c>
      <c r="B164" s="16" t="s">
        <v>302</v>
      </c>
      <c r="C164" s="6">
        <v>6.1247641198141313E-3</v>
      </c>
      <c r="D164" s="89">
        <f t="shared" si="27"/>
        <v>3.0623820599070661E-4</v>
      </c>
      <c r="E164" s="5">
        <v>1.2393411761707818E-4</v>
      </c>
      <c r="F164" s="6">
        <v>1.21089516359826E-2</v>
      </c>
      <c r="G164" s="89">
        <f t="shared" si="24"/>
        <v>6.0544758179912998E-4</v>
      </c>
      <c r="H164" s="5">
        <v>3.8858242702587376E-4</v>
      </c>
      <c r="I164" s="6">
        <v>6.7702566411803847E-2</v>
      </c>
      <c r="J164" s="89">
        <f t="shared" si="25"/>
        <v>3.3851283205901927E-3</v>
      </c>
      <c r="K164" s="5">
        <v>1.6273612547926205E-3</v>
      </c>
      <c r="L164" s="6">
        <v>0.28062193249236667</v>
      </c>
      <c r="M164" s="89">
        <f t="shared" si="26"/>
        <v>1.4031096624618334E-2</v>
      </c>
      <c r="N164" s="5">
        <v>6.182794134893266E-3</v>
      </c>
      <c r="O164" s="6">
        <v>6.0862880592040024E-3</v>
      </c>
      <c r="P164" s="89">
        <f t="shared" si="28"/>
        <v>3.0431440296020012E-4</v>
      </c>
      <c r="Q164" s="5">
        <v>1.6925995966470624E-4</v>
      </c>
      <c r="R164" s="6">
        <v>1.3728579951013996E-2</v>
      </c>
      <c r="S164" s="89">
        <f t="shared" si="21"/>
        <v>6.8642899755069981E-4</v>
      </c>
      <c r="T164" s="5">
        <v>1.4731992467397958E-3</v>
      </c>
      <c r="U164" s="6">
        <v>5.8707271973217047E-2</v>
      </c>
      <c r="V164" s="89">
        <f t="shared" si="22"/>
        <v>2.9353635986608525E-3</v>
      </c>
      <c r="W164" s="5">
        <v>3.3563112084396421E-3</v>
      </c>
      <c r="X164" s="6">
        <v>0.29258246982753716</v>
      </c>
      <c r="Y164" s="89">
        <f t="shared" si="23"/>
        <v>1.4629123491376858E-2</v>
      </c>
      <c r="Z164" s="5">
        <v>9.7732200062825361E-3</v>
      </c>
    </row>
    <row r="165" spans="1:26" ht="14.5" thickBot="1" x14ac:dyDescent="0.35">
      <c r="A165" s="85"/>
      <c r="B165" s="42"/>
      <c r="C165" s="92">
        <v>0</v>
      </c>
      <c r="D165" s="86"/>
      <c r="E165" s="87"/>
      <c r="F165" s="92">
        <v>0</v>
      </c>
      <c r="G165" s="86"/>
      <c r="H165" s="87"/>
      <c r="I165" s="92">
        <v>0</v>
      </c>
      <c r="J165" s="86"/>
      <c r="K165" s="87"/>
      <c r="L165" s="92">
        <v>0</v>
      </c>
      <c r="M165" s="86">
        <f>0.05*L165</f>
        <v>0</v>
      </c>
      <c r="N165" s="87"/>
      <c r="O165" s="92">
        <v>0</v>
      </c>
      <c r="P165" s="86"/>
      <c r="Q165" s="87"/>
      <c r="R165" s="92">
        <v>0</v>
      </c>
      <c r="S165" s="86"/>
      <c r="T165" s="87"/>
      <c r="U165" s="92">
        <v>0</v>
      </c>
      <c r="V165" s="86"/>
      <c r="W165" s="87"/>
      <c r="X165" s="92">
        <v>0</v>
      </c>
      <c r="Y165" s="86"/>
      <c r="Z165" s="87"/>
    </row>
    <row r="166" spans="1:26" x14ac:dyDescent="0.3">
      <c r="A166" s="82" t="s">
        <v>137</v>
      </c>
      <c r="B166" s="14" t="s">
        <v>298</v>
      </c>
      <c r="C166" s="4">
        <v>0.5045024135330537</v>
      </c>
      <c r="D166" s="88">
        <f t="shared" si="27"/>
        <v>2.5225120676652685E-2</v>
      </c>
      <c r="E166" s="3">
        <v>1.9318555490085421E-2</v>
      </c>
      <c r="F166" s="4">
        <v>0.33254775477327431</v>
      </c>
      <c r="G166" s="88">
        <f t="shared" si="24"/>
        <v>1.6627387738663717E-2</v>
      </c>
      <c r="H166" s="3">
        <v>1.1958860018415273E-2</v>
      </c>
      <c r="I166" s="4">
        <v>5.3338569738232811E-2</v>
      </c>
      <c r="J166" s="88">
        <f t="shared" si="25"/>
        <v>2.6669284869116406E-3</v>
      </c>
      <c r="K166" s="3">
        <v>2.7030518157311136E-2</v>
      </c>
      <c r="L166" s="4">
        <v>0.18835775070639907</v>
      </c>
      <c r="M166" s="88">
        <f t="shared" si="26"/>
        <v>9.4178875353199548E-3</v>
      </c>
      <c r="N166" s="3">
        <v>1.1101169108765175E-2</v>
      </c>
      <c r="O166" s="4">
        <v>0.49263910920689691</v>
      </c>
      <c r="P166" s="88">
        <f t="shared" si="28"/>
        <v>2.4631955460344846E-2</v>
      </c>
      <c r="Q166" s="3">
        <v>6.547501595405787E-3</v>
      </c>
      <c r="R166" s="4">
        <v>0.24528692169971819</v>
      </c>
      <c r="S166" s="88">
        <f t="shared" si="21"/>
        <v>1.226434608498591E-2</v>
      </c>
      <c r="T166" s="3">
        <v>2.1046914373353542E-2</v>
      </c>
      <c r="U166" s="4">
        <v>3.8732736045231524E-2</v>
      </c>
      <c r="V166" s="88">
        <f t="shared" si="22"/>
        <v>1.9366368022615762E-3</v>
      </c>
      <c r="W166" s="3">
        <v>1.7996707127172631E-2</v>
      </c>
      <c r="X166" s="4">
        <v>0.18153558040043807</v>
      </c>
      <c r="Y166" s="88">
        <f t="shared" si="23"/>
        <v>9.0767790200219044E-3</v>
      </c>
      <c r="Z166" s="3">
        <v>2.5118953218412902E-2</v>
      </c>
    </row>
    <row r="167" spans="1:26" x14ac:dyDescent="0.3">
      <c r="A167" s="12" t="s">
        <v>138</v>
      </c>
      <c r="B167" s="15" t="s">
        <v>299</v>
      </c>
      <c r="C167" s="8">
        <v>0.24365238191271862</v>
      </c>
      <c r="D167" s="77">
        <f t="shared" si="27"/>
        <v>1.2182619095635932E-2</v>
      </c>
      <c r="E167" s="7">
        <v>1.511963488197025E-2</v>
      </c>
      <c r="F167" s="8">
        <v>0.34020006514410062</v>
      </c>
      <c r="G167" s="77">
        <f t="shared" si="24"/>
        <v>1.7010003257205031E-2</v>
      </c>
      <c r="H167" s="7">
        <v>1.1290704185767228E-2</v>
      </c>
      <c r="I167" s="8">
        <v>0.25130908547508396</v>
      </c>
      <c r="J167" s="77">
        <f t="shared" si="25"/>
        <v>1.2565454273754198E-2</v>
      </c>
      <c r="K167" s="7">
        <v>1.1392363400133767E-2</v>
      </c>
      <c r="L167" s="8">
        <v>0.12119695641687496</v>
      </c>
      <c r="M167" s="77">
        <f t="shared" si="26"/>
        <v>6.0598478208437482E-3</v>
      </c>
      <c r="N167" s="7">
        <v>1.0176160711817228E-2</v>
      </c>
      <c r="O167" s="8">
        <v>0.26117318326080508</v>
      </c>
      <c r="P167" s="77">
        <f t="shared" si="28"/>
        <v>1.3058659163040255E-2</v>
      </c>
      <c r="Q167" s="7">
        <v>1.0823549728707952E-2</v>
      </c>
      <c r="R167" s="8">
        <v>0.35008163645438151</v>
      </c>
      <c r="S167" s="77">
        <f t="shared" si="21"/>
        <v>1.7504081822719075E-2</v>
      </c>
      <c r="T167" s="7">
        <v>2.9123446737584172E-2</v>
      </c>
      <c r="U167" s="8">
        <v>0.2936329590178019</v>
      </c>
      <c r="V167" s="77">
        <f t="shared" si="22"/>
        <v>1.4681647950890095E-2</v>
      </c>
      <c r="W167" s="7">
        <v>1.1554507385905943E-2</v>
      </c>
      <c r="X167" s="8">
        <v>0.12384774178252622</v>
      </c>
      <c r="Y167" s="77">
        <f t="shared" si="23"/>
        <v>6.1923870891263111E-3</v>
      </c>
      <c r="Z167" s="7">
        <v>1.4885961654716085E-2</v>
      </c>
    </row>
    <row r="168" spans="1:26" x14ac:dyDescent="0.3">
      <c r="A168" s="12" t="s">
        <v>139</v>
      </c>
      <c r="B168" s="15" t="s">
        <v>300</v>
      </c>
      <c r="C168" s="8">
        <v>0.14983566548645263</v>
      </c>
      <c r="D168" s="77">
        <f t="shared" si="27"/>
        <v>7.4917832743226324E-3</v>
      </c>
      <c r="E168" s="7">
        <v>5.529949398643659E-3</v>
      </c>
      <c r="F168" s="8">
        <v>0.17945834866477148</v>
      </c>
      <c r="G168" s="77">
        <f t="shared" si="24"/>
        <v>8.9729174332385739E-3</v>
      </c>
      <c r="H168" s="7">
        <v>1.0969231054039819E-2</v>
      </c>
      <c r="I168" s="8">
        <v>0.35024031725498067</v>
      </c>
      <c r="J168" s="77">
        <f t="shared" si="25"/>
        <v>1.7512015862749034E-2</v>
      </c>
      <c r="K168" s="7">
        <v>1.1522237879585125E-2</v>
      </c>
      <c r="L168" s="8">
        <v>0.12306918342936633</v>
      </c>
      <c r="M168" s="77">
        <f t="shared" si="26"/>
        <v>6.153459171468317E-3</v>
      </c>
      <c r="N168" s="7">
        <v>2.6395433429009758E-2</v>
      </c>
      <c r="O168" s="8">
        <v>0.14642607881156558</v>
      </c>
      <c r="P168" s="77">
        <f t="shared" si="28"/>
        <v>7.3213039405782797E-3</v>
      </c>
      <c r="Q168" s="7">
        <v>4.9113426296941648E-3</v>
      </c>
      <c r="R168" s="8">
        <v>0.21801749418480662</v>
      </c>
      <c r="S168" s="77">
        <f t="shared" si="21"/>
        <v>1.0900874709240331E-2</v>
      </c>
      <c r="T168" s="7">
        <v>8.3341395145748939E-3</v>
      </c>
      <c r="U168" s="8">
        <v>0.33392342513867362</v>
      </c>
      <c r="V168" s="77">
        <f t="shared" si="22"/>
        <v>1.6696171256933682E-2</v>
      </c>
      <c r="W168" s="7">
        <v>1.0770045921771255E-2</v>
      </c>
      <c r="X168" s="8">
        <v>0.11497039981627144</v>
      </c>
      <c r="Y168" s="77">
        <f t="shared" si="23"/>
        <v>5.7485199908135724E-3</v>
      </c>
      <c r="Z168" s="7">
        <v>2.3929545878290325E-3</v>
      </c>
    </row>
    <row r="169" spans="1:26" x14ac:dyDescent="0.3">
      <c r="A169" s="12" t="s">
        <v>140</v>
      </c>
      <c r="B169" s="15" t="s">
        <v>301</v>
      </c>
      <c r="C169" s="8">
        <v>5.7299729032297207E-2</v>
      </c>
      <c r="D169" s="77">
        <f t="shared" si="27"/>
        <v>2.8649864516148604E-3</v>
      </c>
      <c r="E169" s="7">
        <v>3.5905826250913668E-3</v>
      </c>
      <c r="F169" s="8">
        <v>8.6178427352864947E-2</v>
      </c>
      <c r="G169" s="77">
        <f t="shared" si="24"/>
        <v>4.3089213676432477E-3</v>
      </c>
      <c r="H169" s="7">
        <v>7.2637359070553097E-3</v>
      </c>
      <c r="I169" s="8">
        <v>0.18050643948847409</v>
      </c>
      <c r="J169" s="77">
        <f t="shared" si="25"/>
        <v>9.0253219744237043E-3</v>
      </c>
      <c r="K169" s="7">
        <v>4.277399487685709E-3</v>
      </c>
      <c r="L169" s="8">
        <v>0.17508407920431077</v>
      </c>
      <c r="M169" s="77">
        <f t="shared" si="26"/>
        <v>8.7542039602155394E-3</v>
      </c>
      <c r="N169" s="7">
        <v>8.3904049420251321E-3</v>
      </c>
      <c r="O169" s="8">
        <v>5.5059541600792239E-2</v>
      </c>
      <c r="P169" s="77">
        <f t="shared" si="28"/>
        <v>2.7529770800396123E-3</v>
      </c>
      <c r="Q169" s="7">
        <v>7.1570306865837109E-3</v>
      </c>
      <c r="R169" s="8">
        <v>0.11322637479755226</v>
      </c>
      <c r="S169" s="77">
        <f t="shared" si="21"/>
        <v>5.6613187398776134E-3</v>
      </c>
      <c r="T169" s="7">
        <v>6.8066327395215663E-3</v>
      </c>
      <c r="U169" s="8">
        <v>0.18551227581040605</v>
      </c>
      <c r="V169" s="77">
        <f t="shared" si="22"/>
        <v>9.2756137905203023E-3</v>
      </c>
      <c r="W169" s="7">
        <v>1.7268781470734053E-2</v>
      </c>
      <c r="X169" s="8">
        <v>0.16493683323145117</v>
      </c>
      <c r="Y169" s="77">
        <f t="shared" si="23"/>
        <v>8.2468416615725584E-3</v>
      </c>
      <c r="Z169" s="7">
        <v>2.4734600010774599E-2</v>
      </c>
    </row>
    <row r="170" spans="1:26" x14ac:dyDescent="0.3">
      <c r="A170" s="12" t="s">
        <v>141</v>
      </c>
      <c r="B170" s="15" t="s">
        <v>302</v>
      </c>
      <c r="C170" s="8">
        <v>2.5349501474466324E-2</v>
      </c>
      <c r="D170" s="77">
        <f t="shared" si="27"/>
        <v>1.2674750737233162E-3</v>
      </c>
      <c r="E170" s="7">
        <v>3.8580401107636744E-3</v>
      </c>
      <c r="F170" s="8">
        <v>3.6796444731898192E-2</v>
      </c>
      <c r="G170" s="77">
        <f t="shared" si="24"/>
        <v>1.8398222365949098E-3</v>
      </c>
      <c r="H170" s="7">
        <v>6.4874336398164575E-3</v>
      </c>
      <c r="I170" s="8">
        <v>0.10429635256772794</v>
      </c>
      <c r="J170" s="77">
        <f t="shared" si="25"/>
        <v>5.2148176283863977E-3</v>
      </c>
      <c r="K170" s="7">
        <v>1.2918295907312865E-2</v>
      </c>
      <c r="L170" s="8">
        <v>0.1139252484423907</v>
      </c>
      <c r="M170" s="77">
        <f t="shared" si="26"/>
        <v>5.6962624221195352E-3</v>
      </c>
      <c r="N170" s="7">
        <v>9.5529444178245673E-3</v>
      </c>
      <c r="O170" s="8">
        <v>2.5827409063185255E-2</v>
      </c>
      <c r="P170" s="77">
        <f t="shared" si="28"/>
        <v>1.2913704531592627E-3</v>
      </c>
      <c r="Q170" s="7">
        <v>7.7672566174803752E-3</v>
      </c>
      <c r="R170" s="8">
        <v>4.5497366848554988E-2</v>
      </c>
      <c r="S170" s="77">
        <f t="shared" si="21"/>
        <v>2.2748683424277496E-3</v>
      </c>
      <c r="T170" s="7">
        <v>3.3665563401035548E-3</v>
      </c>
      <c r="U170" s="8">
        <v>9.4028880579096696E-2</v>
      </c>
      <c r="V170" s="77">
        <f t="shared" si="22"/>
        <v>4.701444028954835E-3</v>
      </c>
      <c r="W170" s="7">
        <v>1.9829297859435359E-2</v>
      </c>
      <c r="X170" s="8">
        <v>0.12594743642480519</v>
      </c>
      <c r="Y170" s="77">
        <f t="shared" si="23"/>
        <v>6.2973718212402593E-3</v>
      </c>
      <c r="Z170" s="7">
        <v>2.7572554508916245E-2</v>
      </c>
    </row>
    <row r="171" spans="1:26" x14ac:dyDescent="0.3">
      <c r="A171" s="12" t="s">
        <v>142</v>
      </c>
      <c r="B171" s="15" t="s">
        <v>303</v>
      </c>
      <c r="C171" s="8">
        <v>1.0146359460291059E-2</v>
      </c>
      <c r="D171" s="77">
        <f t="shared" si="27"/>
        <v>5.0731797301455301E-4</v>
      </c>
      <c r="E171" s="7">
        <v>2.9947277176200914E-3</v>
      </c>
      <c r="F171" s="8">
        <v>1.6305990524037823E-2</v>
      </c>
      <c r="G171" s="77">
        <f t="shared" si="24"/>
        <v>8.1529952620189121E-4</v>
      </c>
      <c r="H171" s="7">
        <v>2.5912889230998251E-3</v>
      </c>
      <c r="I171" s="8">
        <v>3.8514037189039452E-2</v>
      </c>
      <c r="J171" s="77">
        <f t="shared" si="25"/>
        <v>1.9257018594519726E-3</v>
      </c>
      <c r="K171" s="7">
        <v>1.3219051781184123E-3</v>
      </c>
      <c r="L171" s="8">
        <v>0.10195269568476638</v>
      </c>
      <c r="M171" s="77">
        <f t="shared" si="26"/>
        <v>5.0976347842383194E-3</v>
      </c>
      <c r="N171" s="7">
        <v>8.9569909925475057E-3</v>
      </c>
      <c r="O171" s="8">
        <v>1.0739754810950285E-2</v>
      </c>
      <c r="P171" s="77">
        <f t="shared" si="28"/>
        <v>5.3698774054751432E-4</v>
      </c>
      <c r="Q171" s="7">
        <v>1.4397737302072886E-3</v>
      </c>
      <c r="R171" s="8">
        <v>1.9696653987741841E-2</v>
      </c>
      <c r="S171" s="77">
        <f t="shared" si="21"/>
        <v>9.8483269938709202E-4</v>
      </c>
      <c r="T171" s="7">
        <v>3.1732930323305182E-3</v>
      </c>
      <c r="U171" s="8">
        <v>3.8782785855529772E-2</v>
      </c>
      <c r="V171" s="77">
        <f t="shared" si="22"/>
        <v>1.9391392927764887E-3</v>
      </c>
      <c r="W171" s="7">
        <v>2.9608540707459063E-3</v>
      </c>
      <c r="X171" s="8">
        <v>0.11966239062222744</v>
      </c>
      <c r="Y171" s="77">
        <f t="shared" si="23"/>
        <v>5.9831195311113722E-3</v>
      </c>
      <c r="Z171" s="7">
        <v>3.4895261871644573E-2</v>
      </c>
    </row>
    <row r="172" spans="1:26" ht="14.5" thickBot="1" x14ac:dyDescent="0.35">
      <c r="A172" s="13" t="s">
        <v>143</v>
      </c>
      <c r="B172" s="16" t="s">
        <v>304</v>
      </c>
      <c r="C172" s="6">
        <v>9.2139491007204189E-3</v>
      </c>
      <c r="D172" s="89">
        <f t="shared" si="27"/>
        <v>4.6069745503602095E-4</v>
      </c>
      <c r="E172" s="5">
        <v>2.1621788570964592E-3</v>
      </c>
      <c r="F172" s="6">
        <v>8.5129688090525447E-3</v>
      </c>
      <c r="G172" s="89">
        <f t="shared" si="24"/>
        <v>4.2564844045262727E-4</v>
      </c>
      <c r="H172" s="5">
        <v>3.587162757349873E-3</v>
      </c>
      <c r="I172" s="6">
        <v>2.1795198286461107E-2</v>
      </c>
      <c r="J172" s="89">
        <f t="shared" si="25"/>
        <v>1.0897599143230555E-3</v>
      </c>
      <c r="K172" s="5">
        <v>1.7349313133534071E-3</v>
      </c>
      <c r="L172" s="6">
        <v>0.17641408611589174</v>
      </c>
      <c r="M172" s="89">
        <f t="shared" si="26"/>
        <v>8.820704305794588E-3</v>
      </c>
      <c r="N172" s="5">
        <v>1.1752798451637823E-2</v>
      </c>
      <c r="O172" s="6">
        <v>8.1349232458046913E-3</v>
      </c>
      <c r="P172" s="89">
        <f t="shared" si="28"/>
        <v>4.0674616229023457E-4</v>
      </c>
      <c r="Q172" s="5">
        <v>1.3937486185931708E-3</v>
      </c>
      <c r="R172" s="6">
        <v>8.1935520272445848E-3</v>
      </c>
      <c r="S172" s="89">
        <f t="shared" si="21"/>
        <v>4.0967760136222927E-4</v>
      </c>
      <c r="T172" s="5">
        <v>1.925257113178543E-3</v>
      </c>
      <c r="U172" s="6">
        <v>1.538693755326042E-2</v>
      </c>
      <c r="V172" s="89">
        <f t="shared" si="22"/>
        <v>7.69346877663021E-4</v>
      </c>
      <c r="W172" s="5">
        <v>4.1727131175847403E-3</v>
      </c>
      <c r="X172" s="6">
        <v>0.16909961772228047</v>
      </c>
      <c r="Y172" s="89">
        <f t="shared" si="23"/>
        <v>8.4549808861140233E-3</v>
      </c>
      <c r="Z172" s="5">
        <v>7.0717897324032849E-3</v>
      </c>
    </row>
  </sheetData>
  <mergeCells count="12">
    <mergeCell ref="R2:T2"/>
    <mergeCell ref="U2:W2"/>
    <mergeCell ref="X2:Z2"/>
    <mergeCell ref="A1:A3"/>
    <mergeCell ref="B1:B3"/>
    <mergeCell ref="F2:H2"/>
    <mergeCell ref="I2:K2"/>
    <mergeCell ref="L2:N2"/>
    <mergeCell ref="C2:E2"/>
    <mergeCell ref="O2:Q2"/>
    <mergeCell ref="O1:Z1"/>
    <mergeCell ref="C1:N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10" sqref="G10"/>
    </sheetView>
  </sheetViews>
  <sheetFormatPr defaultColWidth="20.7265625" defaultRowHeight="14.5" x14ac:dyDescent="0.35"/>
  <cols>
    <col min="1" max="1" width="20.7265625" style="45"/>
    <col min="2" max="2" width="22.6328125" style="45" bestFit="1" customWidth="1"/>
    <col min="3" max="3" width="35.26953125" style="45" bestFit="1" customWidth="1"/>
    <col min="4" max="6" width="10.6328125" style="45" customWidth="1"/>
    <col min="7" max="7" width="20.7265625" style="45"/>
    <col min="8" max="16384" width="20.7265625" style="41"/>
  </cols>
  <sheetData>
    <row r="1" spans="1:7" ht="18.5" thickBot="1" x14ac:dyDescent="0.4">
      <c r="A1" s="46" t="s">
        <v>344</v>
      </c>
      <c r="B1" s="46" t="s">
        <v>347</v>
      </c>
      <c r="C1" s="46" t="s">
        <v>348</v>
      </c>
      <c r="D1" s="47" t="s">
        <v>1</v>
      </c>
      <c r="E1" s="47" t="s">
        <v>327</v>
      </c>
      <c r="F1" s="47" t="s">
        <v>328</v>
      </c>
      <c r="G1"/>
    </row>
    <row r="2" spans="1:7" x14ac:dyDescent="0.35">
      <c r="A2" s="118" t="s">
        <v>346</v>
      </c>
      <c r="B2" s="53">
        <v>0.61629999999999996</v>
      </c>
      <c r="C2" s="53">
        <v>-11.850306757714165</v>
      </c>
      <c r="D2" s="122">
        <f>AVERAGE(C2:C4)</f>
        <v>-10.449551417392584</v>
      </c>
      <c r="E2" s="122">
        <f>STDEV(C2:C4)</f>
        <v>2.4055946426836852</v>
      </c>
      <c r="F2" s="122">
        <f>100</f>
        <v>100</v>
      </c>
      <c r="G2"/>
    </row>
    <row r="3" spans="1:7" x14ac:dyDescent="0.35">
      <c r="A3" s="118"/>
      <c r="B3" s="54">
        <v>0.68140000000000001</v>
      </c>
      <c r="C3" s="54">
        <v>-11.826503509770442</v>
      </c>
      <c r="D3" s="123"/>
      <c r="E3" s="123"/>
      <c r="F3" s="123"/>
      <c r="G3"/>
    </row>
    <row r="4" spans="1:7" ht="15" thickBot="1" x14ac:dyDescent="0.4">
      <c r="A4" s="118"/>
      <c r="B4" s="55">
        <v>0.66349999999999998</v>
      </c>
      <c r="C4" s="55">
        <v>-7.6718439846931465</v>
      </c>
      <c r="D4" s="124"/>
      <c r="E4" s="124"/>
      <c r="F4" s="124"/>
      <c r="G4"/>
    </row>
    <row r="5" spans="1:7" ht="18.5" thickBot="1" x14ac:dyDescent="0.4">
      <c r="A5" s="118"/>
      <c r="B5" s="46" t="s">
        <v>347</v>
      </c>
      <c r="C5" s="46" t="s">
        <v>350</v>
      </c>
      <c r="D5" s="51"/>
      <c r="E5" s="51"/>
      <c r="F5" s="51"/>
      <c r="G5"/>
    </row>
    <row r="6" spans="1:7" x14ac:dyDescent="0.35">
      <c r="A6" s="118"/>
      <c r="B6" s="53">
        <v>0.61629999999999996</v>
      </c>
      <c r="C6" s="53">
        <v>0.25814377666229515</v>
      </c>
      <c r="D6" s="122">
        <f>AVERAGE(C6:C8)</f>
        <v>0.1939460424880719</v>
      </c>
      <c r="E6" s="122">
        <f>STDEV(C6:C8)</f>
        <v>6.5248963462425577E-2</v>
      </c>
      <c r="F6" s="122">
        <f>D6/$D$2*100</f>
        <v>-1.8560226629945245</v>
      </c>
      <c r="G6"/>
    </row>
    <row r="7" spans="1:7" x14ac:dyDescent="0.35">
      <c r="A7" s="118"/>
      <c r="B7" s="54">
        <v>0.68140000000000001</v>
      </c>
      <c r="C7" s="54">
        <v>0.12769435080192054</v>
      </c>
      <c r="D7" s="123"/>
      <c r="E7" s="123"/>
      <c r="F7" s="123"/>
      <c r="G7"/>
    </row>
    <row r="8" spans="1:7" ht="15" thickBot="1" x14ac:dyDescent="0.4">
      <c r="A8" s="118"/>
      <c r="B8" s="55">
        <v>0.66349999999999998</v>
      </c>
      <c r="C8" s="55">
        <v>0.19600000000000001</v>
      </c>
      <c r="D8" s="123"/>
      <c r="E8" s="123"/>
      <c r="F8" s="123"/>
      <c r="G8"/>
    </row>
    <row r="9" spans="1:7" ht="18.5" thickBot="1" x14ac:dyDescent="0.4">
      <c r="A9" s="118"/>
      <c r="B9" s="46" t="s">
        <v>347</v>
      </c>
      <c r="C9" s="46" t="s">
        <v>351</v>
      </c>
      <c r="D9" s="52"/>
      <c r="E9" s="52"/>
      <c r="F9" s="52"/>
      <c r="G9"/>
    </row>
    <row r="10" spans="1:7" x14ac:dyDescent="0.35">
      <c r="A10" s="118"/>
      <c r="B10" s="53">
        <v>0.61629999999999996</v>
      </c>
      <c r="C10" s="53">
        <v>-0.17146776406035663</v>
      </c>
      <c r="D10" s="123">
        <f>AVERAGE(C10:C12)</f>
        <v>-3.9839547631589272E-3</v>
      </c>
      <c r="E10" s="123">
        <f>STDEV(C10:C12)</f>
        <v>0.18587720139210448</v>
      </c>
      <c r="F10" s="123">
        <f>D10/$D$2*100</f>
        <v>3.8125605626743928E-2</v>
      </c>
      <c r="G10"/>
    </row>
    <row r="11" spans="1:7" x14ac:dyDescent="0.35">
      <c r="A11" s="118"/>
      <c r="B11" s="54">
        <v>0.68140000000000001</v>
      </c>
      <c r="C11" s="54">
        <v>-3.6484100229120152E-2</v>
      </c>
      <c r="D11" s="123"/>
      <c r="E11" s="123"/>
      <c r="F11" s="123"/>
      <c r="G11"/>
    </row>
    <row r="12" spans="1:7" ht="15" thickBot="1" x14ac:dyDescent="0.4">
      <c r="A12" s="118"/>
      <c r="B12" s="56">
        <v>0.66349999999999998</v>
      </c>
      <c r="C12" s="56">
        <v>0.19600000000000001</v>
      </c>
      <c r="D12" s="124"/>
      <c r="E12" s="124"/>
      <c r="F12" s="124"/>
      <c r="G12"/>
    </row>
    <row r="13" spans="1:7" ht="16" thickBot="1" x14ac:dyDescent="0.4">
      <c r="A13" s="118"/>
      <c r="B13" s="125" t="s">
        <v>345</v>
      </c>
      <c r="C13" s="126"/>
      <c r="D13" s="48">
        <f>AVERAGE(B10:B12)</f>
        <v>0.65373333333333328</v>
      </c>
      <c r="E13" s="49">
        <f>_xlfn.STDEV.S(B10:B12)</f>
        <v>3.3630987694882451E-2</v>
      </c>
      <c r="F13" s="50"/>
      <c r="G13"/>
    </row>
    <row r="14" spans="1:7" ht="18.5" thickBot="1" x14ac:dyDescent="0.4">
      <c r="A14" s="58"/>
      <c r="B14" s="46" t="s">
        <v>347</v>
      </c>
      <c r="C14" s="46" t="s">
        <v>348</v>
      </c>
      <c r="D14" s="47" t="s">
        <v>1</v>
      </c>
      <c r="E14" s="47" t="s">
        <v>327</v>
      </c>
      <c r="F14" s="47" t="s">
        <v>328</v>
      </c>
      <c r="G14" s="41"/>
    </row>
    <row r="15" spans="1:7" x14ac:dyDescent="0.3">
      <c r="A15" s="119" t="s">
        <v>349</v>
      </c>
      <c r="B15" s="53">
        <v>0.215</v>
      </c>
      <c r="C15" s="53">
        <v>-13.825165102537399</v>
      </c>
      <c r="D15" s="123">
        <v>-14.084313999166701</v>
      </c>
      <c r="E15" s="123">
        <v>1.1529926055571331</v>
      </c>
      <c r="F15" s="123">
        <v>100</v>
      </c>
      <c r="G15" s="41"/>
    </row>
    <row r="16" spans="1:7" x14ac:dyDescent="0.3">
      <c r="A16" s="120"/>
      <c r="B16" s="54">
        <v>0.2205</v>
      </c>
      <c r="C16" s="54">
        <v>-13.082949308755801</v>
      </c>
      <c r="D16" s="123"/>
      <c r="E16" s="123"/>
      <c r="F16" s="123"/>
      <c r="G16" s="41"/>
    </row>
    <row r="17" spans="1:7" ht="15" thickBot="1" x14ac:dyDescent="0.35">
      <c r="A17" s="120"/>
      <c r="B17" s="56">
        <v>0.2092</v>
      </c>
      <c r="C17" s="56">
        <v>-15.3448275862069</v>
      </c>
      <c r="D17" s="124"/>
      <c r="E17" s="124"/>
      <c r="F17" s="124"/>
      <c r="G17" s="41"/>
    </row>
    <row r="18" spans="1:7" ht="18.5" thickBot="1" x14ac:dyDescent="0.4">
      <c r="A18" s="120"/>
      <c r="B18" s="46" t="s">
        <v>347</v>
      </c>
      <c r="C18" s="46" t="s">
        <v>350</v>
      </c>
      <c r="D18" s="51"/>
      <c r="E18" s="51"/>
      <c r="F18" s="51"/>
      <c r="G18" s="41"/>
    </row>
    <row r="19" spans="1:7" x14ac:dyDescent="0.3">
      <c r="A19" s="120"/>
      <c r="B19" s="53">
        <v>0.215</v>
      </c>
      <c r="C19" s="53">
        <v>0.4779283976364268</v>
      </c>
      <c r="D19" s="122">
        <v>0.52407101751466545</v>
      </c>
      <c r="E19" s="122">
        <v>7.3695476404419508E-2</v>
      </c>
      <c r="F19" s="122">
        <v>-3.7209552239865715</v>
      </c>
      <c r="G19" s="41"/>
    </row>
    <row r="20" spans="1:7" x14ac:dyDescent="0.3">
      <c r="A20" s="120"/>
      <c r="B20" s="54">
        <v>0.2205</v>
      </c>
      <c r="C20" s="54">
        <v>0.60906298003072201</v>
      </c>
      <c r="D20" s="123"/>
      <c r="E20" s="123"/>
      <c r="F20" s="123"/>
      <c r="G20" s="41"/>
    </row>
    <row r="21" spans="1:7" ht="15" thickBot="1" x14ac:dyDescent="0.35">
      <c r="A21" s="120"/>
      <c r="B21" s="56">
        <v>0.2092</v>
      </c>
      <c r="C21" s="56">
        <v>0.48522167487684731</v>
      </c>
      <c r="D21" s="124"/>
      <c r="E21" s="124"/>
      <c r="F21" s="124"/>
      <c r="G21" s="41"/>
    </row>
    <row r="22" spans="1:7" ht="18.5" thickBot="1" x14ac:dyDescent="0.4">
      <c r="A22" s="120"/>
      <c r="B22" s="46" t="s">
        <v>347</v>
      </c>
      <c r="C22" s="46" t="s">
        <v>351</v>
      </c>
      <c r="D22" s="52"/>
      <c r="E22" s="52"/>
      <c r="F22" s="52"/>
      <c r="G22" s="41"/>
    </row>
    <row r="23" spans="1:7" x14ac:dyDescent="0.3">
      <c r="A23" s="120"/>
      <c r="B23" s="53">
        <v>0.215</v>
      </c>
      <c r="C23" s="53">
        <v>4.8879040667361835</v>
      </c>
      <c r="D23" s="123">
        <v>4.6538701003921892</v>
      </c>
      <c r="E23" s="123">
        <v>0.21541749856243453</v>
      </c>
      <c r="F23" s="123">
        <v>-33.042930601146317</v>
      </c>
      <c r="G23" s="41"/>
    </row>
    <row r="24" spans="1:7" x14ac:dyDescent="0.3">
      <c r="A24" s="120"/>
      <c r="B24" s="54">
        <v>0.2205</v>
      </c>
      <c r="C24" s="54">
        <v>4.6098310291858677</v>
      </c>
      <c r="D24" s="123"/>
      <c r="E24" s="123"/>
      <c r="F24" s="123"/>
      <c r="G24" s="41"/>
    </row>
    <row r="25" spans="1:7" ht="15" thickBot="1" x14ac:dyDescent="0.35">
      <c r="A25" s="120"/>
      <c r="B25" s="56">
        <v>0.2092</v>
      </c>
      <c r="C25" s="56">
        <v>4.4638752052545154</v>
      </c>
      <c r="D25" s="124"/>
      <c r="E25" s="124"/>
      <c r="F25" s="124"/>
      <c r="G25" s="41"/>
    </row>
    <row r="26" spans="1:7" ht="18.5" thickBot="1" x14ac:dyDescent="0.4">
      <c r="A26" s="120"/>
      <c r="B26" s="46" t="s">
        <v>347</v>
      </c>
      <c r="C26" s="46" t="s">
        <v>352</v>
      </c>
      <c r="D26" s="52"/>
      <c r="E26" s="52"/>
      <c r="F26" s="52"/>
      <c r="G26" s="41"/>
    </row>
    <row r="27" spans="1:7" x14ac:dyDescent="0.3">
      <c r="A27" s="120"/>
      <c r="B27" s="53">
        <v>0.215</v>
      </c>
      <c r="C27" s="53">
        <v>8.0370177267987497</v>
      </c>
      <c r="D27" s="123">
        <v>8.1905354744113144</v>
      </c>
      <c r="E27" s="123">
        <v>0.18315307084989896</v>
      </c>
      <c r="F27" s="123">
        <v>-58.153598924987818</v>
      </c>
      <c r="G27" s="41"/>
    </row>
    <row r="28" spans="1:7" x14ac:dyDescent="0.3">
      <c r="A28" s="120"/>
      <c r="B28" s="54">
        <v>0.2205</v>
      </c>
      <c r="C28" s="54">
        <v>8.1413210445468529</v>
      </c>
      <c r="D28" s="123"/>
      <c r="E28" s="123"/>
      <c r="F28" s="123"/>
      <c r="G28" s="41"/>
    </row>
    <row r="29" spans="1:7" ht="15" thickBot="1" x14ac:dyDescent="0.35">
      <c r="A29" s="120"/>
      <c r="B29" s="56">
        <v>0.2092</v>
      </c>
      <c r="C29" s="56">
        <v>8.3932676518883422</v>
      </c>
      <c r="D29" s="124"/>
      <c r="E29" s="124"/>
      <c r="F29" s="124"/>
      <c r="G29" s="41"/>
    </row>
    <row r="30" spans="1:7" ht="16" thickBot="1" x14ac:dyDescent="0.4">
      <c r="A30" s="121"/>
      <c r="B30" s="125" t="s">
        <v>345</v>
      </c>
      <c r="C30" s="126"/>
      <c r="D30" s="48">
        <f>AVERAGE(B27:B29)</f>
        <v>0.21490000000000001</v>
      </c>
      <c r="E30" s="48">
        <f>_xlfn.STDEV.S(B27:B29)</f>
        <v>5.6506636778346688E-3</v>
      </c>
      <c r="F30" s="57"/>
      <c r="G30" s="41"/>
    </row>
    <row r="31" spans="1:7" x14ac:dyDescent="0.35">
      <c r="A31" s="41"/>
      <c r="B31" s="41"/>
      <c r="C31" s="41"/>
      <c r="D31" s="41"/>
      <c r="E31" s="41"/>
      <c r="F31" s="41"/>
      <c r="G31" s="41"/>
    </row>
    <row r="32" spans="1:7" x14ac:dyDescent="0.35">
      <c r="A32" s="41"/>
      <c r="B32" s="41"/>
      <c r="C32" s="41"/>
      <c r="D32" s="41"/>
      <c r="E32" s="41"/>
      <c r="F32" s="41"/>
      <c r="G32" s="41"/>
    </row>
    <row r="33" spans="1:7" x14ac:dyDescent="0.35">
      <c r="A33" s="41"/>
      <c r="B33" s="41"/>
      <c r="C33" s="41"/>
      <c r="D33" s="41"/>
      <c r="E33" s="41"/>
      <c r="F33" s="41"/>
      <c r="G33" s="41"/>
    </row>
    <row r="34" spans="1:7" x14ac:dyDescent="0.35">
      <c r="A34" s="41"/>
      <c r="B34" s="41"/>
      <c r="C34" s="41"/>
      <c r="D34" s="41"/>
      <c r="E34" s="41"/>
      <c r="F34" s="41"/>
      <c r="G34" s="41"/>
    </row>
    <row r="35" spans="1:7" x14ac:dyDescent="0.35">
      <c r="A35" s="41"/>
      <c r="B35" s="41"/>
      <c r="C35" s="41"/>
      <c r="D35" s="41"/>
      <c r="E35" s="41"/>
      <c r="F35" s="41"/>
      <c r="G35" s="41"/>
    </row>
    <row r="36" spans="1:7" x14ac:dyDescent="0.35">
      <c r="A36" s="41"/>
      <c r="B36" s="41"/>
      <c r="C36" s="41"/>
      <c r="D36" s="41"/>
      <c r="E36" s="41"/>
      <c r="F36" s="41"/>
      <c r="G36" s="41"/>
    </row>
  </sheetData>
  <mergeCells count="25">
    <mergeCell ref="F19:F21"/>
    <mergeCell ref="B13:C13"/>
    <mergeCell ref="B30:C30"/>
    <mergeCell ref="D23:D25"/>
    <mergeCell ref="E23:E25"/>
    <mergeCell ref="F23:F25"/>
    <mergeCell ref="D27:D29"/>
    <mergeCell ref="E27:E29"/>
    <mergeCell ref="F27:F29"/>
    <mergeCell ref="A2:A13"/>
    <mergeCell ref="A15:A30"/>
    <mergeCell ref="D2:D4"/>
    <mergeCell ref="E2:E4"/>
    <mergeCell ref="F2:F4"/>
    <mergeCell ref="D6:D8"/>
    <mergeCell ref="E6:E8"/>
    <mergeCell ref="F6:F8"/>
    <mergeCell ref="D10:D12"/>
    <mergeCell ref="E10:E12"/>
    <mergeCell ref="F10:F12"/>
    <mergeCell ref="D15:D17"/>
    <mergeCell ref="E15:E17"/>
    <mergeCell ref="F15:F17"/>
    <mergeCell ref="D19:D21"/>
    <mergeCell ref="E19:E2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zoomScale="78" workbookViewId="0">
      <selection activeCell="G17" sqref="G17"/>
    </sheetView>
  </sheetViews>
  <sheetFormatPr defaultRowHeight="18.5" customHeight="1" x14ac:dyDescent="0.35"/>
  <cols>
    <col min="1" max="1" width="21.453125" bestFit="1" customWidth="1"/>
    <col min="2" max="2" width="123.7265625" style="18" bestFit="1" customWidth="1"/>
    <col min="3" max="10" width="13.6328125" style="18" customWidth="1"/>
    <col min="11" max="11" width="17.36328125" bestFit="1" customWidth="1"/>
    <col min="14" max="14" width="10.36328125" bestFit="1" customWidth="1"/>
    <col min="16" max="16" width="9.26953125" bestFit="1" customWidth="1"/>
    <col min="17" max="17" width="10.36328125" bestFit="1" customWidth="1"/>
    <col min="18" max="18" width="9.26953125" bestFit="1" customWidth="1"/>
  </cols>
  <sheetData>
    <row r="1" spans="1:23" ht="23" customHeight="1" thickBot="1" x14ac:dyDescent="0.4">
      <c r="A1" s="127" t="s">
        <v>295</v>
      </c>
      <c r="B1" s="128" t="s">
        <v>296</v>
      </c>
      <c r="C1" s="130" t="s">
        <v>325</v>
      </c>
      <c r="D1" s="131"/>
      <c r="E1" s="131"/>
      <c r="F1" s="132"/>
      <c r="G1" s="130" t="s">
        <v>326</v>
      </c>
      <c r="H1" s="131"/>
      <c r="I1" s="131"/>
      <c r="J1" s="132"/>
    </row>
    <row r="2" spans="1:23" ht="31.5" thickBot="1" x14ac:dyDescent="0.4">
      <c r="A2" s="118"/>
      <c r="B2" s="129"/>
      <c r="C2" s="65" t="s">
        <v>353</v>
      </c>
      <c r="D2" s="66" t="s">
        <v>2</v>
      </c>
      <c r="E2" s="66" t="s">
        <v>361</v>
      </c>
      <c r="F2" s="66" t="s">
        <v>362</v>
      </c>
      <c r="G2" s="65" t="s">
        <v>353</v>
      </c>
      <c r="H2" s="66" t="s">
        <v>2</v>
      </c>
      <c r="I2" s="66" t="s">
        <v>361</v>
      </c>
      <c r="J2" s="66" t="s">
        <v>362</v>
      </c>
    </row>
    <row r="3" spans="1:23" ht="18.5" customHeight="1" x14ac:dyDescent="0.35">
      <c r="A3" s="22" t="s">
        <v>144</v>
      </c>
      <c r="B3" s="20" t="s">
        <v>145</v>
      </c>
      <c r="C3" s="99">
        <v>100</v>
      </c>
      <c r="D3" s="100">
        <v>0</v>
      </c>
      <c r="E3" s="100">
        <v>100</v>
      </c>
      <c r="F3" s="100">
        <v>100</v>
      </c>
      <c r="G3" s="99">
        <v>100</v>
      </c>
      <c r="H3" s="100">
        <v>0</v>
      </c>
      <c r="I3" s="100">
        <v>100</v>
      </c>
      <c r="J3" s="100">
        <v>100</v>
      </c>
      <c r="L3" s="17"/>
      <c r="M3" s="18"/>
      <c r="N3" s="17"/>
      <c r="O3" s="18"/>
      <c r="P3" s="17"/>
      <c r="Q3" s="17"/>
      <c r="T3" s="44"/>
      <c r="U3" s="44"/>
      <c r="V3" s="44"/>
      <c r="W3" s="44"/>
    </row>
    <row r="4" spans="1:23" ht="18.5" customHeight="1" x14ac:dyDescent="0.35">
      <c r="A4" s="23" t="s">
        <v>146</v>
      </c>
      <c r="B4" s="21" t="s">
        <v>147</v>
      </c>
      <c r="C4" s="101">
        <v>10.9876</v>
      </c>
      <c r="D4" s="102">
        <v>0.99339999999999995</v>
      </c>
      <c r="E4" s="102">
        <v>9.1278000000000006</v>
      </c>
      <c r="F4" s="102">
        <v>13.0785</v>
      </c>
      <c r="G4" s="101">
        <v>9.8569999999999993</v>
      </c>
      <c r="H4" s="102">
        <v>0.98309999999999997</v>
      </c>
      <c r="I4" s="102">
        <v>8.0279000000000007</v>
      </c>
      <c r="J4" s="102">
        <v>11.8339</v>
      </c>
      <c r="L4" s="17"/>
      <c r="M4" s="18"/>
      <c r="N4" s="17"/>
      <c r="O4" s="18"/>
      <c r="P4" s="17"/>
      <c r="Q4" s="17"/>
      <c r="R4" s="17"/>
      <c r="T4" s="44"/>
      <c r="U4" s="44"/>
      <c r="V4" s="44"/>
      <c r="W4" s="44"/>
    </row>
    <row r="5" spans="1:23" ht="18.5" customHeight="1" x14ac:dyDescent="0.35">
      <c r="A5" s="23" t="s">
        <v>148</v>
      </c>
      <c r="B5" s="21" t="s">
        <v>149</v>
      </c>
      <c r="C5" s="101">
        <v>89.0124</v>
      </c>
      <c r="D5" s="102">
        <v>0.99339999999999995</v>
      </c>
      <c r="E5" s="102">
        <v>86.921499999999995</v>
      </c>
      <c r="F5" s="102">
        <v>90.872200000000007</v>
      </c>
      <c r="G5" s="101">
        <v>90.143000000000001</v>
      </c>
      <c r="H5" s="102">
        <v>0.98309999999999997</v>
      </c>
      <c r="I5" s="102">
        <v>88.1661</v>
      </c>
      <c r="J5" s="102">
        <v>91.972099999999998</v>
      </c>
      <c r="L5" s="17"/>
      <c r="M5" s="18"/>
      <c r="N5" s="17"/>
      <c r="O5" s="18"/>
      <c r="P5" s="17"/>
      <c r="Q5" s="17"/>
      <c r="R5" s="17"/>
      <c r="T5" s="44"/>
      <c r="U5" s="44"/>
      <c r="V5" s="44"/>
      <c r="W5" s="44"/>
    </row>
    <row r="6" spans="1:23" ht="18.5" customHeight="1" x14ac:dyDescent="0.35">
      <c r="A6" s="23" t="s">
        <v>150</v>
      </c>
      <c r="B6" s="21" t="s">
        <v>309</v>
      </c>
      <c r="C6" s="101">
        <v>1.9</v>
      </c>
      <c r="D6" s="102">
        <v>0</v>
      </c>
      <c r="E6" s="102">
        <v>1.9</v>
      </c>
      <c r="F6" s="102">
        <v>1.9</v>
      </c>
      <c r="G6" s="101">
        <v>3.72</v>
      </c>
      <c r="H6" s="102">
        <v>0</v>
      </c>
      <c r="I6" s="102">
        <v>3.72</v>
      </c>
      <c r="J6" s="102">
        <v>3.72</v>
      </c>
      <c r="L6" s="17"/>
      <c r="M6" s="18"/>
      <c r="N6" s="17"/>
      <c r="O6" s="18"/>
      <c r="P6" s="17"/>
      <c r="Q6" s="17"/>
      <c r="R6" s="17"/>
      <c r="T6" s="44"/>
      <c r="U6" s="44"/>
      <c r="V6" s="44"/>
      <c r="W6" s="44"/>
    </row>
    <row r="7" spans="1:23" ht="18.5" customHeight="1" x14ac:dyDescent="0.35">
      <c r="A7" s="23" t="s">
        <v>151</v>
      </c>
      <c r="B7" s="21" t="s">
        <v>340</v>
      </c>
      <c r="C7" s="101">
        <v>75.102400000000003</v>
      </c>
      <c r="D7" s="102">
        <v>0.99339999999999995</v>
      </c>
      <c r="E7" s="102">
        <v>73.011499999999998</v>
      </c>
      <c r="F7" s="102">
        <v>76.962199999999996</v>
      </c>
      <c r="G7" s="101">
        <v>13.5703</v>
      </c>
      <c r="H7" s="102">
        <v>4.8258000000000001</v>
      </c>
      <c r="I7" s="102">
        <v>0</v>
      </c>
      <c r="J7" s="102">
        <v>15.7758</v>
      </c>
      <c r="L7" s="19"/>
      <c r="M7" s="19"/>
      <c r="N7" s="17"/>
      <c r="O7" s="17"/>
      <c r="P7" s="17"/>
      <c r="Q7" s="17"/>
      <c r="R7" s="18"/>
      <c r="T7" s="44"/>
      <c r="U7" s="44"/>
      <c r="V7" s="44"/>
      <c r="W7" s="44"/>
    </row>
    <row r="8" spans="1:23" ht="18.5" customHeight="1" x14ac:dyDescent="0.35">
      <c r="A8" s="23" t="s">
        <v>152</v>
      </c>
      <c r="B8" s="21" t="s">
        <v>153</v>
      </c>
      <c r="C8" s="101">
        <v>12.01</v>
      </c>
      <c r="D8" s="102">
        <v>0</v>
      </c>
      <c r="E8" s="102">
        <v>12.01</v>
      </c>
      <c r="F8" s="102">
        <v>12.01</v>
      </c>
      <c r="G8" s="101">
        <v>72.852699999999999</v>
      </c>
      <c r="H8" s="102">
        <v>4.5355999999999996</v>
      </c>
      <c r="I8" s="102">
        <v>33.04</v>
      </c>
      <c r="J8" s="102">
        <v>87.661799999999999</v>
      </c>
      <c r="L8" s="17"/>
      <c r="M8" s="19"/>
      <c r="N8" s="17"/>
      <c r="O8" s="17"/>
      <c r="P8" s="17"/>
      <c r="Q8" s="17"/>
      <c r="R8" s="17"/>
      <c r="T8" s="44"/>
      <c r="U8" s="44"/>
      <c r="V8" s="44"/>
      <c r="W8" s="44"/>
    </row>
    <row r="9" spans="1:23" ht="18.5" customHeight="1" x14ac:dyDescent="0.35">
      <c r="A9" s="23" t="s">
        <v>154</v>
      </c>
      <c r="B9" s="21" t="s">
        <v>310</v>
      </c>
      <c r="C9" s="101">
        <v>0.01</v>
      </c>
      <c r="D9" s="102">
        <v>0</v>
      </c>
      <c r="E9" s="102">
        <v>0.01</v>
      </c>
      <c r="F9" s="102">
        <v>0.01</v>
      </c>
      <c r="G9" s="101">
        <v>33.04</v>
      </c>
      <c r="H9" s="102">
        <v>0</v>
      </c>
      <c r="I9" s="102">
        <v>33.04</v>
      </c>
      <c r="J9" s="102">
        <v>33.04</v>
      </c>
      <c r="L9" s="17"/>
      <c r="M9" s="18"/>
      <c r="N9" s="17"/>
      <c r="O9" s="18"/>
      <c r="P9" s="17"/>
      <c r="Q9" s="17"/>
      <c r="R9" s="17"/>
      <c r="T9" s="44"/>
      <c r="U9" s="44"/>
      <c r="V9" s="44"/>
      <c r="W9" s="44"/>
    </row>
    <row r="10" spans="1:23" ht="18.5" customHeight="1" x14ac:dyDescent="0.35">
      <c r="A10" s="23" t="s">
        <v>155</v>
      </c>
      <c r="B10" s="21" t="s">
        <v>311</v>
      </c>
      <c r="C10" s="101">
        <v>12</v>
      </c>
      <c r="D10" s="102">
        <v>0</v>
      </c>
      <c r="E10" s="102">
        <v>12</v>
      </c>
      <c r="F10" s="102">
        <v>12</v>
      </c>
      <c r="G10" s="101">
        <v>39.8127</v>
      </c>
      <c r="H10" s="102">
        <v>4.5355999999999996</v>
      </c>
      <c r="I10" s="102">
        <v>-2.1315999999999998E-14</v>
      </c>
      <c r="J10" s="102">
        <v>54.6218</v>
      </c>
      <c r="L10" s="17"/>
      <c r="M10" s="19"/>
      <c r="N10" s="17"/>
      <c r="O10" s="17"/>
      <c r="P10" s="19"/>
      <c r="Q10" s="17"/>
      <c r="R10" s="17"/>
      <c r="T10" s="44"/>
      <c r="U10" s="44"/>
      <c r="V10" s="44"/>
      <c r="W10" s="44"/>
    </row>
    <row r="11" spans="1:23" ht="18.5" customHeight="1" x14ac:dyDescent="0.35">
      <c r="A11" s="23" t="s">
        <v>156</v>
      </c>
      <c r="B11" s="21" t="s">
        <v>312</v>
      </c>
      <c r="C11" s="101">
        <v>12</v>
      </c>
      <c r="D11" s="102">
        <v>0</v>
      </c>
      <c r="E11" s="102">
        <v>12</v>
      </c>
      <c r="F11" s="102">
        <v>12</v>
      </c>
      <c r="G11" s="101">
        <v>39.8127</v>
      </c>
      <c r="H11" s="102">
        <v>4.5355999999999996</v>
      </c>
      <c r="I11" s="102">
        <v>0</v>
      </c>
      <c r="J11" s="102">
        <v>54.6218</v>
      </c>
      <c r="L11" s="17"/>
      <c r="M11" s="19"/>
      <c r="N11" s="17"/>
      <c r="O11" s="17"/>
      <c r="P11" s="17"/>
      <c r="Q11" s="17"/>
      <c r="R11" s="17"/>
      <c r="T11" s="44"/>
      <c r="U11" s="44"/>
      <c r="V11" s="44"/>
      <c r="W11" s="44"/>
    </row>
    <row r="12" spans="1:23" ht="18.5" customHeight="1" x14ac:dyDescent="0.35">
      <c r="A12" s="23" t="s">
        <v>157</v>
      </c>
      <c r="B12" s="21" t="s">
        <v>158</v>
      </c>
      <c r="C12" s="101">
        <v>-19.226099999999999</v>
      </c>
      <c r="D12" s="102">
        <v>0.48620000000000002</v>
      </c>
      <c r="E12" s="102">
        <v>-20.239899999999999</v>
      </c>
      <c r="F12" s="102">
        <v>-18.282299999999999</v>
      </c>
      <c r="G12" s="101">
        <v>-22.24</v>
      </c>
      <c r="H12" s="102">
        <v>1.1458999999999999</v>
      </c>
      <c r="I12" s="102">
        <v>-24.477900000000002</v>
      </c>
      <c r="J12" s="102">
        <v>-20.0715</v>
      </c>
      <c r="L12" s="17"/>
      <c r="M12" s="17"/>
      <c r="N12" s="17"/>
      <c r="O12" s="17"/>
      <c r="P12" s="17"/>
      <c r="Q12" s="17"/>
      <c r="R12" s="17"/>
      <c r="T12" s="44"/>
      <c r="U12" s="44"/>
      <c r="V12" s="44"/>
      <c r="W12" s="44"/>
    </row>
    <row r="13" spans="1:23" ht="18.5" customHeight="1" x14ac:dyDescent="0.35">
      <c r="A13" s="23" t="s">
        <v>159</v>
      </c>
      <c r="B13" s="21" t="s">
        <v>160</v>
      </c>
      <c r="C13" s="101">
        <v>25.4209</v>
      </c>
      <c r="D13" s="102">
        <v>0.4627</v>
      </c>
      <c r="E13" s="102">
        <v>24.5182</v>
      </c>
      <c r="F13" s="102">
        <v>26.4163</v>
      </c>
      <c r="G13" s="101">
        <v>18.216999999999999</v>
      </c>
      <c r="H13" s="102">
        <v>0.41699999999999998</v>
      </c>
      <c r="I13" s="102">
        <v>17.400600000000001</v>
      </c>
      <c r="J13" s="102">
        <v>19.100000000000001</v>
      </c>
      <c r="L13" s="17"/>
      <c r="M13" s="18"/>
      <c r="N13" s="17"/>
      <c r="O13" s="18"/>
      <c r="P13" s="17"/>
      <c r="Q13" s="17"/>
      <c r="R13" s="17"/>
      <c r="T13" s="44"/>
      <c r="U13" s="44"/>
      <c r="V13" s="44"/>
      <c r="W13" s="44"/>
    </row>
    <row r="14" spans="1:23" ht="18.5" customHeight="1" x14ac:dyDescent="0.35">
      <c r="A14" s="23" t="s">
        <v>161</v>
      </c>
      <c r="B14" s="21" t="s">
        <v>162</v>
      </c>
      <c r="C14" s="101">
        <v>-25.4209</v>
      </c>
      <c r="D14" s="102">
        <v>0.4627</v>
      </c>
      <c r="E14" s="102">
        <v>-26.4163</v>
      </c>
      <c r="F14" s="102">
        <v>-24.5182</v>
      </c>
      <c r="G14" s="101">
        <v>-18.216999999999999</v>
      </c>
      <c r="H14" s="102">
        <v>0.41699999999999998</v>
      </c>
      <c r="I14" s="102">
        <v>-19.100000000000001</v>
      </c>
      <c r="J14" s="102">
        <v>-17.400600000000001</v>
      </c>
      <c r="L14" s="17"/>
      <c r="M14" s="18"/>
      <c r="N14" s="17"/>
      <c r="O14" s="18"/>
      <c r="P14" s="17"/>
      <c r="Q14" s="17"/>
      <c r="R14" s="17"/>
      <c r="T14" s="44"/>
      <c r="U14" s="44"/>
      <c r="V14" s="44"/>
      <c r="W14" s="44"/>
    </row>
    <row r="15" spans="1:23" ht="18.5" customHeight="1" x14ac:dyDescent="0.35">
      <c r="A15" s="23" t="s">
        <v>163</v>
      </c>
      <c r="B15" s="21" t="s">
        <v>164</v>
      </c>
      <c r="C15" s="101">
        <v>-25.4209</v>
      </c>
      <c r="D15" s="102">
        <v>0.4627</v>
      </c>
      <c r="E15" s="102">
        <v>-26.9756</v>
      </c>
      <c r="F15" s="102">
        <v>-24.535299999999999</v>
      </c>
      <c r="G15" s="101">
        <v>-18.227</v>
      </c>
      <c r="H15" s="102">
        <v>0.41699999999999998</v>
      </c>
      <c r="I15" s="102">
        <v>-19.11</v>
      </c>
      <c r="J15" s="102">
        <v>-17.410599999999999</v>
      </c>
      <c r="L15" s="17"/>
      <c r="M15" s="17"/>
      <c r="N15" s="17"/>
      <c r="O15" s="18"/>
      <c r="P15" s="17"/>
      <c r="Q15" s="17"/>
      <c r="R15" s="17"/>
      <c r="T15" s="44"/>
      <c r="U15" s="44"/>
      <c r="V15" s="44"/>
      <c r="W15" s="44"/>
    </row>
    <row r="16" spans="1:23" ht="18.5" customHeight="1" x14ac:dyDescent="0.35">
      <c r="A16" s="23" t="s">
        <v>165</v>
      </c>
      <c r="B16" s="21" t="s">
        <v>166</v>
      </c>
      <c r="C16" s="101">
        <v>57.585900000000002</v>
      </c>
      <c r="D16" s="102">
        <v>0.73370000000000002</v>
      </c>
      <c r="E16" s="102">
        <v>56.086300000000001</v>
      </c>
      <c r="F16" s="102">
        <v>58.988100000000003</v>
      </c>
      <c r="G16" s="101">
        <v>40.665799999999997</v>
      </c>
      <c r="H16" s="102">
        <v>0.91039999999999999</v>
      </c>
      <c r="I16" s="102">
        <v>38.563800000000001</v>
      </c>
      <c r="J16" s="102">
        <v>42.432000000000002</v>
      </c>
      <c r="L16" s="17"/>
      <c r="M16" s="17"/>
      <c r="N16" s="17"/>
      <c r="O16" s="18"/>
      <c r="P16" s="17"/>
      <c r="Q16" s="17"/>
      <c r="R16" s="17"/>
      <c r="S16" s="18"/>
      <c r="T16" s="44"/>
      <c r="U16" s="44"/>
      <c r="V16" s="44"/>
      <c r="W16" s="44"/>
    </row>
    <row r="17" spans="1:23" ht="18.5" customHeight="1" x14ac:dyDescent="0.35">
      <c r="A17" s="23" t="s">
        <v>167</v>
      </c>
      <c r="B17" s="21" t="s">
        <v>168</v>
      </c>
      <c r="C17" s="101">
        <v>48.046500000000002</v>
      </c>
      <c r="D17" s="102">
        <v>0.93910000000000005</v>
      </c>
      <c r="E17" s="102">
        <v>45.720599999999997</v>
      </c>
      <c r="F17" s="102">
        <v>49.842599999999997</v>
      </c>
      <c r="G17" s="101">
        <v>37.836199999999998</v>
      </c>
      <c r="H17" s="102">
        <v>1.2108000000000001</v>
      </c>
      <c r="I17" s="102">
        <v>34.8962</v>
      </c>
      <c r="J17" s="102">
        <v>40.191499999999998</v>
      </c>
      <c r="L17" s="17"/>
      <c r="M17" s="17"/>
      <c r="N17" s="17"/>
      <c r="O17" s="17"/>
      <c r="P17" s="17"/>
      <c r="Q17" s="17"/>
      <c r="R17" s="17"/>
      <c r="T17" s="44"/>
      <c r="U17" s="44"/>
      <c r="V17" s="44"/>
      <c r="W17" s="44"/>
    </row>
    <row r="18" spans="1:23" ht="18.5" customHeight="1" x14ac:dyDescent="0.35">
      <c r="A18" s="23" t="s">
        <v>169</v>
      </c>
      <c r="B18" s="21" t="s">
        <v>170</v>
      </c>
      <c r="C18" s="101">
        <v>61.0092</v>
      </c>
      <c r="D18" s="102">
        <v>2.0935999999999999</v>
      </c>
      <c r="E18" s="102">
        <v>56.898699999999998</v>
      </c>
      <c r="F18" s="102">
        <v>64.151200000000003</v>
      </c>
      <c r="G18" s="101">
        <v>51.743000000000002</v>
      </c>
      <c r="H18" s="102">
        <v>1.9734</v>
      </c>
      <c r="I18" s="102">
        <v>47.445</v>
      </c>
      <c r="J18" s="102">
        <v>55.704300000000003</v>
      </c>
      <c r="L18" s="17"/>
      <c r="M18" s="17"/>
      <c r="N18" s="17"/>
      <c r="O18" s="17"/>
      <c r="P18" s="17"/>
      <c r="Q18" s="17"/>
      <c r="R18" s="17"/>
      <c r="T18" s="44"/>
      <c r="U18" s="44"/>
      <c r="V18" s="44"/>
      <c r="W18" s="44"/>
    </row>
    <row r="19" spans="1:23" ht="18.5" customHeight="1" x14ac:dyDescent="0.35">
      <c r="A19" s="23" t="s">
        <v>171</v>
      </c>
      <c r="B19" s="21" t="s">
        <v>313</v>
      </c>
      <c r="C19" s="101">
        <v>1.5779000000000002E-6</v>
      </c>
      <c r="D19" s="102">
        <v>1.6260999999999999E-11</v>
      </c>
      <c r="E19" s="102">
        <v>-1.0657999999999999E-14</v>
      </c>
      <c r="F19" s="102">
        <v>1.5465</v>
      </c>
      <c r="G19" s="101">
        <v>0.01</v>
      </c>
      <c r="H19" s="102">
        <v>0</v>
      </c>
      <c r="I19" s="102">
        <v>0.01</v>
      </c>
      <c r="J19" s="102">
        <v>0.01</v>
      </c>
      <c r="L19" s="17"/>
      <c r="M19" s="17"/>
      <c r="N19" s="19"/>
      <c r="O19" s="19"/>
      <c r="P19" s="19"/>
      <c r="Q19" s="17"/>
      <c r="R19" s="17"/>
      <c r="T19" s="44"/>
      <c r="U19" s="44"/>
      <c r="V19" s="44"/>
      <c r="W19" s="44"/>
    </row>
    <row r="20" spans="1:23" ht="18.5" customHeight="1" x14ac:dyDescent="0.35">
      <c r="A20" s="23" t="s">
        <v>172</v>
      </c>
      <c r="B20" s="21" t="s">
        <v>321</v>
      </c>
      <c r="C20" s="101">
        <v>1.5779000000000002E-6</v>
      </c>
      <c r="D20" s="102">
        <v>1.6260999999999999E-11</v>
      </c>
      <c r="E20" s="102">
        <v>0</v>
      </c>
      <c r="F20" s="102">
        <v>1.5465</v>
      </c>
      <c r="G20" s="101">
        <v>0.01</v>
      </c>
      <c r="H20" s="102">
        <v>0</v>
      </c>
      <c r="I20" s="102">
        <v>0.01</v>
      </c>
      <c r="J20" s="102">
        <v>0.01</v>
      </c>
      <c r="L20" s="18"/>
      <c r="M20" s="18"/>
      <c r="N20" s="19"/>
      <c r="O20" s="19"/>
      <c r="P20" s="18"/>
      <c r="Q20" s="17"/>
      <c r="R20" s="18"/>
      <c r="T20" s="44"/>
      <c r="U20" s="44"/>
      <c r="V20" s="44"/>
      <c r="W20" s="44"/>
    </row>
    <row r="21" spans="1:23" ht="18.5" customHeight="1" x14ac:dyDescent="0.35">
      <c r="A21" s="23" t="s">
        <v>173</v>
      </c>
      <c r="B21" s="21" t="s">
        <v>174</v>
      </c>
      <c r="C21" s="101">
        <v>29.285</v>
      </c>
      <c r="D21" s="102">
        <v>1.1281000000000001</v>
      </c>
      <c r="E21" s="102">
        <v>27.174900000000001</v>
      </c>
      <c r="F21" s="102">
        <v>31.720199999999998</v>
      </c>
      <c r="G21" s="101">
        <v>31.791799999999999</v>
      </c>
      <c r="H21" s="102">
        <v>1.6123000000000001</v>
      </c>
      <c r="I21" s="102">
        <v>28.686699999999998</v>
      </c>
      <c r="J21" s="102">
        <v>35.151000000000003</v>
      </c>
      <c r="L21" s="17"/>
      <c r="M21" s="17"/>
      <c r="N21" s="17"/>
      <c r="O21" s="17"/>
      <c r="P21" s="17"/>
      <c r="Q21" s="17"/>
      <c r="R21" s="18"/>
      <c r="S21" s="18"/>
      <c r="T21" s="44"/>
      <c r="U21" s="44"/>
      <c r="V21" s="44"/>
      <c r="W21" s="44"/>
    </row>
    <row r="22" spans="1:23" ht="18.5" customHeight="1" x14ac:dyDescent="0.35">
      <c r="A22" s="23" t="s">
        <v>175</v>
      </c>
      <c r="B22" s="21" t="s">
        <v>176</v>
      </c>
      <c r="C22" s="101">
        <v>3.5642</v>
      </c>
      <c r="D22" s="102">
        <v>0.5877</v>
      </c>
      <c r="E22" s="102">
        <v>2.4178999999999999</v>
      </c>
      <c r="F22" s="102">
        <v>4.7659000000000002</v>
      </c>
      <c r="G22" s="101">
        <v>39.9816</v>
      </c>
      <c r="H22" s="102">
        <v>1.8554999999999999</v>
      </c>
      <c r="I22" s="102">
        <v>36.485100000000003</v>
      </c>
      <c r="J22" s="102">
        <v>43.902200000000001</v>
      </c>
      <c r="L22" s="17"/>
      <c r="M22" s="17"/>
      <c r="N22" s="17"/>
      <c r="O22" s="17"/>
      <c r="P22" s="17"/>
      <c r="Q22" s="17"/>
      <c r="R22" s="17"/>
      <c r="T22" s="44"/>
      <c r="U22" s="44"/>
      <c r="V22" s="44"/>
      <c r="W22" s="44"/>
    </row>
    <row r="23" spans="1:23" ht="18.5" customHeight="1" x14ac:dyDescent="0.35">
      <c r="A23" s="23" t="s">
        <v>177</v>
      </c>
      <c r="B23" s="21" t="s">
        <v>178</v>
      </c>
      <c r="C23" s="101">
        <v>-5.8285</v>
      </c>
      <c r="D23" s="102">
        <v>0.38629999999999998</v>
      </c>
      <c r="E23" s="102">
        <v>-6.5805999999999996</v>
      </c>
      <c r="F23" s="102">
        <v>-5.0682</v>
      </c>
      <c r="G23" s="101">
        <v>34.4754</v>
      </c>
      <c r="H23" s="102">
        <v>1.3963000000000001</v>
      </c>
      <c r="I23" s="102">
        <v>31.786100000000001</v>
      </c>
      <c r="J23" s="102">
        <v>37.3611</v>
      </c>
      <c r="L23" s="17"/>
      <c r="M23" s="17"/>
      <c r="N23" s="17"/>
      <c r="O23" s="17"/>
      <c r="P23" s="17"/>
      <c r="Q23" s="17"/>
      <c r="R23" s="17"/>
      <c r="T23" s="44"/>
      <c r="U23" s="44"/>
      <c r="V23" s="44"/>
      <c r="W23" s="44"/>
    </row>
    <row r="24" spans="1:23" ht="18.5" customHeight="1" x14ac:dyDescent="0.35">
      <c r="A24" s="23" t="s">
        <v>179</v>
      </c>
      <c r="B24" s="21" t="s">
        <v>180</v>
      </c>
      <c r="C24" s="101">
        <v>9.3926999999999996</v>
      </c>
      <c r="D24" s="102">
        <v>0.45329999999999998</v>
      </c>
      <c r="E24" s="102">
        <v>8.4998000000000005</v>
      </c>
      <c r="F24" s="102">
        <v>10.291399999999999</v>
      </c>
      <c r="G24" s="101">
        <v>5.5061999999999998</v>
      </c>
      <c r="H24" s="102">
        <v>0.66</v>
      </c>
      <c r="I24" s="102">
        <v>4.1570999999999998</v>
      </c>
      <c r="J24" s="102">
        <v>8.0192999999999994</v>
      </c>
      <c r="L24" s="17"/>
      <c r="M24" s="17"/>
      <c r="N24" s="17"/>
      <c r="O24" s="18"/>
      <c r="P24" s="17"/>
      <c r="Q24" s="17"/>
      <c r="R24" s="17"/>
      <c r="T24" s="44"/>
      <c r="U24" s="44"/>
      <c r="V24" s="44"/>
      <c r="W24" s="44"/>
    </row>
    <row r="25" spans="1:23" ht="18.5" customHeight="1" x14ac:dyDescent="0.35">
      <c r="A25" s="23" t="s">
        <v>181</v>
      </c>
      <c r="B25" s="21" t="s">
        <v>182</v>
      </c>
      <c r="C25" s="101">
        <v>-5.8285</v>
      </c>
      <c r="D25" s="102">
        <v>0.38629999999999998</v>
      </c>
      <c r="E25" s="102">
        <v>-6.5805999999999996</v>
      </c>
      <c r="F25" s="102">
        <v>-5.0682</v>
      </c>
      <c r="G25" s="101">
        <v>22.618600000000001</v>
      </c>
      <c r="H25" s="102">
        <v>8.8537999999999997</v>
      </c>
      <c r="I25" s="102">
        <v>11.4834</v>
      </c>
      <c r="J25" s="102">
        <v>32.723999999999997</v>
      </c>
      <c r="L25" s="17"/>
      <c r="M25" s="17"/>
      <c r="N25" s="17"/>
      <c r="O25" s="17"/>
      <c r="P25" s="17"/>
      <c r="Q25" s="17"/>
      <c r="R25" s="17"/>
      <c r="T25" s="44"/>
      <c r="U25" s="44"/>
      <c r="V25" s="44"/>
      <c r="W25" s="44"/>
    </row>
    <row r="26" spans="1:23" ht="18.5" customHeight="1" x14ac:dyDescent="0.35">
      <c r="A26" s="23" t="s">
        <v>183</v>
      </c>
      <c r="B26" s="21" t="s">
        <v>184</v>
      </c>
      <c r="C26" s="101">
        <v>3.8201000000000001</v>
      </c>
      <c r="D26" s="102">
        <v>0.19320000000000001</v>
      </c>
      <c r="E26" s="102">
        <v>3.4399000000000002</v>
      </c>
      <c r="F26" s="102">
        <v>4.2041000000000004</v>
      </c>
      <c r="G26" s="101">
        <v>-20.249099999999999</v>
      </c>
      <c r="H26" s="102">
        <v>8.7347999999999999</v>
      </c>
      <c r="I26" s="102">
        <v>-30.279900000000001</v>
      </c>
      <c r="J26" s="102">
        <v>-9.3672000000000004</v>
      </c>
      <c r="L26" s="17"/>
      <c r="M26" s="17"/>
      <c r="N26" s="17"/>
      <c r="O26" s="17"/>
      <c r="P26" s="17"/>
      <c r="Q26" s="17"/>
      <c r="R26" s="17"/>
      <c r="T26" s="44"/>
      <c r="U26" s="44"/>
      <c r="V26" s="44"/>
      <c r="W26" s="44"/>
    </row>
    <row r="27" spans="1:23" ht="18.5" customHeight="1" x14ac:dyDescent="0.35">
      <c r="A27" s="23" t="s">
        <v>185</v>
      </c>
      <c r="B27" s="21" t="s">
        <v>186</v>
      </c>
      <c r="C27" s="101">
        <v>2.0085000000000002</v>
      </c>
      <c r="D27" s="102">
        <v>0.19320000000000001</v>
      </c>
      <c r="E27" s="102">
        <v>1.6288</v>
      </c>
      <c r="F27" s="102">
        <v>2.3843999999999999</v>
      </c>
      <c r="G27" s="101">
        <v>-2.3694999999999999</v>
      </c>
      <c r="H27" s="102">
        <v>0.55640000000000001</v>
      </c>
      <c r="I27" s="102">
        <v>-3.4119999999999999</v>
      </c>
      <c r="J27" s="102">
        <v>-1.288</v>
      </c>
      <c r="L27" s="17"/>
      <c r="M27" s="18"/>
      <c r="N27" s="17"/>
      <c r="O27" s="18"/>
      <c r="P27" s="17"/>
      <c r="Q27" s="17"/>
      <c r="R27" s="17"/>
      <c r="T27" s="44"/>
      <c r="U27" s="44"/>
      <c r="V27" s="44"/>
      <c r="W27" s="44"/>
    </row>
    <row r="28" spans="1:23" ht="18.5" customHeight="1" x14ac:dyDescent="0.35">
      <c r="A28" s="23" t="s">
        <v>187</v>
      </c>
      <c r="B28" s="21" t="s">
        <v>188</v>
      </c>
      <c r="C28" s="101">
        <v>2.0085000000000002</v>
      </c>
      <c r="D28" s="102">
        <v>0.19320000000000001</v>
      </c>
      <c r="E28" s="102">
        <v>1.6288</v>
      </c>
      <c r="F28" s="102">
        <v>2.3843999999999999</v>
      </c>
      <c r="G28" s="101">
        <v>-2.3694999999999999</v>
      </c>
      <c r="H28" s="102">
        <v>0.55640000000000001</v>
      </c>
      <c r="I28" s="102">
        <v>-3.4119999999999999</v>
      </c>
      <c r="J28" s="102">
        <v>-1.288</v>
      </c>
      <c r="L28" s="17"/>
      <c r="M28" s="18"/>
      <c r="N28" s="17"/>
      <c r="O28" s="18"/>
      <c r="P28" s="17"/>
      <c r="Q28" s="17"/>
      <c r="R28" s="17"/>
      <c r="T28" s="44"/>
      <c r="U28" s="44"/>
      <c r="V28" s="44"/>
      <c r="W28" s="44"/>
    </row>
    <row r="29" spans="1:23" ht="18.5" customHeight="1" x14ac:dyDescent="0.35">
      <c r="A29" s="23" t="s">
        <v>189</v>
      </c>
      <c r="B29" s="21" t="s">
        <v>190</v>
      </c>
      <c r="C29" s="101">
        <v>-2.0085000000000002</v>
      </c>
      <c r="D29" s="102">
        <v>0.19320000000000001</v>
      </c>
      <c r="E29" s="102">
        <v>-2.3843999999999999</v>
      </c>
      <c r="F29" s="102">
        <v>-1.6288</v>
      </c>
      <c r="G29" s="101">
        <v>2.3694999999999999</v>
      </c>
      <c r="H29" s="102">
        <v>0.55640000000000001</v>
      </c>
      <c r="I29" s="102">
        <v>1.288</v>
      </c>
      <c r="J29" s="102">
        <v>3.4119999999999999</v>
      </c>
      <c r="L29" s="17"/>
      <c r="M29" s="18"/>
      <c r="N29" s="17"/>
      <c r="O29" s="18"/>
      <c r="P29" s="17"/>
      <c r="Q29" s="17"/>
      <c r="R29" s="17"/>
      <c r="T29" s="44"/>
      <c r="U29" s="44"/>
      <c r="V29" s="44"/>
      <c r="W29" s="44"/>
    </row>
    <row r="30" spans="1:23" ht="18.5" customHeight="1" x14ac:dyDescent="0.35">
      <c r="A30" s="23" t="s">
        <v>191</v>
      </c>
      <c r="B30" s="21" t="s">
        <v>192</v>
      </c>
      <c r="C30" s="101">
        <v>112.8232</v>
      </c>
      <c r="D30" s="102">
        <v>0.63739999999999997</v>
      </c>
      <c r="E30" s="102">
        <v>111.5681</v>
      </c>
      <c r="F30" s="102">
        <v>114.1237</v>
      </c>
      <c r="G30" s="101">
        <v>45.193100000000001</v>
      </c>
      <c r="H30" s="102">
        <v>1.7289000000000001</v>
      </c>
      <c r="I30" s="102">
        <v>41.186599999999999</v>
      </c>
      <c r="J30" s="102">
        <v>48.563299999999998</v>
      </c>
      <c r="K30" s="17"/>
      <c r="L30" s="17"/>
      <c r="M30" s="17"/>
      <c r="N30" s="17"/>
      <c r="O30" s="17"/>
      <c r="P30" s="17"/>
      <c r="Q30" s="17"/>
      <c r="R30" s="18"/>
      <c r="T30" s="44"/>
      <c r="U30" s="44"/>
      <c r="V30" s="44"/>
      <c r="W30" s="44"/>
    </row>
    <row r="31" spans="1:23" ht="18.5" customHeight="1" x14ac:dyDescent="0.35">
      <c r="A31" s="23" t="s">
        <v>193</v>
      </c>
      <c r="B31" s="21" t="s">
        <v>194</v>
      </c>
      <c r="C31" s="101">
        <v>83.193100000000001</v>
      </c>
      <c r="D31" s="102">
        <v>3.16</v>
      </c>
      <c r="E31" s="102">
        <v>77.265199999999993</v>
      </c>
      <c r="F31" s="102">
        <v>115.0562</v>
      </c>
      <c r="G31" s="142" t="s">
        <v>338</v>
      </c>
      <c r="H31" s="143"/>
      <c r="I31" s="143"/>
      <c r="J31" s="144"/>
      <c r="K31" s="18"/>
      <c r="L31" s="19"/>
      <c r="M31" s="18"/>
      <c r="N31" s="19"/>
      <c r="O31" s="19"/>
      <c r="P31" s="17"/>
      <c r="Q31" s="17"/>
      <c r="R31" s="17"/>
      <c r="T31" s="44"/>
      <c r="U31" s="44"/>
      <c r="V31" s="44"/>
      <c r="W31" s="44"/>
    </row>
    <row r="32" spans="1:23" ht="18.5" customHeight="1" x14ac:dyDescent="0.35">
      <c r="A32" s="23" t="s">
        <v>195</v>
      </c>
      <c r="B32" s="21" t="s">
        <v>314</v>
      </c>
      <c r="C32" s="101">
        <v>1.5204000000000001E-6</v>
      </c>
      <c r="D32" s="102">
        <v>1.8894E-12</v>
      </c>
      <c r="E32" s="102">
        <v>0</v>
      </c>
      <c r="F32" s="102">
        <v>17.284099999999999</v>
      </c>
      <c r="G32" s="101">
        <v>0.01</v>
      </c>
      <c r="H32" s="102">
        <v>5.7999999999999996E-3</v>
      </c>
      <c r="I32" s="102">
        <v>0</v>
      </c>
      <c r="J32" s="102">
        <v>2.1299999999999999E-2</v>
      </c>
      <c r="L32" s="18"/>
      <c r="M32" s="18"/>
      <c r="N32" s="19"/>
      <c r="O32" s="19"/>
      <c r="P32" s="18"/>
      <c r="Q32" s="17"/>
      <c r="R32" s="17"/>
      <c r="T32" s="44"/>
      <c r="U32" s="44"/>
      <c r="V32" s="44"/>
      <c r="W32" s="44"/>
    </row>
    <row r="33" spans="1:23" ht="18.5" customHeight="1" x14ac:dyDescent="0.35">
      <c r="A33" s="23" t="s">
        <v>196</v>
      </c>
      <c r="B33" s="21" t="s">
        <v>197</v>
      </c>
      <c r="C33" s="101">
        <v>54.329599999999999</v>
      </c>
      <c r="D33" s="102">
        <v>2.9912999999999998</v>
      </c>
      <c r="E33" s="102">
        <v>48.814900000000002</v>
      </c>
      <c r="F33" s="102">
        <v>81.450199999999995</v>
      </c>
      <c r="G33" s="101">
        <v>19.956199999999999</v>
      </c>
      <c r="H33" s="102">
        <v>1.8912</v>
      </c>
      <c r="I33" s="102">
        <v>15.755699999999999</v>
      </c>
      <c r="J33" s="102">
        <v>25.495200000000001</v>
      </c>
      <c r="L33" s="17"/>
      <c r="M33" s="17"/>
      <c r="N33" s="17"/>
      <c r="O33" s="17"/>
      <c r="P33" s="17"/>
      <c r="Q33" s="17"/>
      <c r="R33" s="17"/>
      <c r="T33" s="44"/>
      <c r="U33" s="44"/>
      <c r="V33" s="44"/>
      <c r="W33" s="44"/>
    </row>
    <row r="34" spans="1:23" ht="18.5" customHeight="1" x14ac:dyDescent="0.35">
      <c r="A34" s="23" t="s">
        <v>198</v>
      </c>
      <c r="B34" s="21" t="s">
        <v>199</v>
      </c>
      <c r="C34" s="101">
        <v>54.329599999999999</v>
      </c>
      <c r="D34" s="102">
        <v>2.9912999999999998</v>
      </c>
      <c r="E34" s="102">
        <v>48.814900000000002</v>
      </c>
      <c r="F34" s="102">
        <v>81.450199999999995</v>
      </c>
      <c r="G34" s="101">
        <v>19.956199999999999</v>
      </c>
      <c r="H34" s="102">
        <v>1.8912</v>
      </c>
      <c r="I34" s="102">
        <v>15.755699999999999</v>
      </c>
      <c r="J34" s="102">
        <v>25.495200000000001</v>
      </c>
      <c r="L34" s="17"/>
      <c r="M34" s="17"/>
      <c r="N34" s="17"/>
      <c r="O34" s="17"/>
      <c r="P34" s="17"/>
      <c r="Q34" s="17"/>
      <c r="R34" s="17"/>
      <c r="T34" s="44"/>
      <c r="U34" s="44"/>
      <c r="V34" s="44"/>
      <c r="W34" s="44"/>
    </row>
    <row r="35" spans="1:23" ht="18.5" customHeight="1" x14ac:dyDescent="0.35">
      <c r="A35" s="23" t="s">
        <v>200</v>
      </c>
      <c r="B35" s="21" t="s">
        <v>201</v>
      </c>
      <c r="C35" s="101">
        <v>15.787000000000001</v>
      </c>
      <c r="D35" s="102">
        <v>1.3392999999999999</v>
      </c>
      <c r="E35" s="102">
        <v>13.3405</v>
      </c>
      <c r="F35" s="102">
        <v>23.694099999999999</v>
      </c>
      <c r="G35" s="101">
        <v>6.0716999999999999</v>
      </c>
      <c r="H35" s="102">
        <v>1.2874000000000001</v>
      </c>
      <c r="I35" s="102">
        <v>3.1433</v>
      </c>
      <c r="J35" s="102">
        <v>8.1280999999999999</v>
      </c>
      <c r="L35" s="17"/>
      <c r="M35" s="18"/>
      <c r="N35" s="17"/>
      <c r="O35" s="17"/>
      <c r="P35" s="17"/>
      <c r="Q35" s="17"/>
      <c r="R35" s="17"/>
      <c r="T35" s="44"/>
      <c r="U35" s="44"/>
      <c r="V35" s="44"/>
      <c r="W35" s="44"/>
    </row>
    <row r="36" spans="1:23" ht="18.5" customHeight="1" x14ac:dyDescent="0.35">
      <c r="A36" s="23" t="s">
        <v>202</v>
      </c>
      <c r="B36" s="21" t="s">
        <v>203</v>
      </c>
      <c r="C36" s="101">
        <v>15.787000000000001</v>
      </c>
      <c r="D36" s="102">
        <v>1.3392999999999999</v>
      </c>
      <c r="E36" s="102">
        <v>13.3405</v>
      </c>
      <c r="F36" s="102">
        <v>23.694099999999999</v>
      </c>
      <c r="G36" s="101">
        <v>6.0716999999999999</v>
      </c>
      <c r="H36" s="102">
        <v>1.2874000000000001</v>
      </c>
      <c r="I36" s="102">
        <v>3.1433</v>
      </c>
      <c r="J36" s="102">
        <v>8.1280999999999999</v>
      </c>
      <c r="L36" s="17"/>
      <c r="M36" s="18"/>
      <c r="N36" s="17"/>
      <c r="O36" s="17"/>
      <c r="P36" s="17"/>
      <c r="Q36" s="17"/>
      <c r="R36" s="17"/>
      <c r="T36" s="44"/>
      <c r="U36" s="44"/>
      <c r="V36" s="44"/>
      <c r="W36" s="44"/>
    </row>
    <row r="37" spans="1:23" ht="18.5" customHeight="1" x14ac:dyDescent="0.35">
      <c r="A37" s="23" t="s">
        <v>204</v>
      </c>
      <c r="B37" s="21" t="s">
        <v>205</v>
      </c>
      <c r="C37" s="101">
        <v>38.5426</v>
      </c>
      <c r="D37" s="102">
        <v>3.4041000000000001</v>
      </c>
      <c r="E37" s="102">
        <v>32.174599999999998</v>
      </c>
      <c r="F37" s="102">
        <v>61.264899999999997</v>
      </c>
      <c r="G37" s="101">
        <v>13.884499999999999</v>
      </c>
      <c r="H37" s="102">
        <v>2.8176999999999999</v>
      </c>
      <c r="I37" s="102">
        <v>8.2849000000000004</v>
      </c>
      <c r="J37" s="102">
        <v>21.959099999999999</v>
      </c>
      <c r="L37" s="17"/>
      <c r="M37" s="17"/>
      <c r="N37" s="17"/>
      <c r="O37" s="17"/>
      <c r="P37" s="17"/>
      <c r="Q37" s="17"/>
      <c r="R37" s="17"/>
      <c r="T37" s="44"/>
      <c r="U37" s="44"/>
      <c r="V37" s="44"/>
      <c r="W37" s="44"/>
    </row>
    <row r="38" spans="1:23" ht="18.5" customHeight="1" x14ac:dyDescent="0.35">
      <c r="A38" s="23" t="s">
        <v>206</v>
      </c>
      <c r="B38" s="21" t="s">
        <v>207</v>
      </c>
      <c r="C38" s="101">
        <v>33.411799999999999</v>
      </c>
      <c r="D38" s="102">
        <v>3.4041000000000001</v>
      </c>
      <c r="E38" s="102">
        <v>27.014199999999999</v>
      </c>
      <c r="F38" s="102">
        <v>50.9283</v>
      </c>
      <c r="G38" s="101">
        <v>2.1190000000000002</v>
      </c>
      <c r="H38" s="102">
        <v>2.2063999999999999</v>
      </c>
      <c r="I38" s="102">
        <v>0</v>
      </c>
      <c r="J38" s="102">
        <v>7.0157999999999996</v>
      </c>
      <c r="L38" s="19"/>
      <c r="M38" s="19"/>
      <c r="N38" s="17"/>
      <c r="O38" s="17"/>
      <c r="P38" s="17"/>
      <c r="Q38" s="17"/>
      <c r="R38" s="17"/>
      <c r="T38" s="44"/>
      <c r="U38" s="44"/>
      <c r="V38" s="44"/>
      <c r="W38" s="44"/>
    </row>
    <row r="39" spans="1:23" ht="18.5" customHeight="1" x14ac:dyDescent="0.35">
      <c r="A39" s="23" t="s">
        <v>208</v>
      </c>
      <c r="B39" s="21" t="s">
        <v>209</v>
      </c>
      <c r="C39" s="101">
        <v>33.411799999999999</v>
      </c>
      <c r="D39" s="102">
        <v>3.4041000000000001</v>
      </c>
      <c r="E39" s="102">
        <v>23.328800000000001</v>
      </c>
      <c r="F39" s="102">
        <v>50.999600000000001</v>
      </c>
      <c r="G39" s="101">
        <v>2.1190000000000002</v>
      </c>
      <c r="H39" s="102">
        <v>2.2063999999999999</v>
      </c>
      <c r="I39" s="102">
        <v>-1.5267999999999999</v>
      </c>
      <c r="J39" s="102">
        <v>7.0157999999999996</v>
      </c>
      <c r="L39" s="19"/>
      <c r="M39" s="19"/>
      <c r="N39" s="17"/>
      <c r="O39" s="17"/>
      <c r="P39" s="17"/>
      <c r="Q39" s="17"/>
      <c r="R39" s="17"/>
      <c r="T39" s="44"/>
      <c r="U39" s="44"/>
      <c r="V39" s="44"/>
      <c r="W39" s="44"/>
    </row>
    <row r="40" spans="1:23" ht="18.5" customHeight="1" x14ac:dyDescent="0.35">
      <c r="A40" s="23" t="s">
        <v>210</v>
      </c>
      <c r="B40" s="21" t="s">
        <v>211</v>
      </c>
      <c r="C40" s="101">
        <v>49.198799999999999</v>
      </c>
      <c r="D40" s="102">
        <v>2.9912999999999998</v>
      </c>
      <c r="E40" s="102">
        <v>43.671399999999998</v>
      </c>
      <c r="F40" s="102">
        <v>71.379000000000005</v>
      </c>
      <c r="G40" s="101">
        <v>8.1906999999999996</v>
      </c>
      <c r="H40" s="102">
        <v>1.1321000000000001</v>
      </c>
      <c r="I40" s="102">
        <v>6.2011000000000003</v>
      </c>
      <c r="J40" s="102">
        <v>10.597200000000001</v>
      </c>
      <c r="L40" s="17"/>
      <c r="M40" s="18"/>
      <c r="N40" s="17"/>
      <c r="O40" s="17"/>
      <c r="P40" s="17"/>
      <c r="Q40" s="17"/>
      <c r="R40" s="17"/>
      <c r="T40" s="44"/>
      <c r="U40" s="44"/>
      <c r="V40" s="44"/>
      <c r="W40" s="44"/>
    </row>
    <row r="41" spans="1:23" ht="18.5" customHeight="1" x14ac:dyDescent="0.35">
      <c r="A41" s="23" t="s">
        <v>212</v>
      </c>
      <c r="B41" s="21" t="s">
        <v>213</v>
      </c>
      <c r="C41" s="101">
        <v>57.032600000000002</v>
      </c>
      <c r="D41" s="102">
        <v>2.9224999999999999</v>
      </c>
      <c r="E41" s="102">
        <v>51.603700000000003</v>
      </c>
      <c r="F41" s="102">
        <v>84.151600000000002</v>
      </c>
      <c r="G41" s="101">
        <v>10.1714</v>
      </c>
      <c r="H41" s="102">
        <v>1.1161000000000001</v>
      </c>
      <c r="I41" s="102">
        <v>7.7793000000000001</v>
      </c>
      <c r="J41" s="102">
        <v>13.003299999999999</v>
      </c>
      <c r="L41" s="17"/>
      <c r="M41" s="17"/>
      <c r="N41" s="17"/>
      <c r="O41" s="17"/>
      <c r="P41" s="17"/>
      <c r="Q41" s="17"/>
      <c r="R41" s="17"/>
      <c r="T41" s="44"/>
      <c r="U41" s="44"/>
      <c r="V41" s="44"/>
      <c r="W41" s="44"/>
    </row>
    <row r="42" spans="1:23" ht="18.5" customHeight="1" x14ac:dyDescent="0.35">
      <c r="A42" s="23" t="s">
        <v>214</v>
      </c>
      <c r="B42" s="21" t="s">
        <v>215</v>
      </c>
      <c r="C42" s="101">
        <v>52.0364</v>
      </c>
      <c r="D42" s="102">
        <v>9.0793999999999997</v>
      </c>
      <c r="E42" s="102">
        <v>31.864999999999998</v>
      </c>
      <c r="F42" s="102">
        <v>104.5241</v>
      </c>
      <c r="G42" s="101">
        <v>16.243099999999998</v>
      </c>
      <c r="H42" s="102">
        <v>1.0187999999999999</v>
      </c>
      <c r="I42" s="102">
        <v>3.7652999999999999</v>
      </c>
      <c r="J42" s="102">
        <v>18.229199999999999</v>
      </c>
      <c r="L42" s="17"/>
      <c r="M42" s="19"/>
      <c r="N42" s="17"/>
      <c r="O42" s="17"/>
      <c r="P42" s="17"/>
      <c r="Q42" s="17"/>
      <c r="R42" s="17"/>
      <c r="T42" s="44"/>
      <c r="U42" s="44"/>
      <c r="V42" s="44"/>
      <c r="W42" s="44"/>
    </row>
    <row r="43" spans="1:23" ht="18.5" customHeight="1" x14ac:dyDescent="0.35">
      <c r="A43" s="23" t="s">
        <v>216</v>
      </c>
      <c r="B43" s="21" t="s">
        <v>217</v>
      </c>
      <c r="C43" s="101">
        <v>75.665800000000004</v>
      </c>
      <c r="D43" s="102">
        <v>17.006799999999998</v>
      </c>
      <c r="E43" s="102">
        <v>68.840800000000002</v>
      </c>
      <c r="F43" s="102">
        <v>165.24289999999999</v>
      </c>
      <c r="G43" s="101">
        <v>107.85980000000001</v>
      </c>
      <c r="H43" s="102">
        <v>22.610099999999999</v>
      </c>
      <c r="I43" s="102">
        <v>92.164400000000001</v>
      </c>
      <c r="J43" s="102">
        <v>175.42269999999999</v>
      </c>
      <c r="L43" s="17"/>
      <c r="M43" s="19"/>
      <c r="N43" s="17"/>
      <c r="O43" s="17"/>
      <c r="P43" s="17"/>
      <c r="Q43" s="17"/>
      <c r="R43" s="17"/>
      <c r="T43" s="44"/>
      <c r="U43" s="44"/>
      <c r="V43" s="44"/>
      <c r="W43" s="44"/>
    </row>
    <row r="44" spans="1:23" ht="18.5" customHeight="1" x14ac:dyDescent="0.35">
      <c r="A44" s="23" t="s">
        <v>218</v>
      </c>
      <c r="B44" s="21" t="s">
        <v>315</v>
      </c>
      <c r="C44" s="101">
        <v>0.69750000000000001</v>
      </c>
      <c r="D44" s="102">
        <v>1.8839999999999999</v>
      </c>
      <c r="E44" s="102">
        <v>0</v>
      </c>
      <c r="F44" s="102">
        <v>4.5164999999999997</v>
      </c>
      <c r="G44" s="101">
        <v>2.2047000000000003E-6</v>
      </c>
      <c r="H44" s="102">
        <v>1.8281999999999998E-11</v>
      </c>
      <c r="I44" s="102">
        <v>0</v>
      </c>
      <c r="J44" s="102">
        <v>1.8105</v>
      </c>
      <c r="L44" s="18"/>
      <c r="M44" s="17"/>
      <c r="N44" s="19"/>
      <c r="O44" s="19"/>
      <c r="P44" s="18"/>
      <c r="Q44" s="17"/>
      <c r="R44" s="17"/>
      <c r="T44" s="44"/>
      <c r="U44" s="44"/>
      <c r="V44" s="44"/>
      <c r="W44" s="44"/>
    </row>
    <row r="45" spans="1:23" ht="18.5" customHeight="1" x14ac:dyDescent="0.35">
      <c r="A45" s="23" t="s">
        <v>219</v>
      </c>
      <c r="B45" s="21" t="s">
        <v>220</v>
      </c>
      <c r="C45" s="101">
        <v>20.783200000000001</v>
      </c>
      <c r="D45" s="102">
        <v>6.5580999999999996</v>
      </c>
      <c r="E45" s="102">
        <v>0</v>
      </c>
      <c r="F45" s="102">
        <v>44.859400000000001</v>
      </c>
      <c r="G45" s="101">
        <v>9.9999999999999995E-8</v>
      </c>
      <c r="H45" s="102">
        <v>6.2259E-12</v>
      </c>
      <c r="I45" s="102">
        <v>0</v>
      </c>
      <c r="J45" s="102">
        <v>8.0767000000000007</v>
      </c>
      <c r="L45" s="17"/>
      <c r="M45" s="19"/>
      <c r="N45" s="19"/>
      <c r="O45" s="19"/>
      <c r="P45" s="18"/>
      <c r="Q45" s="17"/>
      <c r="R45" s="17"/>
      <c r="T45" s="44"/>
      <c r="U45" s="44"/>
      <c r="V45" s="44"/>
      <c r="W45" s="44"/>
    </row>
    <row r="46" spans="1:23" ht="18.5" customHeight="1" x14ac:dyDescent="0.35">
      <c r="A46" s="23" t="s">
        <v>221</v>
      </c>
      <c r="B46" s="21" t="s">
        <v>222</v>
      </c>
      <c r="C46" s="101">
        <v>87.320999999999998</v>
      </c>
      <c r="D46" s="102">
        <v>3.0251999999999999</v>
      </c>
      <c r="E46" s="102">
        <v>60.356699999999996</v>
      </c>
      <c r="F46" s="102">
        <v>98.254300000000001</v>
      </c>
      <c r="G46" s="101">
        <v>27.4392</v>
      </c>
      <c r="H46" s="102">
        <v>1.8007</v>
      </c>
      <c r="I46" s="102">
        <v>22.2178</v>
      </c>
      <c r="J46" s="102">
        <v>31.738199999999999</v>
      </c>
      <c r="L46" s="17"/>
      <c r="M46" s="17"/>
      <c r="N46" s="17"/>
      <c r="O46" s="17"/>
      <c r="P46" s="17"/>
      <c r="Q46" s="17"/>
      <c r="R46" s="17"/>
      <c r="T46" s="44"/>
      <c r="U46" s="44"/>
      <c r="V46" s="44"/>
      <c r="W46" s="44"/>
    </row>
    <row r="47" spans="1:23" ht="18.5" customHeight="1" x14ac:dyDescent="0.35">
      <c r="A47" s="23" t="s">
        <v>223</v>
      </c>
      <c r="B47" s="21" t="s">
        <v>224</v>
      </c>
      <c r="C47" s="101">
        <v>7.8338000000000001</v>
      </c>
      <c r="D47" s="102">
        <v>0.4975</v>
      </c>
      <c r="E47" s="102">
        <v>6.8174000000000001</v>
      </c>
      <c r="F47" s="102">
        <v>25.113800000000001</v>
      </c>
      <c r="G47" s="101">
        <v>1.9806999999999999</v>
      </c>
      <c r="H47" s="102">
        <v>0.68859999999999999</v>
      </c>
      <c r="I47" s="102">
        <v>0.46850000000000003</v>
      </c>
      <c r="J47" s="102">
        <v>4.4105999999999996</v>
      </c>
      <c r="L47" s="17"/>
      <c r="M47" s="17"/>
      <c r="N47" s="17"/>
      <c r="O47" s="18"/>
      <c r="P47" s="17"/>
      <c r="Q47" s="17"/>
      <c r="R47" s="17"/>
      <c r="T47" s="44"/>
      <c r="U47" s="44"/>
      <c r="V47" s="44"/>
      <c r="W47" s="44"/>
    </row>
    <row r="48" spans="1:23" ht="18.5" customHeight="1" x14ac:dyDescent="0.35">
      <c r="A48" s="23" t="s">
        <v>225</v>
      </c>
      <c r="B48" s="21" t="s">
        <v>226</v>
      </c>
      <c r="C48" s="101">
        <v>1.5315999999999999E-6</v>
      </c>
      <c r="D48" s="102">
        <v>6.9694000000000006E-12</v>
      </c>
      <c r="E48" s="102">
        <v>0</v>
      </c>
      <c r="F48" s="102">
        <v>17.272200000000002</v>
      </c>
      <c r="G48" s="101">
        <v>10.062099999999999</v>
      </c>
      <c r="H48" s="102">
        <v>1.9412</v>
      </c>
      <c r="I48" s="102">
        <v>5.9311999999999996</v>
      </c>
      <c r="J48" s="102">
        <v>14.9579</v>
      </c>
      <c r="L48" s="17"/>
      <c r="M48" s="17"/>
      <c r="N48" s="17"/>
      <c r="O48" s="17"/>
      <c r="P48" s="17"/>
      <c r="Q48" s="17"/>
      <c r="R48" s="17"/>
      <c r="T48" s="44"/>
      <c r="U48" s="44"/>
      <c r="V48" s="44"/>
      <c r="W48" s="44"/>
    </row>
    <row r="49" spans="1:23" ht="18.5" customHeight="1" x14ac:dyDescent="0.35">
      <c r="A49" s="23" t="s">
        <v>227</v>
      </c>
      <c r="B49" s="21" t="s">
        <v>228</v>
      </c>
      <c r="C49" s="101">
        <v>0.01</v>
      </c>
      <c r="D49" s="102">
        <v>7.6585999999999989E-12</v>
      </c>
      <c r="E49" s="102">
        <v>0</v>
      </c>
      <c r="F49" s="102">
        <v>17.2944</v>
      </c>
      <c r="G49" s="101">
        <v>0.02</v>
      </c>
      <c r="H49" s="102">
        <v>5.7999999999999996E-3</v>
      </c>
      <c r="I49" s="102">
        <v>0</v>
      </c>
      <c r="J49" s="102">
        <v>3.1300000000000001E-2</v>
      </c>
      <c r="L49" s="19"/>
      <c r="M49" s="18"/>
      <c r="N49" s="18"/>
      <c r="O49" s="19"/>
      <c r="P49" s="18"/>
      <c r="Q49" s="17"/>
      <c r="R49" s="17"/>
      <c r="T49" s="44"/>
      <c r="U49" s="44"/>
      <c r="V49" s="44"/>
      <c r="W49" s="44"/>
    </row>
    <row r="50" spans="1:23" ht="18.5" customHeight="1" x14ac:dyDescent="0.35">
      <c r="A50" s="23" t="s">
        <v>229</v>
      </c>
      <c r="B50" s="21" t="s">
        <v>230</v>
      </c>
      <c r="C50" s="101">
        <v>8.1677999999999997</v>
      </c>
      <c r="D50" s="102">
        <v>0.54559999999999997</v>
      </c>
      <c r="E50" s="102">
        <v>7.0656999999999996</v>
      </c>
      <c r="F50" s="102">
        <v>58.660699999999999</v>
      </c>
      <c r="G50" s="101">
        <v>14.451700000000001</v>
      </c>
      <c r="H50" s="102">
        <v>4.1714000000000002</v>
      </c>
      <c r="I50" s="102">
        <v>1.0461</v>
      </c>
      <c r="J50" s="102">
        <v>22.453900000000001</v>
      </c>
      <c r="L50" s="17"/>
      <c r="M50" s="17"/>
      <c r="N50" s="17"/>
      <c r="O50" s="17"/>
      <c r="P50" s="17"/>
      <c r="Q50" s="17"/>
      <c r="R50" s="17"/>
      <c r="T50" s="44"/>
      <c r="U50" s="44"/>
      <c r="V50" s="44"/>
      <c r="W50" s="44"/>
    </row>
    <row r="51" spans="1:23" ht="18.5" customHeight="1" x14ac:dyDescent="0.35">
      <c r="A51" s="23" t="s">
        <v>231</v>
      </c>
      <c r="B51" s="21" t="s">
        <v>232</v>
      </c>
      <c r="C51" s="101">
        <v>1.5551999999999999E-6</v>
      </c>
      <c r="D51" s="102">
        <v>7.7557000000000002E-12</v>
      </c>
      <c r="E51" s="102">
        <v>0</v>
      </c>
      <c r="F51" s="102">
        <v>50.398000000000003</v>
      </c>
      <c r="G51" s="101">
        <v>12.3597</v>
      </c>
      <c r="H51" s="102">
        <v>4.7355999999999998</v>
      </c>
      <c r="I51" s="102">
        <v>0</v>
      </c>
      <c r="J51" s="102">
        <v>21.425599999999999</v>
      </c>
      <c r="L51" s="17"/>
      <c r="M51" s="17"/>
      <c r="N51" s="17"/>
      <c r="O51" s="17"/>
      <c r="P51" s="18"/>
      <c r="Q51" s="17"/>
      <c r="R51" s="17"/>
      <c r="T51" s="44"/>
      <c r="U51" s="44"/>
      <c r="V51" s="44"/>
      <c r="W51" s="44"/>
    </row>
    <row r="52" spans="1:23" ht="18.5" customHeight="1" x14ac:dyDescent="0.35">
      <c r="A52" s="23" t="s">
        <v>233</v>
      </c>
      <c r="B52" s="21" t="s">
        <v>234</v>
      </c>
      <c r="C52" s="101">
        <v>67.564400000000006</v>
      </c>
      <c r="D52" s="102">
        <v>2.9662999999999999</v>
      </c>
      <c r="E52" s="102">
        <v>0</v>
      </c>
      <c r="F52" s="102">
        <v>73.052899999999994</v>
      </c>
      <c r="G52" s="101">
        <v>1.5843E-6</v>
      </c>
      <c r="H52" s="102">
        <v>1.8423999999999998E-11</v>
      </c>
      <c r="I52" s="102">
        <v>0</v>
      </c>
      <c r="J52" s="102">
        <v>17.006699999999999</v>
      </c>
      <c r="L52" s="19"/>
      <c r="M52" s="19"/>
      <c r="N52" s="19"/>
      <c r="O52" s="19"/>
      <c r="P52" s="18"/>
      <c r="Q52" s="17"/>
      <c r="R52" s="17"/>
      <c r="T52" s="44"/>
      <c r="U52" s="44"/>
      <c r="V52" s="44"/>
      <c r="W52" s="44"/>
    </row>
    <row r="53" spans="1:23" ht="18.5" customHeight="1" x14ac:dyDescent="0.35">
      <c r="A53" s="23" t="s">
        <v>235</v>
      </c>
      <c r="B53" s="21" t="s">
        <v>236</v>
      </c>
      <c r="C53" s="101">
        <v>3.7450000000000001</v>
      </c>
      <c r="D53" s="102">
        <v>0.25540000000000002</v>
      </c>
      <c r="E53" s="102">
        <v>3.2382</v>
      </c>
      <c r="F53" s="102">
        <v>6.0739999999999998</v>
      </c>
      <c r="G53" s="101">
        <v>0.92469999999999997</v>
      </c>
      <c r="H53" s="102">
        <v>0.32469999999999999</v>
      </c>
      <c r="I53" s="102">
        <v>0.2097</v>
      </c>
      <c r="J53" s="102">
        <v>1.6677999999999999</v>
      </c>
      <c r="L53" s="17"/>
      <c r="M53" s="18"/>
      <c r="N53" s="17"/>
      <c r="O53" s="18"/>
      <c r="P53" s="17"/>
      <c r="Q53" s="17"/>
      <c r="R53" s="17"/>
      <c r="T53" s="44"/>
      <c r="U53" s="44"/>
      <c r="V53" s="44"/>
      <c r="W53" s="44"/>
    </row>
    <row r="54" spans="1:23" ht="18.5" customHeight="1" x14ac:dyDescent="0.35">
      <c r="A54" s="23" t="s">
        <v>237</v>
      </c>
      <c r="B54" s="21" t="s">
        <v>238</v>
      </c>
      <c r="C54" s="101">
        <v>3.7450000000000001</v>
      </c>
      <c r="D54" s="102">
        <v>0.25540000000000002</v>
      </c>
      <c r="E54" s="102">
        <v>3.2382</v>
      </c>
      <c r="F54" s="102">
        <v>4.4764999999999997</v>
      </c>
      <c r="G54" s="101">
        <v>0.92469999999999997</v>
      </c>
      <c r="H54" s="102">
        <v>0.32469999999999999</v>
      </c>
      <c r="I54" s="102">
        <v>0.2114</v>
      </c>
      <c r="J54" s="102" t="s">
        <v>336</v>
      </c>
      <c r="L54" s="17"/>
      <c r="M54" s="18"/>
      <c r="N54" s="17"/>
      <c r="O54" s="18"/>
      <c r="P54" s="17"/>
      <c r="Q54" s="17"/>
      <c r="R54" s="17"/>
      <c r="T54" s="44"/>
      <c r="U54" s="44"/>
      <c r="V54" s="44"/>
      <c r="W54" s="44"/>
    </row>
    <row r="55" spans="1:23" ht="18.5" customHeight="1" x14ac:dyDescent="0.35">
      <c r="A55" s="23" t="s">
        <v>239</v>
      </c>
      <c r="B55" s="21" t="s">
        <v>240</v>
      </c>
      <c r="C55" s="101">
        <v>4.0789</v>
      </c>
      <c r="D55" s="102">
        <v>0.27279999999999999</v>
      </c>
      <c r="E55" s="102">
        <v>3.5280999999999998</v>
      </c>
      <c r="F55" s="102">
        <v>4.9455</v>
      </c>
      <c r="G55" s="101">
        <v>1.036</v>
      </c>
      <c r="H55" s="102">
        <v>0.36470000000000002</v>
      </c>
      <c r="I55" s="102">
        <v>0.23069999999999999</v>
      </c>
      <c r="J55" s="102" t="s">
        <v>336</v>
      </c>
      <c r="L55" s="17"/>
      <c r="M55" s="18"/>
      <c r="N55" s="17"/>
      <c r="O55" s="18"/>
      <c r="P55" s="17"/>
      <c r="Q55" s="17"/>
      <c r="R55" s="17"/>
      <c r="T55" s="44"/>
      <c r="U55" s="44"/>
      <c r="V55" s="44"/>
      <c r="W55" s="44"/>
    </row>
    <row r="56" spans="1:23" ht="18.5" customHeight="1" x14ac:dyDescent="0.35">
      <c r="A56" s="23" t="s">
        <v>241</v>
      </c>
      <c r="B56" s="21" t="s">
        <v>242</v>
      </c>
      <c r="C56" s="101">
        <v>0.33389999999999997</v>
      </c>
      <c r="D56" s="102">
        <v>0.17829999999999999</v>
      </c>
      <c r="E56" s="102">
        <v>0</v>
      </c>
      <c r="F56" s="102">
        <v>0.69979999999999998</v>
      </c>
      <c r="G56" s="101">
        <v>0.1113</v>
      </c>
      <c r="H56" s="102">
        <v>5.2499999999999998E-2</v>
      </c>
      <c r="I56" s="102">
        <v>2.4199999999999999E-2</v>
      </c>
      <c r="J56" s="102">
        <v>0.28460000000000002</v>
      </c>
      <c r="L56" s="18"/>
      <c r="M56" s="18"/>
      <c r="N56" s="18"/>
      <c r="O56" s="18"/>
      <c r="P56" s="18"/>
      <c r="Q56" s="18"/>
      <c r="R56" s="17"/>
      <c r="T56" s="44"/>
      <c r="U56" s="44"/>
      <c r="V56" s="44"/>
      <c r="W56" s="44"/>
    </row>
    <row r="57" spans="1:23" ht="18.5" customHeight="1" x14ac:dyDescent="0.35">
      <c r="A57" s="23" t="s">
        <v>243</v>
      </c>
      <c r="B57" s="21" t="s">
        <v>244</v>
      </c>
      <c r="C57" s="101">
        <v>1.528E-6</v>
      </c>
      <c r="D57" s="102">
        <v>7.9256000000000001E-12</v>
      </c>
      <c r="E57" s="102">
        <v>-1.7318999999999999E-14</v>
      </c>
      <c r="F57" s="102">
        <v>1.6771</v>
      </c>
      <c r="G57" s="101">
        <v>7.8327E-7</v>
      </c>
      <c r="H57" s="102">
        <v>1.8553E-12</v>
      </c>
      <c r="I57" s="102">
        <v>-1.5987E-14</v>
      </c>
      <c r="J57" s="102">
        <v>3.1099999999999999E-2</v>
      </c>
      <c r="L57" s="19"/>
      <c r="M57" s="18"/>
      <c r="N57" s="19"/>
      <c r="O57" s="19"/>
      <c r="P57" s="19"/>
      <c r="Q57" s="17"/>
      <c r="R57" s="17"/>
      <c r="T57" s="44"/>
      <c r="U57" s="44"/>
      <c r="V57" s="44"/>
      <c r="W57" s="44"/>
    </row>
    <row r="58" spans="1:23" ht="18.5" customHeight="1" x14ac:dyDescent="0.35">
      <c r="A58" s="23" t="s">
        <v>245</v>
      </c>
      <c r="B58" s="21" t="s">
        <v>246</v>
      </c>
      <c r="C58" s="101">
        <v>1.5511000000000001E-6</v>
      </c>
      <c r="D58" s="102">
        <v>8.6669999999999993E-12</v>
      </c>
      <c r="E58" s="102">
        <v>-8.8817999999999997E-16</v>
      </c>
      <c r="F58" s="102">
        <v>14.8315</v>
      </c>
      <c r="G58" s="101">
        <v>1.5747000000000001E-6</v>
      </c>
      <c r="H58" s="102">
        <v>1.0330000000000001E-12</v>
      </c>
      <c r="I58" s="102">
        <v>1.1101999999999999E-14</v>
      </c>
      <c r="J58" s="102">
        <v>1.8402000000000001</v>
      </c>
      <c r="L58" s="19"/>
      <c r="M58" s="18"/>
      <c r="N58" s="19"/>
      <c r="O58" s="19"/>
      <c r="P58" s="19"/>
      <c r="Q58" s="17"/>
      <c r="R58" s="17"/>
      <c r="T58" s="44"/>
      <c r="U58" s="44"/>
      <c r="V58" s="44"/>
      <c r="W58" s="44"/>
    </row>
    <row r="59" spans="1:23" ht="18.5" customHeight="1" x14ac:dyDescent="0.35">
      <c r="A59" s="23" t="s">
        <v>247</v>
      </c>
      <c r="B59" s="21" t="s">
        <v>248</v>
      </c>
      <c r="C59" s="101">
        <v>1.5511000000000001E-6</v>
      </c>
      <c r="D59" s="102">
        <v>8.6669999999999993E-12</v>
      </c>
      <c r="E59" s="102">
        <v>0</v>
      </c>
      <c r="F59" s="102">
        <v>14.8315</v>
      </c>
      <c r="G59" s="101">
        <v>1.5747000000000001E-6</v>
      </c>
      <c r="H59" s="102">
        <v>1.0330000000000001E-12</v>
      </c>
      <c r="I59" s="102">
        <v>0</v>
      </c>
      <c r="J59" s="102">
        <v>1.8402000000000001</v>
      </c>
      <c r="L59" s="19"/>
      <c r="M59" s="18"/>
      <c r="N59" s="19"/>
      <c r="O59" s="19"/>
      <c r="P59" s="18"/>
      <c r="Q59" s="17"/>
      <c r="R59" s="17"/>
      <c r="T59" s="44"/>
      <c r="U59" s="44"/>
      <c r="V59" s="44"/>
      <c r="W59" s="44"/>
    </row>
    <row r="60" spans="1:23" ht="18.5" customHeight="1" x14ac:dyDescent="0.35">
      <c r="A60" s="23" t="s">
        <v>249</v>
      </c>
      <c r="B60" s="21" t="s">
        <v>250</v>
      </c>
      <c r="C60" s="101">
        <v>0.33389999999999997</v>
      </c>
      <c r="D60" s="102">
        <v>0.17829999999999999</v>
      </c>
      <c r="E60" s="102">
        <v>1.6265000000000002E-6</v>
      </c>
      <c r="F60" s="102">
        <v>12.515599999999999</v>
      </c>
      <c r="G60" s="101">
        <v>0.1113</v>
      </c>
      <c r="H60" s="102">
        <v>5.2499999999999998E-2</v>
      </c>
      <c r="I60" s="102">
        <v>2.4799999999999999E-2</v>
      </c>
      <c r="J60" s="102">
        <v>1.9341999999999999</v>
      </c>
      <c r="L60" s="18"/>
      <c r="M60" s="18"/>
      <c r="N60" s="18"/>
      <c r="O60" s="18"/>
      <c r="P60" s="19"/>
      <c r="Q60" s="17"/>
      <c r="R60" s="17"/>
      <c r="T60" s="44"/>
      <c r="U60" s="44"/>
      <c r="V60" s="44"/>
      <c r="W60" s="44"/>
    </row>
    <row r="61" spans="1:23" ht="18.5" customHeight="1" x14ac:dyDescent="0.35">
      <c r="A61" s="23" t="s">
        <v>251</v>
      </c>
      <c r="B61" s="21" t="s">
        <v>252</v>
      </c>
      <c r="C61" s="101">
        <v>1.528E-6</v>
      </c>
      <c r="D61" s="102">
        <v>7.9256000000000001E-12</v>
      </c>
      <c r="E61" s="102">
        <v>3.9967999999999998E-15</v>
      </c>
      <c r="F61" s="102">
        <v>1.6771</v>
      </c>
      <c r="G61" s="101">
        <v>7.8327E-7</v>
      </c>
      <c r="H61" s="102">
        <v>1.8553E-12</v>
      </c>
      <c r="I61" s="102">
        <v>-3.1529999999999999E-14</v>
      </c>
      <c r="J61" s="102">
        <v>3.1099999999999999E-2</v>
      </c>
      <c r="L61" s="19"/>
      <c r="M61" s="18"/>
      <c r="N61" s="19"/>
      <c r="O61" s="19"/>
      <c r="P61" s="19"/>
      <c r="Q61" s="17"/>
      <c r="R61" s="17"/>
      <c r="T61" s="44"/>
      <c r="U61" s="44"/>
      <c r="V61" s="44"/>
      <c r="W61" s="44"/>
    </row>
    <row r="62" spans="1:23" ht="18.5" customHeight="1" x14ac:dyDescent="0.35">
      <c r="A62" s="23" t="s">
        <v>253</v>
      </c>
      <c r="B62" s="21" t="s">
        <v>254</v>
      </c>
      <c r="C62" s="101">
        <v>1.5301E-6</v>
      </c>
      <c r="D62" s="102">
        <v>5.6738999999999999E-12</v>
      </c>
      <c r="E62" s="102">
        <v>0</v>
      </c>
      <c r="F62" s="102">
        <v>20.2667</v>
      </c>
      <c r="G62" s="101">
        <v>1.5736000000000001E-6</v>
      </c>
      <c r="H62" s="102">
        <v>3.7709000000000001E-13</v>
      </c>
      <c r="I62" s="102">
        <v>0</v>
      </c>
      <c r="J62" s="102">
        <v>1.6893</v>
      </c>
      <c r="L62" s="19"/>
      <c r="M62" s="18"/>
      <c r="N62" s="19"/>
      <c r="O62" s="19"/>
      <c r="P62" s="18"/>
      <c r="Q62" s="17"/>
      <c r="R62" s="17"/>
      <c r="T62" s="44"/>
      <c r="U62" s="44"/>
      <c r="V62" s="44"/>
      <c r="W62" s="44"/>
    </row>
    <row r="63" spans="1:23" ht="18.5" customHeight="1" x14ac:dyDescent="0.35">
      <c r="A63" s="23" t="s">
        <v>255</v>
      </c>
      <c r="B63" s="21" t="s">
        <v>256</v>
      </c>
      <c r="C63" s="101">
        <v>1.5235000000000001E-6</v>
      </c>
      <c r="D63" s="102">
        <v>4.1892E-12</v>
      </c>
      <c r="E63" s="102">
        <v>0</v>
      </c>
      <c r="F63" s="102">
        <v>6.6532</v>
      </c>
      <c r="G63" s="101">
        <v>1.5629000000000001E-6</v>
      </c>
      <c r="H63" s="102">
        <v>4.4430999999999999E-12</v>
      </c>
      <c r="I63" s="102">
        <v>0</v>
      </c>
      <c r="J63" s="102">
        <v>1.4945999999999999</v>
      </c>
      <c r="L63" s="19"/>
      <c r="M63" s="18"/>
      <c r="N63" s="19"/>
      <c r="O63" s="19"/>
      <c r="P63" s="18"/>
      <c r="Q63" s="17"/>
      <c r="R63" s="17"/>
      <c r="T63" s="44"/>
      <c r="U63" s="44"/>
      <c r="V63" s="44"/>
      <c r="W63" s="44"/>
    </row>
    <row r="64" spans="1:23" ht="18.5" customHeight="1" x14ac:dyDescent="0.35">
      <c r="A64" s="23" t="s">
        <v>257</v>
      </c>
      <c r="B64" s="21" t="s">
        <v>258</v>
      </c>
      <c r="C64" s="101">
        <v>1.5283E-6</v>
      </c>
      <c r="D64" s="102">
        <v>0</v>
      </c>
      <c r="E64" s="102">
        <v>0</v>
      </c>
      <c r="F64" s="102">
        <v>12.181100000000001</v>
      </c>
      <c r="G64" s="101">
        <v>1.5963000000000001E-6</v>
      </c>
      <c r="H64" s="102">
        <v>2.9055000000000001E-12</v>
      </c>
      <c r="I64" s="102">
        <v>0</v>
      </c>
      <c r="J64" s="102">
        <v>1.8403</v>
      </c>
      <c r="K64" s="18"/>
      <c r="L64" s="19"/>
      <c r="M64" s="18"/>
      <c r="N64" s="19"/>
      <c r="O64" s="19"/>
      <c r="P64" s="18"/>
      <c r="Q64" s="17"/>
      <c r="R64" s="17"/>
      <c r="T64" s="44"/>
      <c r="U64" s="44"/>
      <c r="V64" s="44"/>
      <c r="W64" s="44"/>
    </row>
    <row r="65" spans="1:23" ht="18.5" customHeight="1" x14ac:dyDescent="0.35">
      <c r="A65" s="23" t="s">
        <v>259</v>
      </c>
      <c r="B65" s="21" t="s">
        <v>260</v>
      </c>
      <c r="C65" s="101">
        <v>1.5223E-6</v>
      </c>
      <c r="D65" s="102">
        <v>1.5293E-12</v>
      </c>
      <c r="E65" s="102">
        <v>0</v>
      </c>
      <c r="F65" s="102">
        <v>0.23580000000000001</v>
      </c>
      <c r="G65" s="101">
        <v>1.5621E-6</v>
      </c>
      <c r="H65" s="102">
        <v>4.3077000000000003E-12</v>
      </c>
      <c r="I65" s="102">
        <v>0</v>
      </c>
      <c r="J65" s="102">
        <v>0.75439999999999996</v>
      </c>
      <c r="K65" s="18"/>
      <c r="L65" s="19"/>
      <c r="M65" s="18"/>
      <c r="N65" s="19"/>
      <c r="O65" s="19"/>
      <c r="P65" s="18"/>
      <c r="Q65" s="18"/>
      <c r="R65" s="17"/>
      <c r="T65" s="44"/>
      <c r="U65" s="44"/>
      <c r="V65" s="44"/>
      <c r="W65" s="44"/>
    </row>
    <row r="66" spans="1:23" ht="18.5" customHeight="1" x14ac:dyDescent="0.35">
      <c r="A66" s="23" t="s">
        <v>261</v>
      </c>
      <c r="B66" s="21" t="s">
        <v>262</v>
      </c>
      <c r="C66" s="101">
        <v>1.5225E-6</v>
      </c>
      <c r="D66" s="102">
        <v>1.6677000000000001E-12</v>
      </c>
      <c r="E66" s="102">
        <v>0</v>
      </c>
      <c r="F66" s="102">
        <v>0.23580000000000001</v>
      </c>
      <c r="G66" s="101">
        <v>1.5624000000000001E-6</v>
      </c>
      <c r="H66" s="102">
        <v>1.4326E-12</v>
      </c>
      <c r="I66" s="102">
        <v>0</v>
      </c>
      <c r="J66" s="102">
        <v>0.75419999999999998</v>
      </c>
      <c r="L66" s="19"/>
      <c r="M66" s="18"/>
      <c r="N66" s="19"/>
      <c r="O66" s="19"/>
      <c r="P66" s="18"/>
      <c r="Q66" s="18"/>
      <c r="R66" s="17"/>
      <c r="S66" s="18"/>
      <c r="T66" s="44"/>
      <c r="U66" s="44"/>
      <c r="V66" s="44"/>
      <c r="W66" s="44"/>
    </row>
    <row r="67" spans="1:23" ht="18.5" customHeight="1" x14ac:dyDescent="0.35">
      <c r="A67" s="23" t="s">
        <v>263</v>
      </c>
      <c r="B67" s="21" t="s">
        <v>264</v>
      </c>
      <c r="C67" s="101">
        <v>1.5133E-6</v>
      </c>
      <c r="D67" s="102">
        <v>2.1188000000000002E-12</v>
      </c>
      <c r="E67" s="102">
        <v>0</v>
      </c>
      <c r="F67" s="102">
        <v>0.31540000000000001</v>
      </c>
      <c r="G67" s="101">
        <v>1.5886000000000001E-6</v>
      </c>
      <c r="H67" s="102">
        <v>6.0518999999999997E-13</v>
      </c>
      <c r="I67" s="102">
        <v>0</v>
      </c>
      <c r="J67" s="102">
        <v>0.64049999999999996</v>
      </c>
      <c r="L67" s="19"/>
      <c r="M67" s="18"/>
      <c r="N67" s="19"/>
      <c r="O67" s="19"/>
      <c r="P67" s="18"/>
      <c r="Q67" s="18"/>
      <c r="R67" s="17"/>
      <c r="T67" s="44"/>
      <c r="U67" s="44"/>
      <c r="V67" s="44"/>
      <c r="W67" s="44"/>
    </row>
    <row r="68" spans="1:23" ht="18.5" customHeight="1" x14ac:dyDescent="0.35">
      <c r="A68" s="23" t="s">
        <v>265</v>
      </c>
      <c r="B68" s="21" t="s">
        <v>266</v>
      </c>
      <c r="C68" s="101">
        <v>7.8238000000000003</v>
      </c>
      <c r="D68" s="102">
        <v>0.4975</v>
      </c>
      <c r="E68" s="102">
        <v>6.8042999999999996</v>
      </c>
      <c r="F68" s="102">
        <v>8.7834000000000003</v>
      </c>
      <c r="G68" s="101">
        <v>1.9607000000000001</v>
      </c>
      <c r="H68" s="102">
        <v>0.68859999999999999</v>
      </c>
      <c r="I68" s="102">
        <v>0.44790000000000002</v>
      </c>
      <c r="J68" s="102">
        <v>3.5044</v>
      </c>
      <c r="L68" s="17"/>
      <c r="M68" s="17"/>
      <c r="N68" s="17"/>
      <c r="O68" s="18"/>
      <c r="P68" s="17"/>
      <c r="Q68" s="17"/>
      <c r="R68" s="17"/>
      <c r="T68" s="44"/>
      <c r="U68" s="44"/>
      <c r="V68" s="44"/>
      <c r="W68" s="44"/>
    </row>
    <row r="69" spans="1:23" ht="18.5" customHeight="1" x14ac:dyDescent="0.35">
      <c r="A69" s="23" t="s">
        <v>267</v>
      </c>
      <c r="B69" s="21" t="s">
        <v>268</v>
      </c>
      <c r="C69" s="101">
        <v>1.528E-6</v>
      </c>
      <c r="D69" s="102">
        <v>7.9256000000000001E-12</v>
      </c>
      <c r="E69" s="102">
        <v>-1.1101999999999999E-14</v>
      </c>
      <c r="F69" s="102">
        <v>1.6771</v>
      </c>
      <c r="G69" s="101">
        <v>7.8327E-7</v>
      </c>
      <c r="H69" s="102">
        <v>1.8553E-12</v>
      </c>
      <c r="I69" s="102">
        <v>-3.1085999999999997E-14</v>
      </c>
      <c r="J69" s="102">
        <v>3.1099999999999999E-2</v>
      </c>
      <c r="L69" s="19"/>
      <c r="M69" s="18"/>
      <c r="N69" s="19"/>
      <c r="O69" s="19"/>
      <c r="P69" s="19"/>
      <c r="Q69" s="17"/>
      <c r="R69" s="17"/>
      <c r="T69" s="44"/>
      <c r="U69" s="44"/>
      <c r="V69" s="44"/>
      <c r="W69" s="44"/>
    </row>
    <row r="70" spans="1:23" ht="18.5" customHeight="1" x14ac:dyDescent="0.35">
      <c r="A70" s="23" t="s">
        <v>269</v>
      </c>
      <c r="B70" s="21" t="s">
        <v>270</v>
      </c>
      <c r="C70" s="101">
        <v>7.8238000000000003</v>
      </c>
      <c r="D70" s="102">
        <v>0.4975</v>
      </c>
      <c r="E70" s="102">
        <v>6.8042999999999996</v>
      </c>
      <c r="F70" s="102">
        <v>8.7834000000000003</v>
      </c>
      <c r="G70" s="101">
        <v>1.9607000000000001</v>
      </c>
      <c r="H70" s="102">
        <v>0.68859999999999999</v>
      </c>
      <c r="I70" s="102">
        <v>0.44790000000000002</v>
      </c>
      <c r="J70" s="102">
        <v>3.5044</v>
      </c>
      <c r="L70" s="17"/>
      <c r="M70" s="17"/>
      <c r="N70" s="17"/>
      <c r="O70" s="18"/>
      <c r="P70" s="17"/>
      <c r="Q70" s="17"/>
      <c r="R70" s="17"/>
      <c r="T70" s="44"/>
      <c r="U70" s="44"/>
      <c r="V70" s="44"/>
      <c r="W70" s="44"/>
    </row>
    <row r="71" spans="1:23" ht="18.5" customHeight="1" x14ac:dyDescent="0.35">
      <c r="A71" s="23" t="s">
        <v>271</v>
      </c>
      <c r="B71" s="21" t="s">
        <v>308</v>
      </c>
      <c r="C71" s="101">
        <v>0.65400000000000003</v>
      </c>
      <c r="D71" s="102">
        <v>0</v>
      </c>
      <c r="E71" s="102">
        <v>0.65400000000000003</v>
      </c>
      <c r="F71" s="102">
        <v>0.65400000000000003</v>
      </c>
      <c r="G71" s="101">
        <v>0.215</v>
      </c>
      <c r="H71" s="102">
        <v>0</v>
      </c>
      <c r="I71" s="102">
        <v>0.215</v>
      </c>
      <c r="J71" s="102">
        <v>0.215</v>
      </c>
      <c r="L71" s="18"/>
      <c r="M71" s="18"/>
      <c r="N71" s="18"/>
      <c r="O71" s="18"/>
      <c r="P71" s="18"/>
      <c r="Q71" s="18"/>
      <c r="R71" s="17"/>
      <c r="T71" s="44"/>
      <c r="U71" s="44"/>
      <c r="V71" s="44"/>
      <c r="W71" s="44"/>
    </row>
    <row r="72" spans="1:23" ht="18.5" customHeight="1" x14ac:dyDescent="0.35">
      <c r="A72" s="23" t="s">
        <v>272</v>
      </c>
      <c r="B72" s="21" t="s">
        <v>273</v>
      </c>
      <c r="C72" s="101">
        <v>0</v>
      </c>
      <c r="D72" s="102">
        <v>0</v>
      </c>
      <c r="E72" s="102">
        <v>0</v>
      </c>
      <c r="F72" s="102">
        <v>0</v>
      </c>
      <c r="G72" s="101">
        <v>0</v>
      </c>
      <c r="H72" s="102">
        <v>0</v>
      </c>
      <c r="I72" s="102">
        <v>0</v>
      </c>
      <c r="J72" s="102">
        <v>0</v>
      </c>
      <c r="L72" s="18"/>
      <c r="M72" s="18"/>
      <c r="N72" s="18"/>
      <c r="O72" s="18"/>
      <c r="P72" s="18"/>
      <c r="Q72" s="18"/>
      <c r="R72" s="18"/>
      <c r="S72" s="18"/>
      <c r="T72" s="44"/>
      <c r="U72" s="44"/>
      <c r="V72" s="44"/>
      <c r="W72" s="44"/>
    </row>
    <row r="73" spans="1:23" ht="18.5" customHeight="1" x14ac:dyDescent="0.35">
      <c r="A73" s="23" t="s">
        <v>274</v>
      </c>
      <c r="B73" s="21" t="s">
        <v>275</v>
      </c>
      <c r="C73" s="101">
        <v>-1.6396000000000001E-6</v>
      </c>
      <c r="D73" s="102">
        <v>1.6770000000000001E-11</v>
      </c>
      <c r="E73" s="102">
        <v>-51.567300000000003</v>
      </c>
      <c r="F73" s="102">
        <v>0</v>
      </c>
      <c r="G73" s="101">
        <v>-2.0182999999999998E-6</v>
      </c>
      <c r="H73" s="102">
        <v>1.5217E-11</v>
      </c>
      <c r="I73" s="102">
        <v>-55.113399999999999</v>
      </c>
      <c r="J73" s="102">
        <v>0</v>
      </c>
      <c r="L73" s="17"/>
      <c r="M73" s="19"/>
      <c r="N73" s="19"/>
      <c r="O73" s="19"/>
      <c r="P73" s="17"/>
      <c r="Q73" s="18"/>
      <c r="R73" s="18"/>
      <c r="T73" s="44"/>
      <c r="U73" s="44"/>
      <c r="V73" s="44"/>
      <c r="W73" s="44"/>
    </row>
    <row r="74" spans="1:23" ht="18.5" customHeight="1" x14ac:dyDescent="0.35">
      <c r="A74" s="23" t="s">
        <v>276</v>
      </c>
      <c r="B74" s="21" t="s">
        <v>277</v>
      </c>
      <c r="C74" s="101">
        <v>1041.7</v>
      </c>
      <c r="D74" s="102">
        <v>39.538499999999999</v>
      </c>
      <c r="E74" s="102">
        <v>974.74220000000003</v>
      </c>
      <c r="F74" s="102">
        <v>1301.5999999999999</v>
      </c>
      <c r="G74" s="101">
        <v>492.63</v>
      </c>
      <c r="H74" s="102">
        <v>27.0291</v>
      </c>
      <c r="I74" s="102">
        <v>408.58969999999999</v>
      </c>
      <c r="J74" s="102">
        <v>704.82719999999995</v>
      </c>
      <c r="L74" s="17"/>
      <c r="M74" s="19"/>
      <c r="N74" s="17"/>
      <c r="O74" s="17"/>
      <c r="P74" s="17"/>
      <c r="Q74" s="17"/>
      <c r="R74" s="19"/>
      <c r="T74" s="44"/>
      <c r="U74" s="44"/>
      <c r="V74" s="44"/>
      <c r="W74" s="44"/>
    </row>
    <row r="75" spans="1:23" ht="18.5" customHeight="1" x14ac:dyDescent="0.35">
      <c r="A75" s="23" t="s">
        <v>278</v>
      </c>
      <c r="B75" s="21" t="s">
        <v>279</v>
      </c>
      <c r="C75" s="101">
        <v>9.9999999999999995E-8</v>
      </c>
      <c r="D75" s="102">
        <v>6.797199999999999E-11</v>
      </c>
      <c r="E75" s="102">
        <v>0</v>
      </c>
      <c r="F75" s="102">
        <v>45.401600000000002</v>
      </c>
      <c r="G75" s="101">
        <v>1.8435E-6</v>
      </c>
      <c r="H75" s="102">
        <v>1.3173E-11</v>
      </c>
      <c r="I75" s="102">
        <v>0</v>
      </c>
      <c r="J75" s="102">
        <v>20.333400000000001</v>
      </c>
      <c r="L75" s="17"/>
      <c r="M75" s="19"/>
      <c r="N75" s="19"/>
      <c r="O75" s="19"/>
      <c r="P75" s="18"/>
      <c r="Q75" s="17"/>
      <c r="R75" s="19"/>
      <c r="T75" s="44"/>
      <c r="U75" s="44"/>
      <c r="V75" s="44"/>
      <c r="W75" s="44"/>
    </row>
    <row r="76" spans="1:23" ht="18.5" customHeight="1" x14ac:dyDescent="0.35">
      <c r="A76" s="23" t="s">
        <v>280</v>
      </c>
      <c r="B76" s="21" t="s">
        <v>281</v>
      </c>
      <c r="C76" s="101">
        <v>250.03270000000001</v>
      </c>
      <c r="D76" s="102">
        <v>14.788600000000001</v>
      </c>
      <c r="E76" s="102">
        <v>223.2696</v>
      </c>
      <c r="F76" s="102">
        <v>360.50909999999999</v>
      </c>
      <c r="G76" s="101">
        <v>65.011200000000002</v>
      </c>
      <c r="H76" s="102">
        <v>2.4944000000000002</v>
      </c>
      <c r="I76" s="102">
        <v>57.587800000000001</v>
      </c>
      <c r="J76" s="102">
        <v>94.489599999999996</v>
      </c>
      <c r="L76" s="17"/>
      <c r="M76" s="19"/>
      <c r="N76" s="17"/>
      <c r="O76" s="17"/>
      <c r="P76" s="17"/>
      <c r="Q76" s="17"/>
      <c r="R76" s="17"/>
      <c r="T76" s="44"/>
      <c r="U76" s="44"/>
      <c r="V76" s="44"/>
      <c r="W76" s="44"/>
    </row>
    <row r="77" spans="1:23" ht="18.5" customHeight="1" x14ac:dyDescent="0.35">
      <c r="A77" s="23" t="s">
        <v>282</v>
      </c>
      <c r="B77" s="21" t="s">
        <v>283</v>
      </c>
      <c r="C77" s="101">
        <v>61.208799999999997</v>
      </c>
      <c r="D77" s="102">
        <v>2.9912999999999998</v>
      </c>
      <c r="E77" s="102">
        <v>55.681399999999996</v>
      </c>
      <c r="F77" s="102">
        <v>83.388999999999996</v>
      </c>
      <c r="G77" s="101">
        <v>81.043400000000005</v>
      </c>
      <c r="H77" s="102">
        <v>5.3209999999999997</v>
      </c>
      <c r="I77" s="102">
        <v>78.957400000000007</v>
      </c>
      <c r="J77" s="102">
        <v>97.641000000000005</v>
      </c>
      <c r="L77" s="17"/>
      <c r="M77" s="19"/>
      <c r="N77" s="17"/>
      <c r="O77" s="17"/>
      <c r="P77" s="17"/>
      <c r="Q77" s="17"/>
      <c r="R77" s="17"/>
      <c r="T77" s="44"/>
      <c r="U77" s="44"/>
      <c r="V77" s="44"/>
      <c r="W77" s="44"/>
    </row>
    <row r="78" spans="1:23" ht="18.5" customHeight="1" x14ac:dyDescent="0.35">
      <c r="A78" s="23" t="s">
        <v>284</v>
      </c>
      <c r="B78" s="21" t="s">
        <v>285</v>
      </c>
      <c r="C78" s="101">
        <v>89.0124</v>
      </c>
      <c r="D78" s="102">
        <v>0.99339999999999995</v>
      </c>
      <c r="E78" s="102">
        <v>86.921499999999995</v>
      </c>
      <c r="F78" s="102">
        <v>90.872200000000007</v>
      </c>
      <c r="G78" s="101">
        <v>90.143000000000001</v>
      </c>
      <c r="H78" s="102">
        <v>0.98309999999999997</v>
      </c>
      <c r="I78" s="102">
        <v>88.1661</v>
      </c>
      <c r="J78" s="102">
        <v>91.972099999999998</v>
      </c>
      <c r="L78" s="17"/>
      <c r="M78" s="17"/>
      <c r="N78" s="17"/>
      <c r="O78" s="18"/>
      <c r="P78" s="17"/>
      <c r="Q78" s="17"/>
      <c r="R78" s="17"/>
      <c r="T78" s="44"/>
      <c r="U78" s="44"/>
      <c r="V78" s="44"/>
      <c r="W78" s="44"/>
    </row>
    <row r="79" spans="1:23" ht="18.5" customHeight="1" x14ac:dyDescent="0.35">
      <c r="A79" s="23" t="s">
        <v>286</v>
      </c>
      <c r="B79" s="21" t="s">
        <v>316</v>
      </c>
      <c r="C79" s="101">
        <v>0.01</v>
      </c>
      <c r="D79" s="102">
        <v>0</v>
      </c>
      <c r="E79" s="102">
        <v>0.01</v>
      </c>
      <c r="F79" s="102">
        <v>0.01</v>
      </c>
      <c r="G79" s="101">
        <v>0.01</v>
      </c>
      <c r="H79" s="102">
        <v>0</v>
      </c>
      <c r="I79" s="102">
        <v>0.01</v>
      </c>
      <c r="J79" s="102">
        <v>0.01</v>
      </c>
      <c r="K79" s="18"/>
      <c r="L79" s="18"/>
      <c r="M79" s="18"/>
      <c r="N79" s="18"/>
      <c r="O79" s="18"/>
      <c r="P79" s="18"/>
      <c r="Q79" s="18"/>
      <c r="R79" s="17"/>
      <c r="T79" s="44"/>
      <c r="U79" s="44"/>
      <c r="V79" s="44"/>
      <c r="W79" s="44"/>
    </row>
    <row r="80" spans="1:23" ht="18.5" customHeight="1" x14ac:dyDescent="0.35">
      <c r="A80" s="23" t="s">
        <v>287</v>
      </c>
      <c r="B80" s="21" t="s">
        <v>288</v>
      </c>
      <c r="C80" s="101">
        <v>165.8827</v>
      </c>
      <c r="D80" s="102">
        <v>8.8992000000000004</v>
      </c>
      <c r="E80" s="102">
        <v>149.44999999999999</v>
      </c>
      <c r="F80" s="102">
        <v>206.20189999999999</v>
      </c>
      <c r="G80" s="101">
        <v>36.462699999999998</v>
      </c>
      <c r="H80" s="102">
        <v>7.1566999999999998</v>
      </c>
      <c r="I80" s="102">
        <v>22.564900000000002</v>
      </c>
      <c r="J80" s="102">
        <v>57.514200000000002</v>
      </c>
      <c r="L80" s="17"/>
      <c r="M80" s="17"/>
      <c r="N80" s="17"/>
      <c r="O80" s="17"/>
      <c r="P80" s="17"/>
      <c r="Q80" s="17"/>
      <c r="R80" s="18"/>
      <c r="T80" s="44"/>
      <c r="U80" s="44"/>
      <c r="V80" s="44"/>
      <c r="W80" s="44"/>
    </row>
    <row r="81" spans="1:23" ht="18.5" customHeight="1" x14ac:dyDescent="0.35">
      <c r="A81" s="23" t="s">
        <v>289</v>
      </c>
      <c r="B81" s="21" t="s">
        <v>290</v>
      </c>
      <c r="C81" s="101">
        <v>91.075900000000004</v>
      </c>
      <c r="D81" s="102">
        <v>3.0891000000000002</v>
      </c>
      <c r="E81" s="102">
        <v>66.296899999999994</v>
      </c>
      <c r="F81" s="102">
        <v>126.4348</v>
      </c>
      <c r="G81" s="101">
        <v>40.743600000000001</v>
      </c>
      <c r="H81" s="102">
        <v>6.0782999999999996</v>
      </c>
      <c r="I81" s="102">
        <v>23.8064</v>
      </c>
      <c r="J81" s="102">
        <v>52.438899999999997</v>
      </c>
      <c r="L81" s="17"/>
      <c r="M81" s="17"/>
      <c r="N81" s="17"/>
      <c r="O81" s="17"/>
      <c r="P81" s="17"/>
      <c r="Q81" s="17"/>
      <c r="R81" s="17"/>
      <c r="T81" s="44"/>
      <c r="U81" s="44"/>
      <c r="V81" s="44"/>
      <c r="W81" s="44"/>
    </row>
    <row r="82" spans="1:23" ht="18.5" customHeight="1" x14ac:dyDescent="0.35">
      <c r="A82" s="23" t="s">
        <v>291</v>
      </c>
      <c r="B82" s="21" t="s">
        <v>292</v>
      </c>
      <c r="C82" s="101">
        <v>1.528E-6</v>
      </c>
      <c r="D82" s="102">
        <v>7.9256000000000001E-12</v>
      </c>
      <c r="E82" s="102">
        <v>0</v>
      </c>
      <c r="F82" s="102">
        <v>1.6771</v>
      </c>
      <c r="G82" s="101">
        <v>7.8327E-7</v>
      </c>
      <c r="H82" s="102">
        <v>1.8553E-12</v>
      </c>
      <c r="I82" s="102">
        <v>0</v>
      </c>
      <c r="J82" s="102">
        <v>3.1099999999999999E-2</v>
      </c>
      <c r="L82" s="19"/>
      <c r="M82" s="18"/>
      <c r="N82" s="19"/>
      <c r="O82" s="19"/>
      <c r="P82" s="18"/>
      <c r="Q82" s="17"/>
      <c r="R82" s="17"/>
      <c r="T82" s="44"/>
      <c r="U82" s="44"/>
      <c r="V82" s="44"/>
      <c r="W82" s="44"/>
    </row>
    <row r="83" spans="1:23" ht="18.5" customHeight="1" x14ac:dyDescent="0.35">
      <c r="A83" s="23" t="s">
        <v>293</v>
      </c>
      <c r="B83" s="21" t="s">
        <v>294</v>
      </c>
      <c r="C83" s="101">
        <v>400.25389999999999</v>
      </c>
      <c r="D83" s="102">
        <v>17.6587</v>
      </c>
      <c r="E83" s="102">
        <v>382.24959999999999</v>
      </c>
      <c r="F83" s="102">
        <v>532.58249999999998</v>
      </c>
      <c r="G83" s="101">
        <v>236.19759999999999</v>
      </c>
      <c r="H83" s="102">
        <v>7.0697999999999999</v>
      </c>
      <c r="I83" s="102">
        <v>209.56829999999999</v>
      </c>
      <c r="J83" s="102">
        <v>253.744</v>
      </c>
      <c r="L83" s="17"/>
      <c r="M83" s="19"/>
      <c r="N83" s="17"/>
      <c r="O83" s="17"/>
      <c r="P83" s="17"/>
      <c r="Q83" s="17"/>
      <c r="R83" s="17"/>
      <c r="T83" s="44"/>
      <c r="U83" s="44"/>
      <c r="V83" s="44"/>
      <c r="W83" s="44"/>
    </row>
    <row r="84" spans="1:23" ht="18.5" customHeight="1" x14ac:dyDescent="0.35">
      <c r="A84" s="23" t="s">
        <v>317</v>
      </c>
      <c r="B84" s="21" t="s">
        <v>318</v>
      </c>
      <c r="C84" s="101">
        <v>41.2027</v>
      </c>
      <c r="D84" s="102">
        <v>22.412099999999999</v>
      </c>
      <c r="E84" s="102">
        <v>0</v>
      </c>
      <c r="F84" s="102">
        <v>115.9042</v>
      </c>
      <c r="G84" s="101">
        <v>72.159000000000006</v>
      </c>
      <c r="H84" s="102">
        <v>21.666799999999999</v>
      </c>
      <c r="I84" s="102">
        <v>0</v>
      </c>
      <c r="J84" s="102">
        <v>138.0829</v>
      </c>
      <c r="K84" s="18"/>
      <c r="L84" s="18"/>
      <c r="M84" s="19"/>
      <c r="N84" s="17"/>
      <c r="O84" s="17"/>
      <c r="P84" s="18"/>
      <c r="Q84" s="17"/>
      <c r="R84" s="17"/>
      <c r="T84" s="44"/>
      <c r="U84" s="44"/>
      <c r="V84" s="44"/>
      <c r="W84" s="44"/>
    </row>
    <row r="85" spans="1:23" ht="18.5" customHeight="1" x14ac:dyDescent="0.35">
      <c r="A85" s="67" t="s">
        <v>319</v>
      </c>
      <c r="B85" s="21" t="s">
        <v>320</v>
      </c>
      <c r="C85" s="103">
        <v>17.479600000000001</v>
      </c>
      <c r="D85" s="104">
        <v>0.87450000000000006</v>
      </c>
      <c r="E85" s="104">
        <v>15.8338</v>
      </c>
      <c r="F85" s="104">
        <v>19.262499999999999</v>
      </c>
      <c r="G85" s="103">
        <v>15.1624</v>
      </c>
      <c r="H85" s="104">
        <v>1.0345</v>
      </c>
      <c r="I85" s="104">
        <v>13.2056</v>
      </c>
      <c r="J85" s="104">
        <v>17.334700000000002</v>
      </c>
      <c r="K85" s="18"/>
      <c r="L85" s="17"/>
      <c r="M85" s="17"/>
      <c r="N85" s="17"/>
      <c r="O85" s="17"/>
      <c r="P85" s="17"/>
      <c r="Q85" s="17"/>
      <c r="R85" s="17"/>
      <c r="S85" s="18"/>
      <c r="T85" s="44"/>
      <c r="U85" s="44"/>
      <c r="V85" s="44"/>
      <c r="W85" s="44"/>
    </row>
    <row r="86" spans="1:23" ht="18.5" customHeight="1" x14ac:dyDescent="0.35">
      <c r="A86" s="37" t="s">
        <v>331</v>
      </c>
      <c r="B86" s="21" t="s">
        <v>329</v>
      </c>
      <c r="C86" s="133" t="s">
        <v>338</v>
      </c>
      <c r="D86" s="134"/>
      <c r="E86" s="134"/>
      <c r="F86" s="135"/>
      <c r="G86" s="103">
        <v>18.475200000000001</v>
      </c>
      <c r="H86" s="104">
        <v>8.6501000000000001</v>
      </c>
      <c r="I86" s="104">
        <v>7.8498999999999999</v>
      </c>
      <c r="J86" s="104">
        <v>28.552600000000002</v>
      </c>
      <c r="K86" s="18"/>
      <c r="L86" s="17"/>
      <c r="M86" s="17"/>
      <c r="N86" s="17"/>
      <c r="O86" s="17"/>
      <c r="P86" s="17"/>
      <c r="Q86" s="17"/>
      <c r="R86" s="17"/>
      <c r="T86" s="44"/>
      <c r="U86" s="44"/>
      <c r="V86" s="44"/>
      <c r="W86" s="44"/>
    </row>
    <row r="87" spans="1:23" ht="18.5" customHeight="1" x14ac:dyDescent="0.35">
      <c r="A87" s="37" t="s">
        <v>332</v>
      </c>
      <c r="B87" s="21" t="s">
        <v>343</v>
      </c>
      <c r="C87" s="136"/>
      <c r="D87" s="137"/>
      <c r="E87" s="137"/>
      <c r="F87" s="138"/>
      <c r="G87" s="103">
        <v>11.8567</v>
      </c>
      <c r="H87" s="104">
        <v>8.5045000000000002</v>
      </c>
      <c r="I87" s="104">
        <v>3.1631</v>
      </c>
      <c r="J87" s="104">
        <v>21.915199999999999</v>
      </c>
      <c r="K87" s="18"/>
      <c r="L87" s="17"/>
      <c r="M87" s="17"/>
      <c r="N87" s="17"/>
      <c r="O87" s="17"/>
      <c r="P87" s="17"/>
      <c r="Q87" s="17"/>
      <c r="R87" s="18"/>
      <c r="T87" s="43"/>
      <c r="U87" s="43"/>
      <c r="V87" s="43"/>
      <c r="W87" s="43"/>
    </row>
    <row r="88" spans="1:23" ht="18.5" customHeight="1" x14ac:dyDescent="0.35">
      <c r="A88" s="37" t="s">
        <v>333</v>
      </c>
      <c r="B88" s="21" t="s">
        <v>330</v>
      </c>
      <c r="C88" s="139"/>
      <c r="D88" s="140"/>
      <c r="E88" s="140"/>
      <c r="F88" s="141"/>
      <c r="G88" s="103">
        <v>30.332000000000001</v>
      </c>
      <c r="H88" s="104">
        <v>1.5637000000000001</v>
      </c>
      <c r="I88" s="104">
        <v>26.708200000000001</v>
      </c>
      <c r="J88" s="104">
        <v>33.9039</v>
      </c>
      <c r="K88" s="18"/>
      <c r="L88" s="17"/>
      <c r="M88" s="17"/>
      <c r="N88" s="17"/>
      <c r="O88" s="17"/>
      <c r="P88" s="17"/>
      <c r="Q88" s="17"/>
      <c r="R88" s="17"/>
      <c r="T88" s="43"/>
      <c r="U88" s="43"/>
      <c r="V88" s="43"/>
      <c r="W88" s="43"/>
    </row>
    <row r="89" spans="1:23" ht="18.5" customHeight="1" thickBot="1" x14ac:dyDescent="0.4">
      <c r="A89" s="24" t="s">
        <v>334</v>
      </c>
      <c r="B89" s="21" t="s">
        <v>335</v>
      </c>
      <c r="C89" s="103">
        <v>0.01</v>
      </c>
      <c r="D89" s="104">
        <v>0</v>
      </c>
      <c r="E89" s="104">
        <v>0.01</v>
      </c>
      <c r="F89" s="104">
        <v>0.01</v>
      </c>
      <c r="G89" s="103">
        <v>58.15</v>
      </c>
      <c r="H89" s="104">
        <v>0</v>
      </c>
      <c r="I89" s="105">
        <v>58.15</v>
      </c>
      <c r="J89" s="105">
        <v>58.15</v>
      </c>
      <c r="L89" s="17"/>
      <c r="M89" s="18"/>
      <c r="N89" s="17"/>
      <c r="O89" s="18"/>
      <c r="P89" s="17"/>
      <c r="Q89" s="17"/>
      <c r="R89" s="17"/>
      <c r="T89" s="43"/>
      <c r="U89" s="43"/>
      <c r="V89" s="43"/>
      <c r="W89" s="43"/>
    </row>
    <row r="90" spans="1:23" ht="18.5" customHeight="1" x14ac:dyDescent="0.35">
      <c r="A90" s="26" t="s">
        <v>324</v>
      </c>
      <c r="B90" s="27"/>
      <c r="C90" s="26" t="s">
        <v>337</v>
      </c>
      <c r="D90" s="28"/>
      <c r="E90" s="28"/>
      <c r="F90" s="28"/>
      <c r="G90" s="26" t="s">
        <v>337</v>
      </c>
      <c r="H90" s="38"/>
      <c r="I90" s="28"/>
      <c r="J90" s="29"/>
    </row>
    <row r="91" spans="1:23" ht="18.5" customHeight="1" x14ac:dyDescent="0.35">
      <c r="A91" s="25" t="s">
        <v>322</v>
      </c>
      <c r="B91" s="30"/>
      <c r="C91" s="25" t="s">
        <v>341</v>
      </c>
      <c r="D91" s="31"/>
      <c r="E91" s="31"/>
      <c r="F91" s="31"/>
      <c r="G91" s="25">
        <v>170</v>
      </c>
      <c r="H91" s="39"/>
      <c r="I91" s="31"/>
      <c r="J91" s="32"/>
    </row>
    <row r="92" spans="1:23" ht="18.5" customHeight="1" thickBot="1" x14ac:dyDescent="0.4">
      <c r="A92" s="33" t="s">
        <v>323</v>
      </c>
      <c r="B92" s="34"/>
      <c r="C92" s="33" t="s">
        <v>342</v>
      </c>
      <c r="D92" s="35"/>
      <c r="E92" s="35"/>
      <c r="F92" s="35"/>
      <c r="G92" s="33" t="s">
        <v>339</v>
      </c>
      <c r="H92" s="40"/>
      <c r="I92" s="35"/>
      <c r="J92" s="36"/>
    </row>
  </sheetData>
  <mergeCells count="6">
    <mergeCell ref="A1:A2"/>
    <mergeCell ref="B1:B2"/>
    <mergeCell ref="C1:F1"/>
    <mergeCell ref="G1:J1"/>
    <mergeCell ref="C86:F88"/>
    <mergeCell ref="G31:J31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09C91CC6AA6B4AB17FB0D291D80EA1" ma:contentTypeVersion="11" ma:contentTypeDescription="Opret et nyt dokument." ma:contentTypeScope="" ma:versionID="b69c2524ae0c51ad43389557d60bc1e4">
  <xsd:schema xmlns:xsd="http://www.w3.org/2001/XMLSchema" xmlns:xs="http://www.w3.org/2001/XMLSchema" xmlns:p="http://schemas.microsoft.com/office/2006/metadata/properties" xmlns:ns3="8c1512da-f912-4012-996d-ca4a7dc2f577" targetNamespace="http://schemas.microsoft.com/office/2006/metadata/properties" ma:root="true" ma:fieldsID="92a8321419a349687efe78bc643d6d54" ns3:_="">
    <xsd:import namespace="8c1512da-f912-4012-996d-ca4a7dc2f57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512da-f912-4012-996d-ca4a7dc2f5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CCAEEB-F317-4224-AC1A-A4056F8BBB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582FBF-01C1-4AFA-9134-B93237E17D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1512da-f912-4012-996d-ca4a7dc2f5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8D5389-6D5B-4109-9C26-44CC73627F7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c1512da-f912-4012-996d-ca4a7dc2f577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MDVs</vt:lpstr>
      <vt:lpstr>Physiological parameters</vt:lpstr>
      <vt:lpstr>Atom transition map and Fluxes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Gurdo</dc:creator>
  <cp:lastModifiedBy>Nicolas Wirth</cp:lastModifiedBy>
  <dcterms:created xsi:type="dcterms:W3CDTF">2021-12-28T15:50:39Z</dcterms:created>
  <dcterms:modified xsi:type="dcterms:W3CDTF">2022-09-08T11:43:38Z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0x0101001809C91CC6AA6B4AB17FB0D291D80EA1</vt:lpwstr>
  </property>
</Properties>
</file>