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action List" sheetId="1" state="visible" r:id="rId2"/>
    <sheet name="Sheet4" sheetId="2" state="visible" r:id="rId3"/>
    <sheet name="Metabolite List" sheetId="3" state="visible" r:id="rId4"/>
    <sheet name="Sheet1" sheetId="4" state="visible" r:id="rId5"/>
    <sheet name="Standard DelG" sheetId="5" state="visible" r:id="rId6"/>
    <sheet name="Sheet2" sheetId="6" state="visible" r:id="rId7"/>
    <sheet name="Sheet3" sheetId="7" state="visible" r:id="rId8"/>
    <sheet name="Sheet5" sheetId="8" state="visible" r:id="rId9"/>
    <sheet name="TVA" sheetId="9" state="visible" r:id="rId10"/>
    <sheet name="Sheet7" sheetId="10" state="visible" r:id="rId11"/>
    <sheet name="Predicted concentrations" sheetId="11" state="visible" r:id="rId12"/>
    <sheet name="Sheet9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<sst xmlns="http://schemas.openxmlformats.org/spreadsheetml/2006/main" count="871" uniqueCount="486">
  <si>
    <t xml:space="preserve">Abbreviation</t>
  </si>
  <si>
    <t xml:space="preserve">Description</t>
  </si>
  <si>
    <t xml:space="preserve">Reaction</t>
  </si>
  <si>
    <t xml:space="preserve">GPR</t>
  </si>
  <si>
    <t xml:space="preserve">Genes</t>
  </si>
  <si>
    <t xml:space="preserve">Proteins</t>
  </si>
  <si>
    <t xml:space="preserve">Subsystem</t>
  </si>
  <si>
    <t xml:space="preserve">Reversible</t>
  </si>
  <si>
    <t xml:space="preserve">Lower bound</t>
  </si>
  <si>
    <t xml:space="preserve">Upper bound</t>
  </si>
  <si>
    <t xml:space="preserve">Objective</t>
  </si>
  <si>
    <t xml:space="preserve">Confidence Score</t>
  </si>
  <si>
    <t xml:space="preserve">EC Number</t>
  </si>
  <si>
    <t xml:space="preserve">Notes</t>
  </si>
  <si>
    <t xml:space="preserve">References</t>
  </si>
  <si>
    <t xml:space="preserve">Ac1-Pta</t>
  </si>
  <si>
    <t xml:space="preserve">acoa[c] + p[c]  &lt;=&gt; CoA[c] + acetylp[c] </t>
  </si>
  <si>
    <t xml:space="preserve">Ac2-Ack</t>
  </si>
  <si>
    <t xml:space="preserve">acetylp[c] + ADP[c] &lt;=&gt; ATP[c] + acetate[c]</t>
  </si>
  <si>
    <t xml:space="preserve">E1-AdhE</t>
  </si>
  <si>
    <t xml:space="preserve">acoa[c] + NADH[c] + h[c] &lt;=&gt; CoA[c] + acetaldehyde[c] + NAD[c]</t>
  </si>
  <si>
    <t xml:space="preserve">E2-AOR</t>
  </si>
  <si>
    <t xml:space="preserve">acetaldehyde[c] + H2O[c] + 2 fad_oxi[c] &lt;=&gt; acetate[c] + 3 h[c] + 2 fad_red[c]</t>
  </si>
  <si>
    <t xml:space="preserve">E3-Adh</t>
  </si>
  <si>
    <t xml:space="preserve">acetaldehyde[c] + h[c] + NADH[c] &lt;=&gt; Ethanol[c] + NAD[c]</t>
  </si>
  <si>
    <t xml:space="preserve">P1-PFOR</t>
  </si>
  <si>
    <t xml:space="preserve">acoa[c] + h[c] + 2 fad_red[c] + Co2[c]  &lt;=&gt; CoA[c] + 2 fad_oxi[c] + pyruvate[c] </t>
  </si>
  <si>
    <t xml:space="preserve">B1-AlsS</t>
  </si>
  <si>
    <t xml:space="preserve">2 pyruvate[c] &lt;=&gt; Co2[c] + acetolactate[c]</t>
  </si>
  <si>
    <t xml:space="preserve">B2-BudA</t>
  </si>
  <si>
    <t xml:space="preserve">acetolactate[c]  &lt;=&gt; Co2[c] + acetoin[c] </t>
  </si>
  <si>
    <t xml:space="preserve">B3-Bdh</t>
  </si>
  <si>
    <t xml:space="preserve">NADH[c] + h[c] + acetoin[c] &lt;=&gt; NAD[c] + butanediol[c]  </t>
  </si>
  <si>
    <t xml:space="preserve">EX_acetate[c]</t>
  </si>
  <si>
    <t xml:space="preserve">acetate[c] &lt;=&gt;</t>
  </si>
  <si>
    <t xml:space="preserve">W1</t>
  </si>
  <si>
    <t xml:space="preserve">CO[c] + H2O[c] + 2 fad_oxi[c] &lt;=&gt; Co2[c] + 2 fad_red[c]</t>
  </si>
  <si>
    <t xml:space="preserve">Hydrogenase</t>
  </si>
  <si>
    <t xml:space="preserve">NADP[c] + 2 fad_oxi[c] + 2 H2[c] &lt;=&gt; NADPH[c] + 3 h[c] + 2 fad_red[c]</t>
  </si>
  <si>
    <t xml:space="preserve">W2</t>
  </si>
  <si>
    <t xml:space="preserve">Co2[c] + H2[c] &lt;=&gt; Formate[c] + h[c]</t>
  </si>
  <si>
    <t xml:space="preserve">W4</t>
  </si>
  <si>
    <t xml:space="preserve">THF[c] + Formate[c] + ATP[c] + H2O[c] &lt;=&gt; ADP[c] + p[c] + FormylTHF[c]</t>
  </si>
  <si>
    <t xml:space="preserve">W5</t>
  </si>
  <si>
    <t xml:space="preserve">FormylTHF[c] + h[c] &lt;=&gt; MethenylTHF[c] + H2O[c]</t>
  </si>
  <si>
    <t xml:space="preserve">W6</t>
  </si>
  <si>
    <t xml:space="preserve">MethenylTHF[c] + NADPH[c] &lt;=&gt; MethyleneTHF[c] + NADP[c]</t>
  </si>
  <si>
    <t xml:space="preserve">W7</t>
  </si>
  <si>
    <t xml:space="preserve">MethyleneTHF[c] + NADH[c] + h[c] &lt;=&gt; MethylTHF[c] + NAD[c] </t>
  </si>
  <si>
    <t xml:space="preserve">Rnf</t>
  </si>
  <si>
    <t xml:space="preserve">NAD[c] + 3 h[c] + 2 fad_red[c] -&gt; NADH[c] + 2 h[e] + 2 fad_oxi[c]</t>
  </si>
  <si>
    <t xml:space="preserve">Nfn</t>
  </si>
  <si>
    <t xml:space="preserve">2 fad_red[c] + NADH[c] + 2 NADP[c] &lt;=&gt; 2 fad_oxi[c] + NAD[c] + 2 NADPH[c]</t>
  </si>
  <si>
    <t xml:space="preserve">W1-Acoa_pre</t>
  </si>
  <si>
    <t xml:space="preserve">Acoa synthase pre</t>
  </si>
  <si>
    <t xml:space="preserve">MethylTHF[c] + CoA[c] + CO[c] &lt;=&gt; THF[c] + acoa[c] + h[c]</t>
  </si>
  <si>
    <t xml:space="preserve">ATP_synthase</t>
  </si>
  <si>
    <t xml:space="preserve">ATP synthase</t>
  </si>
  <si>
    <t xml:space="preserve">ADP[c] + p[c] + 4 h[e] &lt;=&gt; H2O[c] + ATP[c] + 3 h[c]</t>
  </si>
  <si>
    <t xml:space="preserve">EX_Co2[c]</t>
  </si>
  <si>
    <t xml:space="preserve">Co2[c]  &lt;=&gt; </t>
  </si>
  <si>
    <t xml:space="preserve">DM_Ethanol[c]</t>
  </si>
  <si>
    <t xml:space="preserve">Ethanol[c]  -&gt; </t>
  </si>
  <si>
    <t xml:space="preserve">DM_butanediol[c]</t>
  </si>
  <si>
    <t xml:space="preserve">butanediol[c]  -&gt; </t>
  </si>
  <si>
    <t xml:space="preserve">EX_CO[c]</t>
  </si>
  <si>
    <t xml:space="preserve">CO[c] &lt;=&gt;</t>
  </si>
  <si>
    <t xml:space="preserve">EX_H2O[c]</t>
  </si>
  <si>
    <t xml:space="preserve">H2O[c]  &lt;=&gt; </t>
  </si>
  <si>
    <t xml:space="preserve">EX_H2[c]</t>
  </si>
  <si>
    <t xml:space="preserve">H2[c] &lt;=&gt;</t>
  </si>
  <si>
    <t xml:space="preserve">EX_acetate[e]</t>
  </si>
  <si>
    <t xml:space="preserve">acetate[e] </t>
  </si>
  <si>
    <t xml:space="preserve">&lt;=&gt;</t>
  </si>
  <si>
    <t xml:space="preserve">EX_Ethanol[c]</t>
  </si>
  <si>
    <t xml:space="preserve">Ethanol[c] </t>
  </si>
  <si>
    <t xml:space="preserve">EX_butanediol[c]</t>
  </si>
  <si>
    <t xml:space="preserve">butanediol[c] </t>
  </si>
  <si>
    <t xml:space="preserve">Ethanol[c] -&gt;</t>
  </si>
  <si>
    <t xml:space="preserve">butanediol[c] -&gt;</t>
  </si>
  <si>
    <t xml:space="preserve">EX_p[c]</t>
  </si>
  <si>
    <t xml:space="preserve">p[c] &lt;=&gt;</t>
  </si>
  <si>
    <t xml:space="preserve">EX_h[e]</t>
  </si>
  <si>
    <t xml:space="preserve">h[e] &lt;=&gt;</t>
  </si>
  <si>
    <t xml:space="preserve">H2O[c] &lt;=&gt;</t>
  </si>
  <si>
    <t xml:space="preserve">acetate[e] &lt;=&gt;</t>
  </si>
  <si>
    <t xml:space="preserve">Neutral formula</t>
  </si>
  <si>
    <t xml:space="preserve">Charged formula</t>
  </si>
  <si>
    <t xml:space="preserve">Charge</t>
  </si>
  <si>
    <t xml:space="preserve">Compartment</t>
  </si>
  <si>
    <t xml:space="preserve">KEGG ID</t>
  </si>
  <si>
    <t xml:space="preserve">PubChem ID</t>
  </si>
  <si>
    <t xml:space="preserve">ChEBI ID</t>
  </si>
  <si>
    <t xml:space="preserve">InChI String</t>
  </si>
  <si>
    <t xml:space="preserve">SMILES</t>
  </si>
  <si>
    <t xml:space="preserve">ADP[c]</t>
  </si>
  <si>
    <t xml:space="preserve">C10H13N5O10P2</t>
  </si>
  <si>
    <t xml:space="preserve">C00008</t>
  </si>
  <si>
    <t xml:space="preserve">ATP[c]</t>
  </si>
  <si>
    <t xml:space="preserve">C10H13N5O13P3</t>
  </si>
  <si>
    <t xml:space="preserve">C00002</t>
  </si>
  <si>
    <t xml:space="preserve">CO[c]</t>
  </si>
  <si>
    <t xml:space="preserve">CO</t>
  </si>
  <si>
    <t xml:space="preserve">C00237</t>
  </si>
  <si>
    <t xml:space="preserve">Co2[c]</t>
  </si>
  <si>
    <t xml:space="preserve">CO2</t>
  </si>
  <si>
    <t xml:space="preserve">C00011</t>
  </si>
  <si>
    <t xml:space="preserve">CoA[c]</t>
  </si>
  <si>
    <t xml:space="preserve">C21H33N7O16P3S</t>
  </si>
  <si>
    <t xml:space="preserve">C00010</t>
  </si>
  <si>
    <t xml:space="preserve">Ethanol[c]</t>
  </si>
  <si>
    <t xml:space="preserve">C2H6O</t>
  </si>
  <si>
    <t xml:space="preserve">C00469</t>
  </si>
  <si>
    <t xml:space="preserve">Formate[c]</t>
  </si>
  <si>
    <t xml:space="preserve">CHO2</t>
  </si>
  <si>
    <t xml:space="preserve">C00058</t>
  </si>
  <si>
    <t xml:space="preserve">FormylTHF[c]</t>
  </si>
  <si>
    <t xml:space="preserve">C20H21N7O7</t>
  </si>
  <si>
    <t xml:space="preserve">C00234</t>
  </si>
  <si>
    <t xml:space="preserve">H2O[c]</t>
  </si>
  <si>
    <t xml:space="preserve">H2O</t>
  </si>
  <si>
    <t xml:space="preserve">C00001</t>
  </si>
  <si>
    <t xml:space="preserve">MethenylTHF[c]</t>
  </si>
  <si>
    <t xml:space="preserve">C20H20N7O6</t>
  </si>
  <si>
    <t xml:space="preserve">C00445</t>
  </si>
  <si>
    <t xml:space="preserve">MethylTHF[c]</t>
  </si>
  <si>
    <t xml:space="preserve">C20H23N7O6</t>
  </si>
  <si>
    <t xml:space="preserve">C00440</t>
  </si>
  <si>
    <t xml:space="preserve">MethyleneTHF[c]</t>
  </si>
  <si>
    <t xml:space="preserve">C20H21N7O6</t>
  </si>
  <si>
    <t xml:space="preserve">C00143</t>
  </si>
  <si>
    <t xml:space="preserve">NADH[c]</t>
  </si>
  <si>
    <t xml:space="preserve">C21H27N7O14P2</t>
  </si>
  <si>
    <t xml:space="preserve">C00004</t>
  </si>
  <si>
    <t xml:space="preserve">NADPH[c]</t>
  </si>
  <si>
    <t xml:space="preserve">C21H27N7O17P3</t>
  </si>
  <si>
    <t xml:space="preserve">C00005</t>
  </si>
  <si>
    <t xml:space="preserve">NADP[c]</t>
  </si>
  <si>
    <t xml:space="preserve">C21H26N7O17P3</t>
  </si>
  <si>
    <t xml:space="preserve">C00006</t>
  </si>
  <si>
    <t xml:space="preserve">NAD[c]</t>
  </si>
  <si>
    <t xml:space="preserve">C21H26N7O14P2</t>
  </si>
  <si>
    <t xml:space="preserve">C00003</t>
  </si>
  <si>
    <t xml:space="preserve">THF[c]</t>
  </si>
  <si>
    <t xml:space="preserve">C19H21N7O6</t>
  </si>
  <si>
    <t xml:space="preserve">C00101</t>
  </si>
  <si>
    <t xml:space="preserve">acetaldehyde[c]</t>
  </si>
  <si>
    <t xml:space="preserve">C2H4O</t>
  </si>
  <si>
    <t xml:space="preserve">C00084</t>
  </si>
  <si>
    <t xml:space="preserve">acetate[c]</t>
  </si>
  <si>
    <t xml:space="preserve">C2H3O2</t>
  </si>
  <si>
    <t xml:space="preserve">C00033</t>
  </si>
  <si>
    <t xml:space="preserve">acetoin[c]</t>
  </si>
  <si>
    <t xml:space="preserve">C4H8O2</t>
  </si>
  <si>
    <t xml:space="preserve">C00810</t>
  </si>
  <si>
    <t xml:space="preserve">acetolactate[c]</t>
  </si>
  <si>
    <t xml:space="preserve">‎C5H8O4</t>
  </si>
  <si>
    <t xml:space="preserve">C00900</t>
  </si>
  <si>
    <t xml:space="preserve">acetylp[c]</t>
  </si>
  <si>
    <t xml:space="preserve">C2H4O5P</t>
  </si>
  <si>
    <t xml:space="preserve">C00227</t>
  </si>
  <si>
    <t xml:space="preserve">acoa[c]</t>
  </si>
  <si>
    <t xml:space="preserve">C23H35N7O17P3S</t>
  </si>
  <si>
    <t xml:space="preserve">C00024</t>
  </si>
  <si>
    <t xml:space="preserve">butanediol[c]</t>
  </si>
  <si>
    <t xml:space="preserve">C4H10O2</t>
  </si>
  <si>
    <t xml:space="preserve">C03044</t>
  </si>
  <si>
    <t xml:space="preserve">fad_oxi[c]</t>
  </si>
  <si>
    <t xml:space="preserve">Fe2R4S6</t>
  </si>
  <si>
    <t xml:space="preserve">C00139</t>
  </si>
  <si>
    <t xml:space="preserve">fad_red[c]</t>
  </si>
  <si>
    <t xml:space="preserve">C00138</t>
  </si>
  <si>
    <t xml:space="preserve">h[c]</t>
  </si>
  <si>
    <t xml:space="preserve">H</t>
  </si>
  <si>
    <t xml:space="preserve">C00080</t>
  </si>
  <si>
    <t xml:space="preserve">h[e]</t>
  </si>
  <si>
    <t xml:space="preserve">p[c]</t>
  </si>
  <si>
    <t xml:space="preserve">HO4P</t>
  </si>
  <si>
    <t xml:space="preserve">C00009</t>
  </si>
  <si>
    <t xml:space="preserve">pyruvate[c]</t>
  </si>
  <si>
    <t xml:space="preserve">C3H3O3</t>
  </si>
  <si>
    <t xml:space="preserve">C00022</t>
  </si>
  <si>
    <t xml:space="preserve">acetate[e]</t>
  </si>
  <si>
    <t xml:space="preserve">H2[c]</t>
  </si>
  <si>
    <t xml:space="preserve">H2</t>
  </si>
  <si>
    <t xml:space="preserve">C00282</t>
  </si>
  <si>
    <t xml:space="preserve">'acoa[c]'</t>
  </si>
  <si>
    <t xml:space="preserve">'p[c]'</t>
  </si>
  <si>
    <t xml:space="preserve">'CoA[c]'</t>
  </si>
  <si>
    <t xml:space="preserve">'acetylp[c]'</t>
  </si>
  <si>
    <t xml:space="preserve">'ATP[c]'</t>
  </si>
  <si>
    <t xml:space="preserve">'acetate[c]'</t>
  </si>
  <si>
    <t xml:space="preserve">'ADP[c]'</t>
  </si>
  <si>
    <t xml:space="preserve">'acetaldehyde[c]'</t>
  </si>
  <si>
    <t xml:space="preserve">'NAD[c]'</t>
  </si>
  <si>
    <t xml:space="preserve">'NADH[c]'</t>
  </si>
  <si>
    <t xml:space="preserve">'h[c]'</t>
  </si>
  <si>
    <t xml:space="preserve">'H2O[c]'</t>
  </si>
  <si>
    <t xml:space="preserve">'fad_oxi[c]'</t>
  </si>
  <si>
    <t xml:space="preserve">'fad_red[c]'</t>
  </si>
  <si>
    <t xml:space="preserve">'Ethanol[c]'</t>
  </si>
  <si>
    <t xml:space="preserve">'NADP[c]'</t>
  </si>
  <si>
    <t xml:space="preserve">'NADPH[c]'</t>
  </si>
  <si>
    <t xml:space="preserve">'Co2[c]'</t>
  </si>
  <si>
    <t xml:space="preserve">'pyruvate[c]'</t>
  </si>
  <si>
    <t xml:space="preserve">'acetolactate[c]'</t>
  </si>
  <si>
    <t xml:space="preserve">'acetoin[c]'</t>
  </si>
  <si>
    <t xml:space="preserve">'butanediol[c]'</t>
  </si>
  <si>
    <t xml:space="preserve">'acetate[e]'</t>
  </si>
  <si>
    <t xml:space="preserve">'h[e]'</t>
  </si>
  <si>
    <t xml:space="preserve">'CO[c]'</t>
  </si>
  <si>
    <t xml:space="preserve">'H2[c]'</t>
  </si>
  <si>
    <t xml:space="preserve">'Formate[c]'</t>
  </si>
  <si>
    <t xml:space="preserve">'THF[c]'</t>
  </si>
  <si>
    <t xml:space="preserve">'FormylTHF[c]'</t>
  </si>
  <si>
    <t xml:space="preserve">'MethenylTHF[c]'</t>
  </si>
  <si>
    <t xml:space="preserve">'MethyleneTHF[c]'</t>
  </si>
  <si>
    <t xml:space="preserve">'MethylTHF[c]'</t>
  </si>
  <si>
    <t xml:space="preserve">Id</t>
  </si>
  <si>
    <t xml:space="preserve">Min (KJ/mol)</t>
  </si>
  <si>
    <t xml:space="preserve">Max (KJ/mol)</t>
  </si>
  <si>
    <t xml:space="preserve">CAETHG_3358</t>
  </si>
  <si>
    <t xml:space="preserve">ATP[c] + acetate[c]  &lt;=&gt; p[c] + acetylp[c] + ADP[c] </t>
  </si>
  <si>
    <t xml:space="preserve">CAETHG_3359</t>
  </si>
  <si>
    <t xml:space="preserve">CoA[c] + acetaldehyde[c] + NAD[c]  &lt;=&gt; acoa[c] + NADH[c] + h[c] </t>
  </si>
  <si>
    <t xml:space="preserve">CAETHG_3747, 3748</t>
  </si>
  <si>
    <t xml:space="preserve">acetaldehyde[c] + H2O[c] + 2 fad_oxi[c]  &lt;=&gt; acetate[c] + 2 h[c] + 2 fad_red[c] </t>
  </si>
  <si>
    <t xml:space="preserve">CAETHG_0092, 0102</t>
  </si>
  <si>
    <t xml:space="preserve">Ethanol[c] + NADP[c]  &lt;=&gt; acetaldehyde[c] + h[c] + NADPH[c] </t>
  </si>
  <si>
    <t xml:space="preserve">CAETHG_0555</t>
  </si>
  <si>
    <t xml:space="preserve">acoa[c] + 2 h[c] + 2 fad_red[c] + Co2[c]  &lt;=&gt; CoA[c] + 2 fad_oxi[c] + pyruvate[c] </t>
  </si>
  <si>
    <t xml:space="preserve">CAETHG_0928, 3029</t>
  </si>
  <si>
    <t xml:space="preserve">Co2[c] + acetolactate[c]  &lt;=&gt; 2 pyruvate[c] </t>
  </si>
  <si>
    <t xml:space="preserve">CAETHG_0124-25, 0406, 1740</t>
  </si>
  <si>
    <t xml:space="preserve">CAETHG_2932</t>
  </si>
  <si>
    <t xml:space="preserve">NAD[c] + butanediol[c]  &lt;=&gt; NADH[c] + h[c] + acetoin[c] </t>
  </si>
  <si>
    <t xml:space="preserve">CAETHG_0385</t>
  </si>
  <si>
    <t xml:space="preserve">EX_ATP[c]</t>
  </si>
  <si>
    <t xml:space="preserve">ATP[c] &lt;=&gt; </t>
  </si>
  <si>
    <t xml:space="preserve">acetate[c] &lt;=&gt; acetate[e]</t>
  </si>
  <si>
    <t xml:space="preserve">Co2[c] &lt;=&gt; </t>
  </si>
  <si>
    <t xml:space="preserve">Ethanol[c] -&gt; </t>
  </si>
  <si>
    <t xml:space="preserve">butanediol[c] -&gt; </t>
  </si>
  <si>
    <t xml:space="preserve">EX_ADP[c]</t>
  </si>
  <si>
    <t xml:space="preserve">ADP[c] &lt;=&gt; </t>
  </si>
  <si>
    <t xml:space="preserve">CAETHG_1620-21, 1608-11</t>
  </si>
  <si>
    <t xml:space="preserve">CAETHG_0084, 2789</t>
  </si>
  <si>
    <t xml:space="preserve">CAETHG_2988</t>
  </si>
  <si>
    <t xml:space="preserve">W2_CO</t>
  </si>
  <si>
    <t xml:space="preserve">2 Co2[c] + NADPH[c] + 2 fad_red[c] + h[c] &lt;=&gt; 2 Formate[c] + NADP[c] + 2 fad_oxi[c]</t>
  </si>
  <si>
    <t xml:space="preserve">CAETHG_1618</t>
  </si>
  <si>
    <t xml:space="preserve">MethenylTHF[c] + H2O[c] &lt;=&gt; FormylTHF[c] + h[c]</t>
  </si>
  <si>
    <t xml:space="preserve">CAETHG_1617</t>
  </si>
  <si>
    <t xml:space="preserve">MethyleneTHF[c] + NADP[c] &lt;=&gt; MethenylTHF[c] + NADPH[c]</t>
  </si>
  <si>
    <t xml:space="preserve">CAETHG_1616</t>
  </si>
  <si>
    <t xml:space="preserve">MethylTHF[c] + NAD[c] &lt;=&gt; MethyleneTHF[c] + NADH[c] + h[c]</t>
  </si>
  <si>
    <t xml:space="preserve">CAETHG_1614-15</t>
  </si>
  <si>
    <t xml:space="preserve">CAETHG_3227-32</t>
  </si>
  <si>
    <t xml:space="preserve">CAETHG_1580</t>
  </si>
  <si>
    <t xml:space="preserve">CO_transport</t>
  </si>
  <si>
    <t xml:space="preserve">CO[e] &lt;=&gt; CO[c]</t>
  </si>
  <si>
    <t xml:space="preserve">EX_CO[e]</t>
  </si>
  <si>
    <t xml:space="preserve">CO[e] &lt;=&gt;</t>
  </si>
  <si>
    <t xml:space="preserve">W1-Acoa pre</t>
  </si>
  <si>
    <t xml:space="preserve">H2O[c] &lt;=&gt; </t>
  </si>
  <si>
    <t xml:space="preserve">EX_fad_oxi[c]</t>
  </si>
  <si>
    <t xml:space="preserve">fad_oxi[c] &lt;=&gt; </t>
  </si>
  <si>
    <t xml:space="preserve">EX_fad_red[c]</t>
  </si>
  <si>
    <t xml:space="preserve">fad_red[c] &lt;=&gt; </t>
  </si>
  <si>
    <t xml:space="preserve">EX_NADP[c]</t>
  </si>
  <si>
    <t xml:space="preserve">NADP[c] &lt;=&gt; </t>
  </si>
  <si>
    <t xml:space="preserve">EX_NADPH[c]</t>
  </si>
  <si>
    <t xml:space="preserve">NADPH[c] &lt;=&gt; </t>
  </si>
  <si>
    <t xml:space="preserve">H2 transport</t>
  </si>
  <si>
    <t xml:space="preserve">H2[e] &lt;=&gt; H2[c]</t>
  </si>
  <si>
    <t xml:space="preserve">EX_H2[e]</t>
  </si>
  <si>
    <t xml:space="preserve">H2[e] &lt;=&gt;</t>
  </si>
  <si>
    <t xml:space="preserve">'Ac1-Pta'</t>
  </si>
  <si>
    <t xml:space="preserve">'Ac2-Ack'</t>
  </si>
  <si>
    <t xml:space="preserve">'E1-AdhE'</t>
  </si>
  <si>
    <t xml:space="preserve">'E2-AOR'</t>
  </si>
  <si>
    <t xml:space="preserve">'E3-Adh'</t>
  </si>
  <si>
    <t xml:space="preserve">'P1-PFOR'</t>
  </si>
  <si>
    <t xml:space="preserve">'B1-AlsS'</t>
  </si>
  <si>
    <t xml:space="preserve">'B2-BudA'</t>
  </si>
  <si>
    <t xml:space="preserve">'B3-Bdh'</t>
  </si>
  <si>
    <t xml:space="preserve">'EX_acetate[c]'</t>
  </si>
  <si>
    <t xml:space="preserve">'W1'</t>
  </si>
  <si>
    <t xml:space="preserve">'Hydrogenase'</t>
  </si>
  <si>
    <t xml:space="preserve">'W2'</t>
  </si>
  <si>
    <t xml:space="preserve">'W4'</t>
  </si>
  <si>
    <t xml:space="preserve">'W5'</t>
  </si>
  <si>
    <t xml:space="preserve">'W6'</t>
  </si>
  <si>
    <t xml:space="preserve">'W7'</t>
  </si>
  <si>
    <t xml:space="preserve">'Rnf'</t>
  </si>
  <si>
    <t xml:space="preserve">'Nfn'</t>
  </si>
  <si>
    <t xml:space="preserve">'W1-Acoa_pre'</t>
  </si>
  <si>
    <t xml:space="preserve">'ATP_synthase'</t>
  </si>
  <si>
    <t xml:space="preserve">DrG(Ac1-Pta)</t>
  </si>
  <si>
    <t xml:space="preserve">DrG(Ac1-Pta_rev)</t>
  </si>
  <si>
    <t xml:space="preserve">DrG(Ac2-Ack)</t>
  </si>
  <si>
    <t xml:space="preserve">DrG(Ac2-Ack_rev)</t>
  </si>
  <si>
    <t xml:space="preserve">DrG(E1-AdhE)</t>
  </si>
  <si>
    <t xml:space="preserve">DrG(E1-AdhE_rev)</t>
  </si>
  <si>
    <t xml:space="preserve">DrG(E2-AOR)</t>
  </si>
  <si>
    <t xml:space="preserve">DrG(E2-AOR_rev)</t>
  </si>
  <si>
    <t xml:space="preserve">DrG(E3-Adh)</t>
  </si>
  <si>
    <t xml:space="preserve">DrG(E3-Adh_rev)</t>
  </si>
  <si>
    <t xml:space="preserve">DrG(P1-PFOR)</t>
  </si>
  <si>
    <t xml:space="preserve">DrG(P1-PFOR_rev)</t>
  </si>
  <si>
    <t xml:space="preserve">DrG(B1-AlsS)</t>
  </si>
  <si>
    <t xml:space="preserve">DrG(B1-AlsS_rev)</t>
  </si>
  <si>
    <t xml:space="preserve">DrG(B2-BudA)</t>
  </si>
  <si>
    <t xml:space="preserve">DrG(B2-BudA_rev)</t>
  </si>
  <si>
    <t xml:space="preserve">DrG(B3-Bdh)</t>
  </si>
  <si>
    <t xml:space="preserve">DrG(B3-Bdh_rev)</t>
  </si>
  <si>
    <t xml:space="preserve">DrG(EX_acetate[c])</t>
  </si>
  <si>
    <t xml:space="preserve">DrG(EX_acetate[c]_rev)</t>
  </si>
  <si>
    <t xml:space="preserve">DrG(W1)</t>
  </si>
  <si>
    <t xml:space="preserve">DrG(W1_rev)</t>
  </si>
  <si>
    <t xml:space="preserve">DrG(Hydrogenase)</t>
  </si>
  <si>
    <t xml:space="preserve">DrG(Hydrogenase_rev)</t>
  </si>
  <si>
    <t xml:space="preserve">DrG(W2)</t>
  </si>
  <si>
    <t xml:space="preserve">DrG(W2_rev)</t>
  </si>
  <si>
    <t xml:space="preserve">DrG(W4)</t>
  </si>
  <si>
    <t xml:space="preserve">DrG(W4_rev)</t>
  </si>
  <si>
    <t xml:space="preserve">DrG(W5)</t>
  </si>
  <si>
    <t xml:space="preserve">DrG(W5_rev)</t>
  </si>
  <si>
    <t xml:space="preserve">DrG(W6)</t>
  </si>
  <si>
    <t xml:space="preserve">DrG(W6_rev)</t>
  </si>
  <si>
    <t xml:space="preserve">DrG(W7)</t>
  </si>
  <si>
    <t xml:space="preserve">DrG(W7_rev)</t>
  </si>
  <si>
    <t xml:space="preserve">DrG(Rnf)</t>
  </si>
  <si>
    <t xml:space="preserve">DrG(Rnf_rev)</t>
  </si>
  <si>
    <t xml:space="preserve">DrG(Nfn)</t>
  </si>
  <si>
    <t xml:space="preserve">DrG(Nfn_rev)</t>
  </si>
  <si>
    <t xml:space="preserve">DrG(W1-Acoa_pre)</t>
  </si>
  <si>
    <t xml:space="preserve">DrG(W1-Acoa_pre_rev)</t>
  </si>
  <si>
    <t xml:space="preserve">DrG(ATP_synthase)</t>
  </si>
  <si>
    <t xml:space="preserve">DrG(ATP_synthase_rev)</t>
  </si>
  <si>
    <t xml:space="preserve">Low</t>
  </si>
  <si>
    <t xml:space="preserve">Medium</t>
  </si>
  <si>
    <t xml:space="preserve">High</t>
  </si>
  <si>
    <t xml:space="preserve">Ac1-Pta_rev</t>
  </si>
  <si>
    <t xml:space="preserve">Ac2-Ack_rev</t>
  </si>
  <si>
    <t xml:space="preserve">E1-AdhE_rev</t>
  </si>
  <si>
    <t xml:space="preserve">E2-AOR_rev</t>
  </si>
  <si>
    <t xml:space="preserve">E3-Adh_rev</t>
  </si>
  <si>
    <t xml:space="preserve">P1-PFOR_rev</t>
  </si>
  <si>
    <t xml:space="preserve">B1-AlsS_rev</t>
  </si>
  <si>
    <t xml:space="preserve">B2-BudA_rev</t>
  </si>
  <si>
    <t xml:space="preserve">B3-Bdh_rev</t>
  </si>
  <si>
    <t xml:space="preserve">EX_acetate[c]_rev</t>
  </si>
  <si>
    <t xml:space="preserve">W1_rev</t>
  </si>
  <si>
    <t xml:space="preserve">Hydrogenase_rev</t>
  </si>
  <si>
    <t xml:space="preserve">W2_rev</t>
  </si>
  <si>
    <t xml:space="preserve">W4_rev</t>
  </si>
  <si>
    <t xml:space="preserve">W5_rev</t>
  </si>
  <si>
    <t xml:space="preserve">W6_rev</t>
  </si>
  <si>
    <t xml:space="preserve">W7_rev</t>
  </si>
  <si>
    <t xml:space="preserve">Rnf_rev</t>
  </si>
  <si>
    <t xml:space="preserve">Nfn_rev</t>
  </si>
  <si>
    <t xml:space="preserve">W1-Acoa_pre_rev</t>
  </si>
  <si>
    <t xml:space="preserve">ATP_synthase_rev</t>
  </si>
  <si>
    <t xml:space="preserve">DrG0(Ac1-Pta)</t>
  </si>
  <si>
    <t xml:space="preserve">DrG0(Ac1-Pta_rev)</t>
  </si>
  <si>
    <t xml:space="preserve">DrG0(Ac2-Ack)</t>
  </si>
  <si>
    <t xml:space="preserve">DrG0(Ac2-Ack_rev)</t>
  </si>
  <si>
    <t xml:space="preserve">DrG0(E1-AdhE)</t>
  </si>
  <si>
    <t xml:space="preserve">DrG0(E1-AdhE_rev)</t>
  </si>
  <si>
    <t xml:space="preserve">DrG0(E2-AOR)</t>
  </si>
  <si>
    <t xml:space="preserve">DrG0(E2-AOR_rev)</t>
  </si>
  <si>
    <t xml:space="preserve">DrG0(E3-Adh)</t>
  </si>
  <si>
    <t xml:space="preserve">DrG0(E3-Adh_rev)</t>
  </si>
  <si>
    <t xml:space="preserve">DrG0(P1-PFOR)</t>
  </si>
  <si>
    <t xml:space="preserve">DrG0(P1-PFOR_rev)</t>
  </si>
  <si>
    <t xml:space="preserve">DrG0(B1-AlsS)</t>
  </si>
  <si>
    <t xml:space="preserve">DrG0(B1-AlsS_rev)</t>
  </si>
  <si>
    <t xml:space="preserve">DrG0(B2-BudA)</t>
  </si>
  <si>
    <t xml:space="preserve">DrG0(B2-BudA_rev)</t>
  </si>
  <si>
    <t xml:space="preserve">DrG0(B3-Bdh)</t>
  </si>
  <si>
    <t xml:space="preserve">DrG0(B3-Bdh_rev)</t>
  </si>
  <si>
    <t xml:space="preserve">DrG0(EX_acetate[c])</t>
  </si>
  <si>
    <t xml:space="preserve">DrG0(EX_acetate[c]_rev)</t>
  </si>
  <si>
    <t xml:space="preserve">DrG0(W1)</t>
  </si>
  <si>
    <t xml:space="preserve">DrG0(W1_rev)</t>
  </si>
  <si>
    <t xml:space="preserve">DrG0(Hydrogenase)</t>
  </si>
  <si>
    <t xml:space="preserve">DrG0(Hydrogenase_rev)</t>
  </si>
  <si>
    <t xml:space="preserve">DrG0(W2)</t>
  </si>
  <si>
    <t xml:space="preserve">DrG0(W2_rev)</t>
  </si>
  <si>
    <t xml:space="preserve">DrG0(W4)</t>
  </si>
  <si>
    <t xml:space="preserve">DrG0(W4_rev)</t>
  </si>
  <si>
    <t xml:space="preserve">DrG0(W5)</t>
  </si>
  <si>
    <t xml:space="preserve">DrG0(W5_rev)</t>
  </si>
  <si>
    <t xml:space="preserve">DrG0(W6)</t>
  </si>
  <si>
    <t xml:space="preserve">DrG0(W6_rev)</t>
  </si>
  <si>
    <t xml:space="preserve">DrG0(W7)</t>
  </si>
  <si>
    <t xml:space="preserve">DrG0(W7_rev)</t>
  </si>
  <si>
    <t xml:space="preserve">DrG0(Rnf)</t>
  </si>
  <si>
    <t xml:space="preserve">DrG0(Rnf_rev)</t>
  </si>
  <si>
    <t xml:space="preserve">DrG0(Nfn)</t>
  </si>
  <si>
    <t xml:space="preserve">DrG0(Nfn_rev)</t>
  </si>
  <si>
    <t xml:space="preserve">DrG0(W1-Acoa_pre)</t>
  </si>
  <si>
    <t xml:space="preserve">DrG0(W1-Acoa_pre_rev)</t>
  </si>
  <si>
    <t xml:space="preserve">DrG0(ATP_synthase)</t>
  </si>
  <si>
    <t xml:space="preserve">DrG0(ATP_synthase_rev)</t>
  </si>
  <si>
    <t xml:space="preserve">log(acoa[c])</t>
  </si>
  <si>
    <t xml:space="preserve">log(p[c])</t>
  </si>
  <si>
    <t xml:space="preserve">log(CoA[c])</t>
  </si>
  <si>
    <t xml:space="preserve">log(acetylp[c])</t>
  </si>
  <si>
    <t xml:space="preserve">log(ADP[c])</t>
  </si>
  <si>
    <t xml:space="preserve">log(ATP[c])</t>
  </si>
  <si>
    <t xml:space="preserve">log(acetate[c])</t>
  </si>
  <si>
    <t xml:space="preserve">log(NADH[c])</t>
  </si>
  <si>
    <t xml:space="preserve">log(h[c])</t>
  </si>
  <si>
    <t xml:space="preserve">log(acetaldehyde[c])</t>
  </si>
  <si>
    <t xml:space="preserve">log(NAD[c])</t>
  </si>
  <si>
    <t xml:space="preserve">log(H2O[c])</t>
  </si>
  <si>
    <t xml:space="preserve">log(fad_oxi[c])</t>
  </si>
  <si>
    <t xml:space="preserve">log(fad_red[c])</t>
  </si>
  <si>
    <t xml:space="preserve">log(Ethanol[c])</t>
  </si>
  <si>
    <t xml:space="preserve">log(Co2[c])</t>
  </si>
  <si>
    <t xml:space="preserve">log(pyruvate[c])</t>
  </si>
  <si>
    <t xml:space="preserve">log(acetolactate[c])</t>
  </si>
  <si>
    <t xml:space="preserve">log(acetoin[c])</t>
  </si>
  <si>
    <t xml:space="preserve">log(butanediol[c])</t>
  </si>
  <si>
    <t xml:space="preserve">log(acetate[e])</t>
  </si>
  <si>
    <t xml:space="preserve">log(CO[c])</t>
  </si>
  <si>
    <t xml:space="preserve">log(NADP[c])</t>
  </si>
  <si>
    <t xml:space="preserve">log(H2[c])</t>
  </si>
  <si>
    <t xml:space="preserve">log(NADPH[c])</t>
  </si>
  <si>
    <t xml:space="preserve">log(Formate[c])</t>
  </si>
  <si>
    <t xml:space="preserve">log(THF[c])</t>
  </si>
  <si>
    <t xml:space="preserve">log(FormylTHF[c])</t>
  </si>
  <si>
    <t xml:space="preserve">log(MethenylTHF[c])</t>
  </si>
  <si>
    <t xml:space="preserve">log(MethyleneTHF[c])</t>
  </si>
  <si>
    <t xml:space="preserve">log(MethylTHF[c])</t>
  </si>
  <si>
    <t xml:space="preserve">log(h[e])</t>
  </si>
  <si>
    <t xml:space="preserve">Ac1-Pta_bi</t>
  </si>
  <si>
    <t xml:space="preserve">Ac1-Pta_rev_bi</t>
  </si>
  <si>
    <t xml:space="preserve">Ac2-Ack_bi</t>
  </si>
  <si>
    <t xml:space="preserve">Ac2-Ack_rev_bi</t>
  </si>
  <si>
    <t xml:space="preserve">E1-AdhE_bi</t>
  </si>
  <si>
    <t xml:space="preserve">E1-AdhE_rev_bi</t>
  </si>
  <si>
    <t xml:space="preserve">E2-AOR_bi</t>
  </si>
  <si>
    <t xml:space="preserve">E2-AOR_rev_bi</t>
  </si>
  <si>
    <t xml:space="preserve">E3-Adh_bi</t>
  </si>
  <si>
    <t xml:space="preserve">E3-Adh_rev_bi</t>
  </si>
  <si>
    <t xml:space="preserve">P1-PFOR_bi</t>
  </si>
  <si>
    <t xml:space="preserve">P1-PFOR_rev_bi</t>
  </si>
  <si>
    <t xml:space="preserve">B1-AlsS_bi</t>
  </si>
  <si>
    <t xml:space="preserve">B1-AlsS_rev_bi</t>
  </si>
  <si>
    <t xml:space="preserve">B2-BudA_bi</t>
  </si>
  <si>
    <t xml:space="preserve">B2-BudA_rev_bi</t>
  </si>
  <si>
    <t xml:space="preserve">B3-Bdh_bi</t>
  </si>
  <si>
    <t xml:space="preserve">B3-Bdh_rev_bi</t>
  </si>
  <si>
    <t xml:space="preserve">EX_acetate[c]_bi</t>
  </si>
  <si>
    <t xml:space="preserve">EX_acetate[c]_rev_bi</t>
  </si>
  <si>
    <t xml:space="preserve">W1_bi</t>
  </si>
  <si>
    <t xml:space="preserve">W1_rev_bi</t>
  </si>
  <si>
    <t xml:space="preserve">Hydrogenase_bi</t>
  </si>
  <si>
    <t xml:space="preserve">Hydrogenase_rev_bi</t>
  </si>
  <si>
    <t xml:space="preserve">W2_bi</t>
  </si>
  <si>
    <t xml:space="preserve">W2_rev_bi</t>
  </si>
  <si>
    <t xml:space="preserve">W4_bi</t>
  </si>
  <si>
    <t xml:space="preserve">W4_rev_bi</t>
  </si>
  <si>
    <t xml:space="preserve">W5_bi</t>
  </si>
  <si>
    <t xml:space="preserve">W5_rev_bi</t>
  </si>
  <si>
    <t xml:space="preserve">W6_bi</t>
  </si>
  <si>
    <t xml:space="preserve">W6_rev_bi</t>
  </si>
  <si>
    <t xml:space="preserve">W7_bi</t>
  </si>
  <si>
    <t xml:space="preserve">W7_rev_bi</t>
  </si>
  <si>
    <t xml:space="preserve">Rnf_bi</t>
  </si>
  <si>
    <t xml:space="preserve">Rnf_rev_bi</t>
  </si>
  <si>
    <t xml:space="preserve">Nfn_bi</t>
  </si>
  <si>
    <t xml:space="preserve">Nfn_rev_bi</t>
  </si>
  <si>
    <t xml:space="preserve">W1-Acoa_pre_bi</t>
  </si>
  <si>
    <t xml:space="preserve">W1-Acoa_pre_rev_bi</t>
  </si>
  <si>
    <t xml:space="preserve">ATP_synthase_bi</t>
  </si>
  <si>
    <t xml:space="preserve">ATP_synthase_rev_bi</t>
  </si>
  <si>
    <t xml:space="preserve">Ratio</t>
  </si>
  <si>
    <t xml:space="preserve">NAD/NADH</t>
  </si>
  <si>
    <t xml:space="preserve">NADP/NADPH</t>
  </si>
  <si>
    <t xml:space="preserve">Fd_oxi/Fd_red</t>
  </si>
  <si>
    <t xml:space="preserve">Acetate_ext/Acetate_int</t>
  </si>
  <si>
    <t xml:space="preserve">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</si>
</sst>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0"/>
    <numFmt numFmtId="167" formatCode="0.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urier New"/>
      <family val="3"/>
      <charset val="1"/>
    </font>
    <font>
      <sz val="11"/>
      <color rgb="FF000000"/>
      <name val="Calibri"/>
      <family val="2"/>
    </font>
    <font>
      <sz val="11"/>
      <color rgb="FF9C0006"/>
      <name val="Calibri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genome.jp/dbget-bin/www_bget?C00008" TargetMode="External"/><Relationship Id="rId2" Type="http://schemas.openxmlformats.org/officeDocument/2006/relationships/hyperlink" Target="https://www.genome.jp/dbget-bin/www_bget?C00002" TargetMode="External"/><Relationship Id="rId3" Type="http://schemas.openxmlformats.org/officeDocument/2006/relationships/hyperlink" Target="https://www.genome.jp/dbget-bin/www_bget?C00237" TargetMode="External"/><Relationship Id="rId4" Type="http://schemas.openxmlformats.org/officeDocument/2006/relationships/hyperlink" Target="https://www.genome.jp/dbget-bin/www_bget?C00011" TargetMode="External"/><Relationship Id="rId5" Type="http://schemas.openxmlformats.org/officeDocument/2006/relationships/hyperlink" Target="https://www.genome.jp/dbget-bin/www_bget?cpd:C00010" TargetMode="External"/><Relationship Id="rId6" Type="http://schemas.openxmlformats.org/officeDocument/2006/relationships/hyperlink" Target="https://www.genome.jp/dbget-bin/www_bget?C00469" TargetMode="External"/><Relationship Id="rId7" Type="http://schemas.openxmlformats.org/officeDocument/2006/relationships/hyperlink" Target="https://www.genome.jp/dbget-bin/www_bget?C00058" TargetMode="External"/><Relationship Id="rId8" Type="http://schemas.openxmlformats.org/officeDocument/2006/relationships/hyperlink" Target="https://www.genome.jp/dbget-bin/www_bget?C00234" TargetMode="External"/><Relationship Id="rId9" Type="http://schemas.openxmlformats.org/officeDocument/2006/relationships/hyperlink" Target="https://www.genome.jp/dbget-bin/www_bget?cpd:C00001" TargetMode="External"/><Relationship Id="rId10" Type="http://schemas.openxmlformats.org/officeDocument/2006/relationships/hyperlink" Target="https://www.genome.jp/dbget-bin/www_bget?cpd:C00004" TargetMode="External"/><Relationship Id="rId11" Type="http://schemas.openxmlformats.org/officeDocument/2006/relationships/hyperlink" Target="https://www.genome.jp/dbget-bin/www_bget?cpd:C00005" TargetMode="External"/><Relationship Id="rId12" Type="http://schemas.openxmlformats.org/officeDocument/2006/relationships/hyperlink" Target="https://www.genome.jp/dbget-bin/www_bget?C00006" TargetMode="External"/><Relationship Id="rId13" Type="http://schemas.openxmlformats.org/officeDocument/2006/relationships/hyperlink" Target="https://www.genome.jp/dbget-bin/www_bget?C00003" TargetMode="External"/><Relationship Id="rId14" Type="http://schemas.openxmlformats.org/officeDocument/2006/relationships/hyperlink" Target="https://www.genome.jp/dbget-bin/www_bget?C00101" TargetMode="External"/><Relationship Id="rId15" Type="http://schemas.openxmlformats.org/officeDocument/2006/relationships/hyperlink" Target="https://www.genome.jp/dbget-bin/www_bget?C00084" TargetMode="External"/><Relationship Id="rId16" Type="http://schemas.openxmlformats.org/officeDocument/2006/relationships/hyperlink" Target="https://www.genome.jp/dbget-bin/www_bget?C00033" TargetMode="External"/><Relationship Id="rId17" Type="http://schemas.openxmlformats.org/officeDocument/2006/relationships/hyperlink" Target="https://www.genome.jp/dbget-bin/www_bget?C00810" TargetMode="External"/><Relationship Id="rId18" Type="http://schemas.openxmlformats.org/officeDocument/2006/relationships/hyperlink" Target="https://www.genome.jp/dbget-bin/www_bget?C00900" TargetMode="External"/><Relationship Id="rId19" Type="http://schemas.openxmlformats.org/officeDocument/2006/relationships/hyperlink" Target="https://www.genome.jp/dbget-bin/www_bget?C00227" TargetMode="External"/><Relationship Id="rId20" Type="http://schemas.openxmlformats.org/officeDocument/2006/relationships/hyperlink" Target="https://www.genome.jp/dbget-bin/www_bget?C00024" TargetMode="External"/><Relationship Id="rId21" Type="http://schemas.openxmlformats.org/officeDocument/2006/relationships/hyperlink" Target="https://www.genome.jp/dbget-bin/www_bget?C03044" TargetMode="External"/><Relationship Id="rId22" Type="http://schemas.openxmlformats.org/officeDocument/2006/relationships/hyperlink" Target="https://www.genome.jp/dbget-bin/www_bget?cpd:C00138" TargetMode="External"/><Relationship Id="rId23" Type="http://schemas.openxmlformats.org/officeDocument/2006/relationships/hyperlink" Target="https://www.genome.jp/dbget-bin/www_bget?C00022" TargetMode="External"/><Relationship Id="rId24" Type="http://schemas.openxmlformats.org/officeDocument/2006/relationships/hyperlink" Target="https://www.genome.jp/dbget-bin/www_bget?C00033" TargetMode="External"/><Relationship Id="rId25" Type="http://schemas.openxmlformats.org/officeDocument/2006/relationships/hyperlink" Target="https://www.genome.jp/dbget-bin/www_bget?C0028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5" zeroHeight="false" outlineLevelRow="0" outlineLevelCol="0"/>
  <cols>
    <col collapsed="false" customWidth="true" hidden="false" outlineLevel="0" max="2" min="1" style="0" width="17.29"/>
    <col collapsed="false" customWidth="true" hidden="false" outlineLevel="0" max="3" min="3" style="0" width="94.13"/>
    <col collapsed="false" customWidth="true" hidden="false" outlineLevel="0" max="16" min="4" style="0" width="8.71"/>
    <col collapsed="false" customWidth="true" hidden="false" outlineLevel="0" max="17" min="17" style="0" width="21.86"/>
    <col collapsed="false" customWidth="true" hidden="false" outlineLevel="0" max="1025" min="18" style="0" width="8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s">
        <v>15</v>
      </c>
      <c r="B2" s="0" t="s">
        <v>15</v>
      </c>
      <c r="C2" s="0" t="s">
        <v>16</v>
      </c>
      <c r="H2" s="0" t="n">
        <v>1</v>
      </c>
      <c r="I2" s="0" t="n">
        <v>-1000</v>
      </c>
      <c r="J2" s="0" t="n">
        <v>1000</v>
      </c>
      <c r="K2" s="0" t="n">
        <v>0</v>
      </c>
      <c r="S2" s="2"/>
    </row>
    <row r="3" customFormat="false" ht="15" hidden="false" customHeight="false" outlineLevel="0" collapsed="false">
      <c r="A3" s="0" t="s">
        <v>17</v>
      </c>
      <c r="B3" s="0" t="s">
        <v>17</v>
      </c>
      <c r="C3" s="0" t="s">
        <v>18</v>
      </c>
      <c r="H3" s="0" t="n">
        <v>1</v>
      </c>
      <c r="I3" s="0" t="n">
        <v>-1000</v>
      </c>
      <c r="J3" s="0" t="n">
        <v>1000</v>
      </c>
      <c r="K3" s="0" t="n">
        <v>0</v>
      </c>
    </row>
    <row r="4" customFormat="false" ht="15" hidden="false" customHeight="false" outlineLevel="0" collapsed="false">
      <c r="A4" s="0" t="s">
        <v>19</v>
      </c>
      <c r="B4" s="0" t="s">
        <v>19</v>
      </c>
      <c r="C4" s="0" t="s">
        <v>20</v>
      </c>
      <c r="H4" s="0" t="n">
        <v>1</v>
      </c>
      <c r="I4" s="0" t="n">
        <v>-1000</v>
      </c>
      <c r="J4" s="0" t="n">
        <v>1000</v>
      </c>
      <c r="K4" s="0" t="n">
        <v>0</v>
      </c>
    </row>
    <row r="5" customFormat="false" ht="15" hidden="false" customHeight="false" outlineLevel="0" collapsed="false">
      <c r="A5" s="0" t="s">
        <v>21</v>
      </c>
      <c r="B5" s="0" t="s">
        <v>21</v>
      </c>
      <c r="C5" s="0" t="s">
        <v>22</v>
      </c>
      <c r="H5" s="0" t="n">
        <v>1</v>
      </c>
      <c r="I5" s="0" t="n">
        <v>-1000</v>
      </c>
      <c r="J5" s="0" t="n">
        <v>1000</v>
      </c>
      <c r="K5" s="0" t="n">
        <v>0</v>
      </c>
      <c r="S5" s="2"/>
    </row>
    <row r="6" customFormat="false" ht="15" hidden="false" customHeight="false" outlineLevel="0" collapsed="false">
      <c r="A6" s="0" t="s">
        <v>23</v>
      </c>
      <c r="B6" s="0" t="s">
        <v>23</v>
      </c>
      <c r="C6" s="0" t="s">
        <v>24</v>
      </c>
      <c r="H6" s="0" t="n">
        <v>1</v>
      </c>
      <c r="I6" s="0" t="n">
        <v>-1000</v>
      </c>
      <c r="J6" s="0" t="n">
        <v>1000</v>
      </c>
      <c r="K6" s="0" t="n">
        <v>0</v>
      </c>
    </row>
    <row r="7" customFormat="false" ht="15" hidden="false" customHeight="false" outlineLevel="0" collapsed="false">
      <c r="A7" s="0" t="s">
        <v>25</v>
      </c>
      <c r="B7" s="0" t="s">
        <v>25</v>
      </c>
      <c r="C7" s="0" t="s">
        <v>26</v>
      </c>
      <c r="H7" s="0" t="n">
        <v>1</v>
      </c>
      <c r="I7" s="0" t="n">
        <v>-1000</v>
      </c>
      <c r="J7" s="0" t="n">
        <v>1000</v>
      </c>
      <c r="K7" s="0" t="n">
        <v>0</v>
      </c>
      <c r="S7" s="2"/>
    </row>
    <row r="8" customFormat="false" ht="15" hidden="false" customHeight="false" outlineLevel="0" collapsed="false">
      <c r="A8" s="0" t="s">
        <v>27</v>
      </c>
      <c r="B8" s="0" t="s">
        <v>27</v>
      </c>
      <c r="C8" s="0" t="s">
        <v>28</v>
      </c>
      <c r="H8" s="0" t="n">
        <v>1</v>
      </c>
      <c r="I8" s="0" t="n">
        <v>-1000</v>
      </c>
      <c r="J8" s="0" t="n">
        <v>1000</v>
      </c>
      <c r="K8" s="0" t="n">
        <v>0</v>
      </c>
      <c r="S8" s="2"/>
    </row>
    <row r="9" customFormat="false" ht="15" hidden="false" customHeight="false" outlineLevel="0" collapsed="false">
      <c r="A9" s="0" t="s">
        <v>29</v>
      </c>
      <c r="B9" s="0" t="s">
        <v>29</v>
      </c>
      <c r="C9" s="0" t="s">
        <v>30</v>
      </c>
      <c r="H9" s="0" t="n">
        <v>1</v>
      </c>
      <c r="I9" s="0" t="n">
        <v>-1000</v>
      </c>
      <c r="J9" s="0" t="n">
        <v>1000</v>
      </c>
      <c r="K9" s="0" t="n">
        <v>0</v>
      </c>
    </row>
    <row r="10" customFormat="false" ht="15" hidden="false" customHeight="false" outlineLevel="0" collapsed="false">
      <c r="A10" s="0" t="s">
        <v>31</v>
      </c>
      <c r="B10" s="0" t="s">
        <v>31</v>
      </c>
      <c r="C10" s="0" t="s">
        <v>32</v>
      </c>
      <c r="H10" s="0" t="n">
        <v>1</v>
      </c>
      <c r="I10" s="0" t="n">
        <v>-1000</v>
      </c>
      <c r="J10" s="0" t="n">
        <v>1000</v>
      </c>
      <c r="K10" s="0" t="n">
        <v>0</v>
      </c>
    </row>
    <row r="11" customFormat="false" ht="15" hidden="false" customHeight="false" outlineLevel="0" collapsed="false">
      <c r="A11" s="0" t="s">
        <v>33</v>
      </c>
      <c r="B11" s="0" t="s">
        <v>33</v>
      </c>
      <c r="C11" s="0" t="s">
        <v>34</v>
      </c>
      <c r="H11" s="0" t="n">
        <v>1</v>
      </c>
      <c r="I11" s="0" t="n">
        <v>-1000</v>
      </c>
      <c r="J11" s="0" t="n">
        <v>1000</v>
      </c>
      <c r="K11" s="0" t="n">
        <v>1</v>
      </c>
    </row>
    <row r="12" customFormat="false" ht="15" hidden="false" customHeight="false" outlineLevel="0" collapsed="false">
      <c r="A12" s="0" t="s">
        <v>35</v>
      </c>
      <c r="B12" s="0" t="s">
        <v>35</v>
      </c>
      <c r="C12" s="0" t="s">
        <v>36</v>
      </c>
      <c r="H12" s="0" t="n">
        <v>1</v>
      </c>
      <c r="I12" s="0" t="n">
        <v>0</v>
      </c>
      <c r="J12" s="0" t="n">
        <v>1000</v>
      </c>
      <c r="K12" s="0" t="n">
        <v>0</v>
      </c>
    </row>
    <row r="13" customFormat="false" ht="15" hidden="false" customHeight="false" outlineLevel="0" collapsed="false">
      <c r="A13" s="0" t="s">
        <v>37</v>
      </c>
      <c r="B13" s="0" t="s">
        <v>37</v>
      </c>
      <c r="C13" s="0" t="s">
        <v>38</v>
      </c>
      <c r="H13" s="0" t="n">
        <v>1</v>
      </c>
      <c r="I13" s="0" t="n">
        <v>0</v>
      </c>
      <c r="J13" s="0" t="n">
        <v>1000</v>
      </c>
      <c r="K13" s="0" t="n">
        <v>0</v>
      </c>
    </row>
    <row r="14" customFormat="false" ht="15" hidden="false" customHeight="false" outlineLevel="0" collapsed="false">
      <c r="A14" s="0" t="s">
        <v>39</v>
      </c>
      <c r="B14" s="0" t="s">
        <v>39</v>
      </c>
      <c r="C14" s="0" t="s">
        <v>40</v>
      </c>
      <c r="H14" s="0" t="n">
        <v>1</v>
      </c>
      <c r="I14" s="0" t="n">
        <v>0</v>
      </c>
      <c r="J14" s="0" t="n">
        <v>1000</v>
      </c>
      <c r="K14" s="0" t="n">
        <v>0</v>
      </c>
    </row>
    <row r="15" customFormat="false" ht="15" hidden="false" customHeight="false" outlineLevel="0" collapsed="false">
      <c r="A15" s="0" t="s">
        <v>41</v>
      </c>
      <c r="B15" s="0" t="s">
        <v>41</v>
      </c>
      <c r="C15" s="3" t="s">
        <v>42</v>
      </c>
      <c r="H15" s="0" t="n">
        <v>1</v>
      </c>
      <c r="I15" s="0" t="n">
        <v>0</v>
      </c>
      <c r="J15" s="0" t="n">
        <v>1000</v>
      </c>
      <c r="K15" s="0" t="n">
        <v>0</v>
      </c>
    </row>
    <row r="16" customFormat="false" ht="15" hidden="false" customHeight="false" outlineLevel="0" collapsed="false">
      <c r="A16" s="0" t="s">
        <v>43</v>
      </c>
      <c r="B16" s="0" t="s">
        <v>43</v>
      </c>
      <c r="C16" s="0" t="s">
        <v>44</v>
      </c>
      <c r="H16" s="0" t="n">
        <v>1</v>
      </c>
      <c r="I16" s="0" t="n">
        <v>0</v>
      </c>
      <c r="J16" s="0" t="n">
        <v>1000</v>
      </c>
      <c r="K16" s="0" t="n">
        <v>0</v>
      </c>
    </row>
    <row r="17" customFormat="false" ht="15" hidden="false" customHeight="false" outlineLevel="0" collapsed="false">
      <c r="A17" s="0" t="s">
        <v>45</v>
      </c>
      <c r="B17" s="0" t="s">
        <v>45</v>
      </c>
      <c r="C17" s="0" t="s">
        <v>46</v>
      </c>
      <c r="H17" s="0" t="n">
        <v>1</v>
      </c>
      <c r="I17" s="0" t="n">
        <v>0</v>
      </c>
      <c r="J17" s="0" t="n">
        <v>1000</v>
      </c>
      <c r="K17" s="0" t="n">
        <v>0</v>
      </c>
    </row>
    <row r="18" customFormat="false" ht="15" hidden="false" customHeight="false" outlineLevel="0" collapsed="false">
      <c r="A18" s="0" t="s">
        <v>47</v>
      </c>
      <c r="B18" s="0" t="s">
        <v>47</v>
      </c>
      <c r="C18" s="0" t="s">
        <v>48</v>
      </c>
      <c r="H18" s="0" t="n">
        <v>1</v>
      </c>
      <c r="I18" s="0" t="n">
        <v>0</v>
      </c>
      <c r="J18" s="0" t="n">
        <v>1000</v>
      </c>
      <c r="K18" s="0" t="n">
        <v>0</v>
      </c>
    </row>
    <row r="19" customFormat="false" ht="15" hidden="false" customHeight="false" outlineLevel="0" collapsed="false">
      <c r="A19" s="0" t="s">
        <v>49</v>
      </c>
      <c r="B19" s="0" t="s">
        <v>49</v>
      </c>
      <c r="C19" s="0" t="s">
        <v>50</v>
      </c>
      <c r="H19" s="0" t="n">
        <v>1</v>
      </c>
      <c r="I19" s="0" t="n">
        <v>-1000</v>
      </c>
      <c r="J19" s="0" t="n">
        <v>1000</v>
      </c>
      <c r="K19" s="0" t="n">
        <v>0</v>
      </c>
      <c r="S19" s="2"/>
    </row>
    <row r="20" customFormat="false" ht="15" hidden="false" customHeight="false" outlineLevel="0" collapsed="false">
      <c r="A20" s="0" t="s">
        <v>51</v>
      </c>
      <c r="B20" s="0" t="s">
        <v>51</v>
      </c>
      <c r="C20" s="0" t="s">
        <v>52</v>
      </c>
      <c r="H20" s="0" t="n">
        <v>1</v>
      </c>
      <c r="I20" s="0" t="n">
        <v>-1000</v>
      </c>
      <c r="J20" s="0" t="n">
        <v>1000</v>
      </c>
      <c r="K20" s="0" t="n">
        <v>0</v>
      </c>
    </row>
    <row r="21" customFormat="false" ht="15" hidden="false" customHeight="false" outlineLevel="0" collapsed="false">
      <c r="A21" s="0" t="s">
        <v>53</v>
      </c>
      <c r="B21" s="0" t="s">
        <v>54</v>
      </c>
      <c r="C21" s="1" t="s">
        <v>55</v>
      </c>
      <c r="H21" s="0" t="n">
        <v>1</v>
      </c>
      <c r="I21" s="0" t="n">
        <v>-1000</v>
      </c>
      <c r="J21" s="0" t="n">
        <v>1000</v>
      </c>
      <c r="K21" s="0" t="n">
        <v>0</v>
      </c>
    </row>
    <row r="22" customFormat="false" ht="15" hidden="false" customHeight="false" outlineLevel="0" collapsed="false">
      <c r="A22" s="0" t="s">
        <v>56</v>
      </c>
      <c r="B22" s="0" t="s">
        <v>57</v>
      </c>
      <c r="C22" s="0" t="s">
        <v>58</v>
      </c>
      <c r="H22" s="0" t="n">
        <v>1</v>
      </c>
      <c r="I22" s="0" t="n">
        <v>-1000</v>
      </c>
      <c r="J22" s="0" t="n">
        <v>1000</v>
      </c>
      <c r="K22" s="0" t="n">
        <v>0</v>
      </c>
      <c r="S22" s="2"/>
    </row>
    <row r="23" s="1" customFormat="true" ht="15" hidden="false" customHeight="false" outlineLevel="0" collapsed="false">
      <c r="A23" s="1" t="s">
        <v>59</v>
      </c>
      <c r="B23" s="1" t="s">
        <v>59</v>
      </c>
      <c r="C23" s="1" t="s">
        <v>60</v>
      </c>
      <c r="H23" s="1" t="n">
        <v>1</v>
      </c>
      <c r="I23" s="1" t="n">
        <v>0</v>
      </c>
      <c r="J23" s="1" t="n">
        <v>1000</v>
      </c>
      <c r="K23" s="1" t="n">
        <v>0</v>
      </c>
    </row>
    <row r="24" s="1" customFormat="true" ht="15" hidden="false" customHeight="false" outlineLevel="0" collapsed="false">
      <c r="A24" s="1" t="s">
        <v>61</v>
      </c>
      <c r="B24" s="1" t="s">
        <v>61</v>
      </c>
      <c r="C24" s="1" t="s">
        <v>62</v>
      </c>
      <c r="H24" s="1" t="n">
        <v>1</v>
      </c>
      <c r="I24" s="1" t="n">
        <v>0</v>
      </c>
      <c r="J24" s="1" t="n">
        <v>1000</v>
      </c>
      <c r="K24" s="1" t="n">
        <v>0</v>
      </c>
    </row>
    <row r="25" s="1" customFormat="true" ht="15" hidden="false" customHeight="false" outlineLevel="0" collapsed="false">
      <c r="A25" s="1" t="s">
        <v>63</v>
      </c>
      <c r="B25" s="1" t="s">
        <v>63</v>
      </c>
      <c r="C25" s="1" t="s">
        <v>64</v>
      </c>
      <c r="H25" s="1" t="n">
        <v>1</v>
      </c>
      <c r="I25" s="1" t="n">
        <v>0</v>
      </c>
      <c r="J25" s="1" t="n">
        <v>1000</v>
      </c>
      <c r="K25" s="1" t="n">
        <v>0</v>
      </c>
    </row>
    <row r="26" s="1" customFormat="true" ht="15" hidden="false" customHeight="false" outlineLevel="0" collapsed="false">
      <c r="A26" s="1" t="s">
        <v>65</v>
      </c>
      <c r="B26" s="1" t="s">
        <v>65</v>
      </c>
      <c r="C26" s="1" t="s">
        <v>66</v>
      </c>
      <c r="H26" s="1" t="n">
        <v>1</v>
      </c>
      <c r="I26" s="1" t="n">
        <v>-1000</v>
      </c>
      <c r="J26" s="1" t="n">
        <v>0</v>
      </c>
      <c r="K26" s="1" t="n">
        <v>0</v>
      </c>
    </row>
    <row r="27" s="1" customFormat="true" ht="15" hidden="false" customHeight="false" outlineLevel="0" collapsed="false">
      <c r="A27" s="1" t="s">
        <v>67</v>
      </c>
      <c r="B27" s="1" t="s">
        <v>67</v>
      </c>
      <c r="C27" s="1" t="s">
        <v>68</v>
      </c>
      <c r="H27" s="1" t="n">
        <v>1</v>
      </c>
      <c r="I27" s="1" t="n">
        <v>-1000</v>
      </c>
      <c r="J27" s="1" t="n">
        <v>1000</v>
      </c>
      <c r="K27" s="1" t="n">
        <v>0</v>
      </c>
    </row>
    <row r="28" customFormat="false" ht="15" hidden="false" customHeight="false" outlineLevel="0" collapsed="false">
      <c r="A28" s="0" t="s">
        <v>69</v>
      </c>
      <c r="B28" s="0" t="s">
        <v>69</v>
      </c>
      <c r="C28" s="0" t="s">
        <v>70</v>
      </c>
      <c r="H28" s="0" t="n">
        <v>1</v>
      </c>
      <c r="I28" s="0" t="n">
        <v>-1000</v>
      </c>
      <c r="J28" s="0" t="n">
        <v>1000</v>
      </c>
      <c r="K28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16.41"/>
    <col collapsed="false" customWidth="true" hidden="false" outlineLevel="0" max="1025" min="2" style="0" width="8.71"/>
  </cols>
  <sheetData>
    <row r="1" customFormat="false" ht="15" hidden="false" customHeight="false" outlineLevel="0" collapsed="false">
      <c r="B1" s="10" t="s">
        <v>340</v>
      </c>
      <c r="C1" s="10"/>
      <c r="D1" s="10" t="s">
        <v>341</v>
      </c>
      <c r="E1" s="10"/>
      <c r="F1" s="10" t="s">
        <v>342</v>
      </c>
      <c r="G1" s="10"/>
    </row>
    <row r="2" customFormat="false" ht="15" hidden="false" customHeight="false" outlineLevel="0" collapsed="false">
      <c r="A2" s="0" t="s">
        <v>161</v>
      </c>
      <c r="B2" s="0" t="n">
        <v>0.000217454541262376</v>
      </c>
      <c r="C2" s="0" t="n">
        <v>0.000377854751477636</v>
      </c>
      <c r="D2" s="0" t="n">
        <v>0.000115144</v>
      </c>
      <c r="E2" s="0" t="n">
        <v>0.000183708</v>
      </c>
      <c r="F2" s="2" t="n">
        <v>5.23776E-005</v>
      </c>
      <c r="G2" s="0" t="n">
        <v>0.000127253</v>
      </c>
    </row>
    <row r="3" customFormat="false" ht="15" hidden="false" customHeight="false" outlineLevel="0" collapsed="false">
      <c r="A3" s="0" t="s">
        <v>176</v>
      </c>
      <c r="B3" s="2" t="n">
        <v>1E-005</v>
      </c>
      <c r="C3" s="0" t="n">
        <v>0.02</v>
      </c>
      <c r="D3" s="2" t="n">
        <v>1E-005</v>
      </c>
      <c r="E3" s="0" t="n">
        <v>0.02</v>
      </c>
      <c r="F3" s="2" t="n">
        <v>1E-005</v>
      </c>
      <c r="G3" s="0" t="n">
        <v>0.02</v>
      </c>
    </row>
    <row r="4" customFormat="false" ht="15" hidden="false" customHeight="false" outlineLevel="0" collapsed="false">
      <c r="A4" s="0" t="s">
        <v>107</v>
      </c>
      <c r="B4" s="2" t="n">
        <v>1E-005</v>
      </c>
      <c r="C4" s="0" t="n">
        <v>0.02</v>
      </c>
      <c r="D4" s="2" t="n">
        <v>1E-005</v>
      </c>
      <c r="E4" s="0" t="n">
        <v>0.02</v>
      </c>
      <c r="F4" s="2" t="n">
        <v>1E-005</v>
      </c>
      <c r="G4" s="0" t="n">
        <v>0.02</v>
      </c>
    </row>
    <row r="5" customFormat="false" ht="15" hidden="false" customHeight="false" outlineLevel="0" collapsed="false">
      <c r="A5" s="0" t="s">
        <v>158</v>
      </c>
      <c r="B5" s="0" t="n">
        <v>5.24544702146655E-005</v>
      </c>
      <c r="C5" s="0" t="n">
        <v>0.000221615394592108</v>
      </c>
      <c r="D5" s="2" t="n">
        <v>6.60175E-005</v>
      </c>
      <c r="E5" s="0" t="n">
        <v>0.000119019</v>
      </c>
      <c r="F5" s="0" t="n">
        <v>0.000136895</v>
      </c>
      <c r="G5" s="0" t="n">
        <v>0.000230868</v>
      </c>
    </row>
    <row r="6" customFormat="false" ht="15" hidden="false" customHeight="false" outlineLevel="0" collapsed="false">
      <c r="A6" s="0" t="s">
        <v>95</v>
      </c>
      <c r="B6" s="2" t="n">
        <v>1E-005</v>
      </c>
      <c r="C6" s="0" t="n">
        <v>0.02</v>
      </c>
      <c r="D6" s="2" t="n">
        <v>1E-005</v>
      </c>
      <c r="E6" s="0" t="n">
        <v>0.02</v>
      </c>
      <c r="F6" s="2" t="n">
        <v>1E-005</v>
      </c>
      <c r="G6" s="0" t="n">
        <v>0.02</v>
      </c>
    </row>
    <row r="7" customFormat="false" ht="15" hidden="false" customHeight="false" outlineLevel="0" collapsed="false">
      <c r="A7" s="0" t="s">
        <v>98</v>
      </c>
      <c r="B7" s="2" t="n">
        <v>1E-005</v>
      </c>
      <c r="C7" s="0" t="n">
        <v>0.02</v>
      </c>
      <c r="D7" s="2" t="n">
        <v>1E-005</v>
      </c>
      <c r="E7" s="0" t="n">
        <v>0.02</v>
      </c>
      <c r="F7" s="2" t="n">
        <v>1E-005</v>
      </c>
      <c r="G7" s="0" t="n">
        <v>0.02</v>
      </c>
    </row>
    <row r="8" customFormat="false" ht="15" hidden="false" customHeight="false" outlineLevel="0" collapsed="false">
      <c r="A8" s="0" t="s">
        <v>149</v>
      </c>
      <c r="B8" s="2" t="n">
        <v>0.00101576083913082</v>
      </c>
      <c r="C8" s="0" t="n">
        <v>0.00115427368083048</v>
      </c>
      <c r="D8" s="0" t="n">
        <v>0.001916094</v>
      </c>
      <c r="E8" s="0" t="n">
        <v>0.009</v>
      </c>
      <c r="F8" s="0" t="n">
        <v>0.0019391797837952</v>
      </c>
      <c r="G8" s="0" t="n">
        <v>0.00207769262549486</v>
      </c>
    </row>
    <row r="9" customFormat="false" ht="15" hidden="false" customHeight="false" outlineLevel="0" collapsed="false">
      <c r="A9" s="0" t="s">
        <v>131</v>
      </c>
      <c r="B9" s="0" t="n">
        <v>1.21515123453697E-005</v>
      </c>
      <c r="C9" s="0" t="n">
        <v>0.01</v>
      </c>
      <c r="D9" s="2" t="n">
        <v>8.251E-006</v>
      </c>
      <c r="E9" s="0" t="n">
        <v>0.001</v>
      </c>
      <c r="F9" s="2" t="n">
        <v>5.25572E-006</v>
      </c>
      <c r="G9" s="0" t="n">
        <v>0.01</v>
      </c>
    </row>
    <row r="10" customFormat="false" ht="15" hidden="false" customHeight="false" outlineLevel="0" collapsed="false">
      <c r="A10" s="0" t="s">
        <v>172</v>
      </c>
      <c r="B10" s="2" t="n">
        <v>2E-007</v>
      </c>
      <c r="C10" s="2" t="n">
        <v>2E-005</v>
      </c>
      <c r="D10" s="2" t="n">
        <v>2E-007</v>
      </c>
      <c r="E10" s="2" t="n">
        <v>2E-005</v>
      </c>
      <c r="F10" s="2" t="n">
        <v>2E-007</v>
      </c>
      <c r="G10" s="2" t="n">
        <v>2E-005</v>
      </c>
    </row>
    <row r="11" customFormat="false" ht="15" hidden="false" customHeight="false" outlineLevel="0" collapsed="false">
      <c r="A11" s="0" t="s">
        <v>146</v>
      </c>
      <c r="B11" s="2" t="n">
        <v>1E-005</v>
      </c>
      <c r="C11" s="0" t="n">
        <v>0.02</v>
      </c>
      <c r="D11" s="2" t="n">
        <v>1E-005</v>
      </c>
      <c r="E11" s="0" t="n">
        <v>0.02</v>
      </c>
      <c r="F11" s="2" t="n">
        <v>1E-005</v>
      </c>
      <c r="G11" s="0" t="n">
        <v>0.02</v>
      </c>
    </row>
    <row r="12" customFormat="false" ht="15" hidden="false" customHeight="false" outlineLevel="0" collapsed="false">
      <c r="A12" s="0" t="s">
        <v>140</v>
      </c>
      <c r="B12" s="0" t="n">
        <v>0.00137301332148985</v>
      </c>
      <c r="C12" s="0" t="n">
        <v>0.00251347756232618</v>
      </c>
      <c r="D12" s="0" t="n">
        <v>0.001082736</v>
      </c>
      <c r="E12" s="0" t="n">
        <v>0.001332863</v>
      </c>
      <c r="F12" s="0" t="n">
        <v>0.001292378</v>
      </c>
      <c r="G12" s="0" t="n">
        <v>0.001549285</v>
      </c>
    </row>
    <row r="13" customFormat="false" ht="15" hidden="false" customHeight="false" outlineLevel="0" collapsed="false">
      <c r="A13" s="0" t="s">
        <v>119</v>
      </c>
      <c r="B13" s="2" t="n">
        <v>1E-005</v>
      </c>
      <c r="C13" s="0" t="n">
        <v>0.02</v>
      </c>
      <c r="D13" s="2" t="n">
        <v>1E-005</v>
      </c>
      <c r="E13" s="0" t="n">
        <v>0.02</v>
      </c>
      <c r="F13" s="2" t="n">
        <v>1E-005</v>
      </c>
      <c r="G13" s="0" t="n">
        <v>0.02</v>
      </c>
    </row>
    <row r="14" customFormat="false" ht="15" hidden="false" customHeight="false" outlineLevel="0" collapsed="false">
      <c r="A14" s="0" t="s">
        <v>167</v>
      </c>
      <c r="B14" s="2" t="n">
        <v>1E-005</v>
      </c>
      <c r="C14" s="0" t="n">
        <v>0.02</v>
      </c>
      <c r="D14" s="2" t="n">
        <v>1E-005</v>
      </c>
      <c r="E14" s="0" t="n">
        <v>0.02</v>
      </c>
      <c r="F14" s="2" t="n">
        <v>1E-005</v>
      </c>
      <c r="G14" s="0" t="n">
        <v>0.02</v>
      </c>
    </row>
    <row r="15" customFormat="false" ht="15" hidden="false" customHeight="false" outlineLevel="0" collapsed="false">
      <c r="A15" s="0" t="s">
        <v>170</v>
      </c>
      <c r="B15" s="2" t="n">
        <v>1E-005</v>
      </c>
      <c r="C15" s="0" t="n">
        <v>0.02</v>
      </c>
      <c r="D15" s="2" t="n">
        <v>1E-005</v>
      </c>
      <c r="E15" s="0" t="n">
        <v>0.02</v>
      </c>
      <c r="F15" s="2" t="n">
        <v>1E-005</v>
      </c>
      <c r="G15" s="0" t="n">
        <v>0.02</v>
      </c>
    </row>
    <row r="16" customFormat="false" ht="15" hidden="false" customHeight="false" outlineLevel="0" collapsed="false">
      <c r="A16" s="0" t="s">
        <v>110</v>
      </c>
      <c r="B16" s="2" t="n">
        <v>1E-005</v>
      </c>
      <c r="C16" s="0" t="n">
        <v>0.02</v>
      </c>
      <c r="D16" s="2" t="n">
        <v>1E-005</v>
      </c>
      <c r="E16" s="0" t="n">
        <v>0.02</v>
      </c>
      <c r="F16" s="2" t="n">
        <v>1E-005</v>
      </c>
      <c r="G16" s="0" t="n">
        <v>0.02</v>
      </c>
    </row>
    <row r="17" customFormat="false" ht="15" hidden="false" customHeight="false" outlineLevel="0" collapsed="false">
      <c r="A17" s="0" t="s">
        <v>104</v>
      </c>
      <c r="B17" s="2" t="n">
        <v>1E-005</v>
      </c>
      <c r="C17" s="0" t="n">
        <v>0.02</v>
      </c>
      <c r="D17" s="2" t="n">
        <v>1E-005</v>
      </c>
      <c r="E17" s="0" t="n">
        <v>0.02</v>
      </c>
      <c r="F17" s="2" t="n">
        <v>1E-005</v>
      </c>
      <c r="G17" s="0" t="n">
        <v>0.02</v>
      </c>
    </row>
    <row r="18" customFormat="false" ht="15" hidden="false" customHeight="false" outlineLevel="0" collapsed="false">
      <c r="A18" s="0" t="s">
        <v>179</v>
      </c>
      <c r="B18" s="0" t="n">
        <v>4.1820317759694E-005</v>
      </c>
      <c r="C18" s="0" t="n">
        <v>0.000225463901741163</v>
      </c>
      <c r="D18" s="2" t="n">
        <v>2.87517E-005</v>
      </c>
      <c r="E18" s="2" t="n">
        <v>6.5849E-005</v>
      </c>
      <c r="F18" s="2" t="n">
        <v>5.18748E-005</v>
      </c>
      <c r="G18" s="2" t="n">
        <v>7.59041E-005</v>
      </c>
    </row>
    <row r="19" customFormat="false" ht="15" hidden="false" customHeight="false" outlineLevel="0" collapsed="false">
      <c r="A19" s="0" t="s">
        <v>155</v>
      </c>
      <c r="B19" s="2" t="n">
        <v>1E-005</v>
      </c>
      <c r="C19" s="0" t="n">
        <v>0.02</v>
      </c>
      <c r="D19" s="2" t="n">
        <v>1E-005</v>
      </c>
      <c r="E19" s="0" t="n">
        <v>0.02</v>
      </c>
      <c r="F19" s="2" t="n">
        <v>1E-005</v>
      </c>
      <c r="G19" s="0" t="n">
        <v>0.02</v>
      </c>
    </row>
    <row r="20" customFormat="false" ht="15" hidden="false" customHeight="false" outlineLevel="0" collapsed="false">
      <c r="A20" s="0" t="s">
        <v>152</v>
      </c>
      <c r="B20" s="2" t="n">
        <v>1E-005</v>
      </c>
      <c r="C20" s="0" t="n">
        <v>0.02</v>
      </c>
      <c r="D20" s="2" t="n">
        <v>1E-005</v>
      </c>
      <c r="E20" s="0" t="n">
        <v>0.02</v>
      </c>
      <c r="F20" s="2" t="n">
        <v>1E-005</v>
      </c>
      <c r="G20" s="0" t="n">
        <v>0.02</v>
      </c>
    </row>
    <row r="21" customFormat="false" ht="15" hidden="false" customHeight="false" outlineLevel="0" collapsed="false">
      <c r="A21" s="0" t="s">
        <v>164</v>
      </c>
      <c r="B21" s="2" t="n">
        <v>1E-005</v>
      </c>
      <c r="C21" s="0" t="n">
        <v>0.02</v>
      </c>
      <c r="D21" s="2" t="n">
        <v>1E-005</v>
      </c>
      <c r="E21" s="0" t="n">
        <v>0.02</v>
      </c>
      <c r="F21" s="2" t="n">
        <v>1E-005</v>
      </c>
      <c r="G21" s="0" t="n">
        <v>0.02</v>
      </c>
    </row>
    <row r="22" customFormat="false" ht="15" hidden="false" customHeight="false" outlineLevel="0" collapsed="false">
      <c r="A22" s="0" t="s">
        <v>182</v>
      </c>
      <c r="B22" s="0" t="n">
        <v>0.044</v>
      </c>
      <c r="C22" s="0" t="n">
        <v>0.05</v>
      </c>
      <c r="D22" s="0" t="n">
        <v>0.083</v>
      </c>
      <c r="E22" s="0" t="n">
        <v>0.092</v>
      </c>
      <c r="F22" s="0" t="n">
        <v>0.083</v>
      </c>
      <c r="G22" s="0" t="n">
        <v>0.092</v>
      </c>
    </row>
    <row r="23" customFormat="false" ht="15" hidden="false" customHeight="false" outlineLevel="0" collapsed="false">
      <c r="A23" s="0" t="s">
        <v>101</v>
      </c>
      <c r="B23" s="2" t="n">
        <v>1E-005</v>
      </c>
      <c r="C23" s="0" t="n">
        <v>0.02</v>
      </c>
      <c r="D23" s="2" t="n">
        <v>1E-005</v>
      </c>
      <c r="E23" s="0" t="n">
        <v>0.02</v>
      </c>
      <c r="F23" s="2" t="n">
        <v>1E-005</v>
      </c>
      <c r="G23" s="0" t="n">
        <v>0.02</v>
      </c>
    </row>
    <row r="24" customFormat="false" ht="15" hidden="false" customHeight="false" outlineLevel="0" collapsed="false">
      <c r="A24" s="0" t="s">
        <v>137</v>
      </c>
      <c r="B24" s="0" t="n">
        <v>0.00035876652798225</v>
      </c>
      <c r="C24" s="0" t="n">
        <v>0.000984883686331844</v>
      </c>
      <c r="D24" s="0" t="n">
        <v>0.000577367</v>
      </c>
      <c r="E24" s="0" t="n">
        <v>0.000593484</v>
      </c>
      <c r="F24" s="0" t="n">
        <v>0.000577367</v>
      </c>
      <c r="G24" s="0" t="n">
        <v>0.000593484</v>
      </c>
    </row>
    <row r="25" customFormat="false" ht="15" hidden="false" customHeight="false" outlineLevel="0" collapsed="false">
      <c r="A25" s="0" t="s">
        <v>183</v>
      </c>
      <c r="B25" s="2" t="n">
        <v>1E-005</v>
      </c>
      <c r="C25" s="0" t="n">
        <v>0.02</v>
      </c>
      <c r="D25" s="2" t="n">
        <v>1E-005</v>
      </c>
      <c r="E25" s="0" t="n">
        <v>0.02</v>
      </c>
      <c r="F25" s="2" t="n">
        <v>1E-005</v>
      </c>
      <c r="G25" s="0" t="n">
        <v>0.02</v>
      </c>
    </row>
    <row r="26" customFormat="false" ht="15" hidden="false" customHeight="false" outlineLevel="0" collapsed="false">
      <c r="A26" s="0" t="s">
        <v>134</v>
      </c>
      <c r="B26" s="0" t="n">
        <v>0.000103264283873766</v>
      </c>
      <c r="C26" s="0" t="n">
        <v>0.000125621642181092</v>
      </c>
      <c r="D26" s="2" t="n">
        <v>4.75578E-005</v>
      </c>
      <c r="E26" s="2" t="n">
        <v>5.80384E-005</v>
      </c>
      <c r="F26" s="2" t="n">
        <v>4.16075E-005</v>
      </c>
      <c r="G26" s="2" t="n">
        <v>4.79875E-005</v>
      </c>
    </row>
    <row r="27" customFormat="false" ht="15" hidden="false" customHeight="false" outlineLevel="0" collapsed="false">
      <c r="A27" s="0" t="s">
        <v>113</v>
      </c>
      <c r="B27" s="2" t="n">
        <v>1E-005</v>
      </c>
      <c r="C27" s="0" t="n">
        <v>0.02</v>
      </c>
      <c r="D27" s="2" t="n">
        <v>1E-005</v>
      </c>
      <c r="E27" s="0" t="n">
        <v>0.02</v>
      </c>
      <c r="F27" s="2" t="n">
        <v>1E-005</v>
      </c>
      <c r="G27" s="0" t="n">
        <v>0.02</v>
      </c>
    </row>
    <row r="28" customFormat="false" ht="15" hidden="false" customHeight="false" outlineLevel="0" collapsed="false">
      <c r="A28" s="0" t="s">
        <v>143</v>
      </c>
      <c r="B28" s="2" t="n">
        <v>1E-005</v>
      </c>
      <c r="C28" s="0" t="n">
        <v>0.02</v>
      </c>
      <c r="D28" s="2" t="n">
        <v>1E-005</v>
      </c>
      <c r="E28" s="0" t="n">
        <v>0.02</v>
      </c>
      <c r="F28" s="2" t="n">
        <v>1E-005</v>
      </c>
      <c r="G28" s="0" t="n">
        <v>0.02</v>
      </c>
    </row>
    <row r="29" customFormat="false" ht="15" hidden="false" customHeight="false" outlineLevel="0" collapsed="false">
      <c r="A29" s="0" t="s">
        <v>116</v>
      </c>
      <c r="B29" s="2" t="n">
        <v>1E-005</v>
      </c>
      <c r="C29" s="0" t="n">
        <v>0.02</v>
      </c>
      <c r="D29" s="2" t="n">
        <v>1E-005</v>
      </c>
      <c r="E29" s="0" t="n">
        <v>0.02</v>
      </c>
      <c r="F29" s="2" t="n">
        <v>1E-005</v>
      </c>
      <c r="G29" s="0" t="n">
        <v>0.02</v>
      </c>
    </row>
    <row r="30" customFormat="false" ht="15" hidden="false" customHeight="false" outlineLevel="0" collapsed="false">
      <c r="A30" s="0" t="s">
        <v>122</v>
      </c>
      <c r="B30" s="2" t="n">
        <v>1E-005</v>
      </c>
      <c r="C30" s="0" t="n">
        <v>0.02</v>
      </c>
      <c r="D30" s="2" t="n">
        <v>1E-005</v>
      </c>
      <c r="E30" s="0" t="n">
        <v>0.02</v>
      </c>
      <c r="F30" s="2" t="n">
        <v>1E-005</v>
      </c>
      <c r="G30" s="0" t="n">
        <v>0.02</v>
      </c>
    </row>
    <row r="31" customFormat="false" ht="15" hidden="false" customHeight="false" outlineLevel="0" collapsed="false">
      <c r="A31" s="0" t="s">
        <v>128</v>
      </c>
      <c r="B31" s="2" t="n">
        <v>1E-005</v>
      </c>
      <c r="C31" s="0" t="n">
        <v>0.02</v>
      </c>
      <c r="D31" s="2" t="n">
        <v>1E-005</v>
      </c>
      <c r="E31" s="0" t="n">
        <v>0.02</v>
      </c>
      <c r="F31" s="2" t="n">
        <v>1E-005</v>
      </c>
      <c r="G31" s="0" t="n">
        <v>0.02</v>
      </c>
    </row>
    <row r="32" customFormat="false" ht="15" hidden="false" customHeight="false" outlineLevel="0" collapsed="false">
      <c r="A32" s="0" t="s">
        <v>125</v>
      </c>
      <c r="B32" s="2" t="n">
        <v>1E-005</v>
      </c>
      <c r="C32" s="0" t="n">
        <v>0.02</v>
      </c>
      <c r="D32" s="2" t="n">
        <v>1E-005</v>
      </c>
      <c r="E32" s="0" t="n">
        <v>0.02</v>
      </c>
      <c r="F32" s="2" t="n">
        <v>1E-005</v>
      </c>
      <c r="G32" s="0" t="n">
        <v>0.02</v>
      </c>
    </row>
    <row r="33" customFormat="false" ht="15" hidden="false" customHeight="false" outlineLevel="0" collapsed="false">
      <c r="A33" s="0" t="s">
        <v>175</v>
      </c>
      <c r="B33" s="2" t="n">
        <v>2E-006</v>
      </c>
      <c r="C33" s="2" t="n">
        <v>2E-005</v>
      </c>
      <c r="D33" s="2" t="n">
        <v>2E-006</v>
      </c>
      <c r="E33" s="2" t="n">
        <v>2E-005</v>
      </c>
      <c r="F33" s="2" t="n">
        <v>2E-006</v>
      </c>
      <c r="G33" s="2" t="n">
        <v>2E-005</v>
      </c>
    </row>
  </sheetData>
  <mergeCells count="3">
    <mergeCell ref="B1:C1"/>
    <mergeCell ref="D1:E1"/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5" zeroHeight="false" outlineLevelRow="0" outlineLevelCol="0"/>
  <cols>
    <col collapsed="false" customWidth="true" hidden="false" outlineLevel="0" max="1" min="1" style="0" width="20.71"/>
    <col collapsed="false" customWidth="true" hidden="false" outlineLevel="0" max="9" min="2" style="0" width="8.71"/>
    <col collapsed="false" customWidth="true" hidden="false" outlineLevel="0" max="10" min="10" style="0" width="23.28"/>
    <col collapsed="false" customWidth="true" hidden="false" outlineLevel="0" max="1025" min="11" style="0" width="8.71"/>
  </cols>
  <sheetData>
    <row r="1" customFormat="false" ht="15" hidden="false" customHeight="false" outlineLevel="0" collapsed="false">
      <c r="B1" s="10" t="s">
        <v>340</v>
      </c>
      <c r="C1" s="10"/>
      <c r="D1" s="10" t="s">
        <v>341</v>
      </c>
      <c r="E1" s="10"/>
      <c r="F1" s="10" t="s">
        <v>342</v>
      </c>
      <c r="G1" s="10"/>
    </row>
    <row r="2" customFormat="false" ht="15" hidden="false" customHeight="false" outlineLevel="0" collapsed="false">
      <c r="A2" s="0" t="s">
        <v>406</v>
      </c>
      <c r="B2" s="0" t="n">
        <v>0.000217455000000001</v>
      </c>
      <c r="C2" s="0" t="n">
        <v>0.000377855000000001</v>
      </c>
      <c r="D2" s="0" t="n">
        <v>0.000115143999999999</v>
      </c>
      <c r="E2" s="0" t="n">
        <v>0.000183708</v>
      </c>
      <c r="F2" s="0" t="n">
        <v>5.23999999999999E-005</v>
      </c>
      <c r="G2" s="0" t="n">
        <v>0.000127253</v>
      </c>
      <c r="J2" s="0" t="s">
        <v>480</v>
      </c>
      <c r="K2" s="10" t="s">
        <v>340</v>
      </c>
      <c r="L2" s="10"/>
      <c r="M2" s="10" t="s">
        <v>341</v>
      </c>
      <c r="N2" s="10"/>
      <c r="O2" s="10" t="s">
        <v>342</v>
      </c>
      <c r="P2" s="10"/>
    </row>
    <row r="3" customFormat="false" ht="15" hidden="false" customHeight="false" outlineLevel="0" collapsed="false">
      <c r="A3" s="0" t="s">
        <v>407</v>
      </c>
      <c r="B3" s="0" t="n">
        <v>7.73833659238203E-005</v>
      </c>
      <c r="C3" s="0" t="n">
        <v>0.0199999999999999</v>
      </c>
      <c r="D3" s="0" t="n">
        <v>0.000200318492374291</v>
      </c>
      <c r="E3" s="0" t="n">
        <v>0.0199999999999999</v>
      </c>
      <c r="F3" s="0" t="n">
        <v>0.000599666232798204</v>
      </c>
      <c r="G3" s="0" t="n">
        <v>0.0199999999999999</v>
      </c>
      <c r="J3" s="0" t="s">
        <v>481</v>
      </c>
      <c r="K3" s="11" t="n">
        <f aca="false">C12/C9</f>
        <v>0.2513478</v>
      </c>
      <c r="L3" s="11" t="n">
        <f aca="false">B12/B9</f>
        <v>3.21031023697469</v>
      </c>
      <c r="M3" s="11" t="n">
        <f aca="false">E12/E9</f>
        <v>1.332863</v>
      </c>
      <c r="N3" s="11" t="n">
        <f aca="false">D12/D9</f>
        <v>3.21031023697467</v>
      </c>
      <c r="O3" s="11" t="n">
        <f aca="false">G12/G9</f>
        <v>0.0774642500000009</v>
      </c>
      <c r="P3" s="11" t="n">
        <f aca="false">F12/F9</f>
        <v>3.56701137441628</v>
      </c>
    </row>
    <row r="4" customFormat="false" ht="15" hidden="false" customHeight="false" outlineLevel="0" collapsed="false">
      <c r="A4" s="0" t="s">
        <v>408</v>
      </c>
      <c r="B4" s="0" t="n">
        <v>1.00000000000003E-005</v>
      </c>
      <c r="C4" s="0" t="n">
        <v>0.00258453477194166</v>
      </c>
      <c r="D4" s="0" t="n">
        <v>1.00000000000003E-005</v>
      </c>
      <c r="E4" s="0" t="n">
        <v>0.000998410070031405</v>
      </c>
      <c r="F4" s="0" t="n">
        <v>1.00000000000003E-005</v>
      </c>
      <c r="G4" s="0" t="n">
        <v>0.000333518862762616</v>
      </c>
      <c r="J4" s="0" t="s">
        <v>482</v>
      </c>
      <c r="K4" s="11" t="n">
        <f aca="false">B24/B26</f>
        <v>3.47426983266191</v>
      </c>
      <c r="L4" s="11" t="n">
        <f aca="false">C24/C26</f>
        <v>7.84005986212609</v>
      </c>
      <c r="M4" s="11" t="n">
        <f aca="false">E24/E26</f>
        <v>10.225712631637</v>
      </c>
      <c r="N4" s="11" t="n">
        <f aca="false">D24/D26</f>
        <v>12.1403218820046</v>
      </c>
      <c r="O4" s="11" t="n">
        <f aca="false">G24/G26</f>
        <v>12.3642499999999</v>
      </c>
      <c r="P4" s="11" t="n">
        <f aca="false">F24/F26</f>
        <v>13.8790144230776</v>
      </c>
    </row>
    <row r="5" customFormat="false" ht="15" hidden="false" customHeight="false" outlineLevel="0" collapsed="false">
      <c r="A5" s="0" t="s">
        <v>409</v>
      </c>
      <c r="B5" s="0" t="n">
        <v>5.24544999999999E-005</v>
      </c>
      <c r="C5" s="0" t="n">
        <v>0.000221615</v>
      </c>
      <c r="D5" s="0" t="n">
        <v>6.60174999999998E-005</v>
      </c>
      <c r="E5" s="0" t="n">
        <v>0.000119019</v>
      </c>
      <c r="F5" s="0" t="n">
        <v>0.000136895</v>
      </c>
      <c r="G5" s="0" t="n">
        <v>0.000230868</v>
      </c>
      <c r="J5" s="0" t="s">
        <v>483</v>
      </c>
      <c r="K5" s="12" t="n">
        <f aca="false">B14/B15</f>
        <v>0.000645535159085675</v>
      </c>
      <c r="L5" s="12"/>
      <c r="M5" s="12" t="n">
        <f aca="false">D14/D15</f>
        <v>0.000645535159085675</v>
      </c>
      <c r="N5" s="12"/>
      <c r="O5" s="12" t="n">
        <f aca="false">F14/F15</f>
        <v>0.000680453804143294</v>
      </c>
      <c r="P5" s="12" t="n">
        <f aca="false">G14/G15</f>
        <v>0.000680453804143248</v>
      </c>
    </row>
    <row r="6" customFormat="false" ht="15" hidden="false" customHeight="false" outlineLevel="0" collapsed="false">
      <c r="A6" s="0" t="s">
        <v>410</v>
      </c>
      <c r="B6" s="0" t="n">
        <v>1.00000000000003E-005</v>
      </c>
      <c r="C6" s="0" t="n">
        <v>0.0199999999999999</v>
      </c>
      <c r="D6" s="0" t="n">
        <v>1.00000000000003E-005</v>
      </c>
      <c r="E6" s="0" t="n">
        <v>0.0199999999999999</v>
      </c>
      <c r="F6" s="0" t="n">
        <v>1.00000000000003E-005</v>
      </c>
      <c r="G6" s="0" t="n">
        <v>0.0199999999999999</v>
      </c>
      <c r="J6" s="0" t="s">
        <v>484</v>
      </c>
      <c r="K6" s="11" t="n">
        <f aca="false">C22/C8</f>
        <v>5.55555555555558</v>
      </c>
      <c r="L6" s="11" t="n">
        <f aca="false">B22/B8</f>
        <v>8.14910588048551</v>
      </c>
      <c r="M6" s="11" t="n">
        <f aca="false">E22/E8</f>
        <v>10.2222222222222</v>
      </c>
      <c r="N6" s="11" t="n">
        <f aca="false">D22/D8</f>
        <v>15.372177001825</v>
      </c>
      <c r="O6" s="11" t="n">
        <f aca="false">G22/G8</f>
        <v>9.19999999999997</v>
      </c>
      <c r="P6" s="11" t="n">
        <f aca="false">F22/F8</f>
        <v>15.372177001825</v>
      </c>
    </row>
    <row r="7" customFormat="false" ht="15" hidden="false" customHeight="false" outlineLevel="0" collapsed="false">
      <c r="A7" s="0" t="s">
        <v>411</v>
      </c>
      <c r="B7" s="0" t="n">
        <v>1.00000000000003E-005</v>
      </c>
      <c r="C7" s="0" t="n">
        <v>0.0199999999999999</v>
      </c>
      <c r="D7" s="0" t="n">
        <v>1.00000000000003E-005</v>
      </c>
      <c r="E7" s="0" t="n">
        <v>0.0199999999999999</v>
      </c>
      <c r="F7" s="0" t="n">
        <v>1.00000000000003E-005</v>
      </c>
      <c r="G7" s="0" t="n">
        <v>0.0199999999999999</v>
      </c>
    </row>
    <row r="8" customFormat="false" ht="15" hidden="false" customHeight="false" outlineLevel="0" collapsed="false">
      <c r="A8" s="0" t="s">
        <v>412</v>
      </c>
      <c r="B8" s="0" t="n">
        <v>0.00539936535925563</v>
      </c>
      <c r="C8" s="0" t="n">
        <v>0.00899999999999998</v>
      </c>
      <c r="D8" s="0" t="n">
        <v>0.00539936535925563</v>
      </c>
      <c r="E8" s="0" t="n">
        <v>0.00899999999999998</v>
      </c>
      <c r="F8" s="0" t="n">
        <v>0.00539936535925563</v>
      </c>
      <c r="G8" s="0" t="n">
        <v>0.01</v>
      </c>
    </row>
    <row r="9" customFormat="false" ht="15" hidden="false" customHeight="false" outlineLevel="0" collapsed="false">
      <c r="A9" s="0" t="s">
        <v>413</v>
      </c>
      <c r="B9" s="0" t="n">
        <v>0.000427688571710721</v>
      </c>
      <c r="C9" s="0" t="n">
        <v>0.01</v>
      </c>
      <c r="D9" s="0" t="n">
        <v>0.000337268338595322</v>
      </c>
      <c r="E9" s="0" t="n">
        <v>0.000999999999999997</v>
      </c>
      <c r="F9" s="0" t="n">
        <v>0.000362313955393958</v>
      </c>
      <c r="G9" s="0" t="n">
        <v>0.0199999999999999</v>
      </c>
    </row>
    <row r="10" customFormat="false" ht="15" hidden="false" customHeight="false" outlineLevel="0" collapsed="false">
      <c r="A10" s="0" t="s">
        <v>414</v>
      </c>
      <c r="B10" s="0" t="n">
        <v>1.68679924446703E-005</v>
      </c>
      <c r="C10" s="0" t="n">
        <v>1.99999999999997E-005</v>
      </c>
      <c r="D10" s="0" t="n">
        <v>1.68679924446703E-005</v>
      </c>
      <c r="E10" s="0" t="n">
        <v>1.99999999999997E-005</v>
      </c>
      <c r="F10" s="0" t="n">
        <v>1.62858676449362E-005</v>
      </c>
      <c r="G10" s="0" t="n">
        <v>1.99999999999997E-005</v>
      </c>
    </row>
    <row r="11" customFormat="false" ht="15" hidden="false" customHeight="false" outlineLevel="0" collapsed="false">
      <c r="A11" s="0" t="s">
        <v>415</v>
      </c>
      <c r="B11" s="0" t="n">
        <v>1.00000000000003E-005</v>
      </c>
      <c r="C11" s="0" t="n">
        <v>1.66686256646301E-005</v>
      </c>
      <c r="D11" s="0" t="n">
        <v>1.00000000000003E-005</v>
      </c>
      <c r="E11" s="0" t="n">
        <v>1.66686256646301E-005</v>
      </c>
      <c r="F11" s="0" t="n">
        <v>1.00000000000003E-005</v>
      </c>
      <c r="G11" s="0" t="n">
        <v>1.85206951829219E-005</v>
      </c>
    </row>
    <row r="12" customFormat="false" ht="15" hidden="false" customHeight="false" outlineLevel="0" collapsed="false">
      <c r="A12" s="0" t="s">
        <v>416</v>
      </c>
      <c r="B12" s="0" t="n">
        <v>0.00137301300000001</v>
      </c>
      <c r="C12" s="0" t="n">
        <v>0.002513478</v>
      </c>
      <c r="D12" s="0" t="n">
        <v>0.001082736</v>
      </c>
      <c r="E12" s="0" t="n">
        <v>0.001332863</v>
      </c>
      <c r="F12" s="0" t="n">
        <v>0.001292378</v>
      </c>
      <c r="G12" s="0" t="n">
        <v>0.00154928500000001</v>
      </c>
    </row>
    <row r="13" customFormat="false" ht="15" hidden="false" customHeight="false" outlineLevel="0" collapsed="false">
      <c r="A13" s="0" t="s">
        <v>417</v>
      </c>
      <c r="B13" s="0" t="n">
        <v>1.00000000000003E-005</v>
      </c>
      <c r="C13" s="0" t="n">
        <v>1.66686256646301E-005</v>
      </c>
      <c r="D13" s="0" t="n">
        <v>1.00000000000003E-005</v>
      </c>
      <c r="E13" s="0" t="n">
        <v>1.66686256646301E-005</v>
      </c>
      <c r="F13" s="0" t="n">
        <v>1.00000000000003E-005</v>
      </c>
      <c r="G13" s="0" t="n">
        <v>1.85206951829219E-005</v>
      </c>
    </row>
    <row r="14" customFormat="false" ht="15" hidden="false" customHeight="false" outlineLevel="0" collapsed="false">
      <c r="A14" s="0" t="s">
        <v>418</v>
      </c>
      <c r="B14" s="0" t="n">
        <v>1.00000000000003E-005</v>
      </c>
      <c r="C14" s="0" t="n">
        <v>1.29107031817128E-005</v>
      </c>
      <c r="D14" s="0" t="n">
        <v>1.00000000000003E-005</v>
      </c>
      <c r="E14" s="0" t="n">
        <v>1.29107031817128E-005</v>
      </c>
      <c r="F14" s="0" t="n">
        <v>1.00000000000003E-005</v>
      </c>
      <c r="G14" s="0" t="n">
        <v>1.36090760828649E-005</v>
      </c>
      <c r="H14" s="0" t="n">
        <f aca="false">B14+B15</f>
        <v>0.015501023005105</v>
      </c>
      <c r="I14" s="0" t="n">
        <f aca="false">C14+C15</f>
        <v>0.0200129107031816</v>
      </c>
      <c r="J14" s="0" t="n">
        <f aca="false">D14+D15</f>
        <v>0.015501023005105</v>
      </c>
      <c r="K14" s="0" t="n">
        <f aca="false">E14+E15</f>
        <v>0.0200129107031816</v>
      </c>
      <c r="L14" s="0" t="n">
        <f aca="false">F14+F15</f>
        <v>0.0147060747946593</v>
      </c>
      <c r="M14" s="0" t="n">
        <f aca="false">G14+G15</f>
        <v>0.0200136090760828</v>
      </c>
    </row>
    <row r="15" customFormat="false" ht="15" hidden="false" customHeight="false" outlineLevel="0" collapsed="false">
      <c r="A15" s="0" t="s">
        <v>419</v>
      </c>
      <c r="B15" s="0" t="n">
        <v>0.015491023005105</v>
      </c>
      <c r="C15" s="0" t="n">
        <v>0.0199999999999999</v>
      </c>
      <c r="D15" s="0" t="n">
        <v>0.015491023005105</v>
      </c>
      <c r="E15" s="0" t="n">
        <v>0.0199999999999999</v>
      </c>
      <c r="F15" s="0" t="n">
        <v>0.0146960747946593</v>
      </c>
      <c r="G15" s="0" t="n">
        <v>0.0199999999999999</v>
      </c>
    </row>
    <row r="16" customFormat="false" ht="15" hidden="false" customHeight="false" outlineLevel="0" collapsed="false">
      <c r="A16" s="0" t="s">
        <v>420</v>
      </c>
      <c r="B16" s="0" t="n">
        <v>1.00000000000003E-005</v>
      </c>
      <c r="C16" s="0" t="n">
        <v>0.000233814992063049</v>
      </c>
      <c r="D16" s="0" t="n">
        <v>1.00000000000003E-005</v>
      </c>
      <c r="E16" s="0" t="n">
        <v>2.96499815003342E-005</v>
      </c>
      <c r="F16" s="0" t="n">
        <v>1.00000000000003E-005</v>
      </c>
      <c r="G16" s="0" t="n">
        <v>0.000552007442778546</v>
      </c>
    </row>
    <row r="17" customFormat="false" ht="15" hidden="false" customHeight="false" outlineLevel="0" collapsed="false">
      <c r="A17" s="0" t="s">
        <v>421</v>
      </c>
      <c r="B17" s="0" t="n">
        <v>1.00000000000003E-005</v>
      </c>
      <c r="C17" s="0" t="n">
        <v>0.0199999999999999</v>
      </c>
      <c r="D17" s="0" t="n">
        <v>1.00000000000003E-005</v>
      </c>
      <c r="E17" s="0" t="n">
        <v>0.0199999999999999</v>
      </c>
      <c r="F17" s="0" t="n">
        <v>1.00000000000003E-005</v>
      </c>
      <c r="G17" s="0" t="n">
        <v>0.0199999999999999</v>
      </c>
    </row>
    <row r="18" customFormat="false" ht="15" hidden="false" customHeight="false" outlineLevel="0" collapsed="false">
      <c r="A18" s="0" t="s">
        <v>422</v>
      </c>
      <c r="B18" s="0" t="n">
        <v>4.18202999999987E-005</v>
      </c>
      <c r="C18" s="0" t="n">
        <v>0.000225464000000001</v>
      </c>
      <c r="D18" s="0" t="n">
        <v>2.87516999999991E-005</v>
      </c>
      <c r="E18" s="0" t="n">
        <v>6.58489999999998E-005</v>
      </c>
      <c r="F18" s="0" t="n">
        <v>5.19000000000001E-005</v>
      </c>
      <c r="G18" s="0" t="n">
        <v>7.59000000000001E-005</v>
      </c>
    </row>
    <row r="19" customFormat="false" ht="15" hidden="false" customHeight="false" outlineLevel="0" collapsed="false">
      <c r="A19" s="0" t="s">
        <v>423</v>
      </c>
      <c r="B19" s="0" t="n">
        <v>1.00000000000003E-005</v>
      </c>
      <c r="C19" s="0" t="n">
        <v>0.0199999999999999</v>
      </c>
      <c r="D19" s="0" t="n">
        <v>1.00000000000003E-005</v>
      </c>
      <c r="E19" s="0" t="n">
        <v>0.0199999999999999</v>
      </c>
      <c r="F19" s="0" t="n">
        <v>1.00000000000003E-005</v>
      </c>
      <c r="G19" s="0" t="n">
        <v>0.0199999999999999</v>
      </c>
    </row>
    <row r="20" customFormat="false" ht="15" hidden="false" customHeight="false" outlineLevel="0" collapsed="false">
      <c r="A20" s="0" t="s">
        <v>424</v>
      </c>
      <c r="B20" s="0" t="n">
        <v>1.00000000000003E-005</v>
      </c>
      <c r="C20" s="0" t="n">
        <v>0.0199999999999999</v>
      </c>
      <c r="D20" s="0" t="n">
        <v>1.00000000000003E-005</v>
      </c>
      <c r="E20" s="0" t="n">
        <v>0.0199999999999999</v>
      </c>
      <c r="F20" s="0" t="n">
        <v>1.00000000000003E-005</v>
      </c>
      <c r="G20" s="0" t="n">
        <v>0.0199999999999999</v>
      </c>
    </row>
    <row r="21" customFormat="false" ht="15" hidden="false" customHeight="false" outlineLevel="0" collapsed="false">
      <c r="A21" s="0" t="s">
        <v>425</v>
      </c>
      <c r="B21" s="0" t="n">
        <v>1.00000000000003E-005</v>
      </c>
      <c r="C21" s="0" t="n">
        <v>0.0199999999999999</v>
      </c>
      <c r="D21" s="0" t="n">
        <v>1.00000000000003E-005</v>
      </c>
      <c r="E21" s="0" t="n">
        <v>0.0199999999999999</v>
      </c>
      <c r="F21" s="0" t="n">
        <v>1.00000000000003E-005</v>
      </c>
      <c r="G21" s="0" t="n">
        <v>0.0199999999999999</v>
      </c>
    </row>
    <row r="22" customFormat="false" ht="15" hidden="false" customHeight="false" outlineLevel="0" collapsed="false">
      <c r="A22" s="0" t="s">
        <v>426</v>
      </c>
      <c r="B22" s="0" t="n">
        <v>0.0439999999999998</v>
      </c>
      <c r="C22" s="0" t="n">
        <v>0.0500000000000001</v>
      </c>
      <c r="D22" s="0" t="n">
        <v>0.0829999999999999</v>
      </c>
      <c r="E22" s="0" t="n">
        <v>0.0919999999999997</v>
      </c>
      <c r="F22" s="0" t="n">
        <v>0.0829999999999999</v>
      </c>
      <c r="G22" s="0" t="n">
        <v>0.0919999999999997</v>
      </c>
    </row>
    <row r="23" customFormat="false" ht="15" hidden="false" customHeight="false" outlineLevel="0" collapsed="false">
      <c r="A23" s="0" t="s">
        <v>427</v>
      </c>
      <c r="B23" s="0" t="n">
        <v>1.00000000000003E-005</v>
      </c>
      <c r="C23" s="0" t="n">
        <v>0.0199999999999999</v>
      </c>
      <c r="D23" s="0" t="n">
        <v>1.00000000000003E-005</v>
      </c>
      <c r="E23" s="0" t="n">
        <v>0.0199999999999999</v>
      </c>
      <c r="F23" s="0" t="n">
        <v>1.00000000000003E-005</v>
      </c>
      <c r="G23" s="0" t="n">
        <v>0.0199999999999999</v>
      </c>
    </row>
    <row r="24" customFormat="false" ht="15" hidden="false" customHeight="false" outlineLevel="0" collapsed="false">
      <c r="A24" s="0" t="s">
        <v>428</v>
      </c>
      <c r="B24" s="0" t="n">
        <v>0.000358766999999999</v>
      </c>
      <c r="C24" s="0" t="n">
        <v>0.000984883999999996</v>
      </c>
      <c r="D24" s="0" t="n">
        <v>0.000577367000000002</v>
      </c>
      <c r="E24" s="0" t="n">
        <v>0.000593483999999997</v>
      </c>
      <c r="F24" s="0" t="n">
        <v>0.000577367000000002</v>
      </c>
      <c r="G24" s="0" t="n">
        <v>0.000593483999999997</v>
      </c>
    </row>
    <row r="25" customFormat="false" ht="15" hidden="false" customHeight="false" outlineLevel="0" collapsed="false">
      <c r="A25" s="0" t="s">
        <v>429</v>
      </c>
      <c r="B25" s="0" t="n">
        <v>1.00000000000003E-005</v>
      </c>
      <c r="C25" s="0" t="n">
        <v>0.0199999999999999</v>
      </c>
      <c r="D25" s="0" t="n">
        <v>1.00000000000003E-005</v>
      </c>
      <c r="E25" s="0" t="n">
        <v>0.0199999999999999</v>
      </c>
      <c r="F25" s="0" t="n">
        <v>1.00000000000003E-005</v>
      </c>
      <c r="G25" s="0" t="n">
        <v>0.0199999999999999</v>
      </c>
    </row>
    <row r="26" customFormat="false" ht="15" hidden="false" customHeight="false" outlineLevel="0" collapsed="false">
      <c r="A26" s="0" t="s">
        <v>430</v>
      </c>
      <c r="B26" s="0" t="n">
        <v>0.000103264</v>
      </c>
      <c r="C26" s="0" t="n">
        <v>0.000125621999999999</v>
      </c>
      <c r="D26" s="0" t="n">
        <v>4.75578000000002E-005</v>
      </c>
      <c r="E26" s="0" t="n">
        <v>5.80383999999998E-005</v>
      </c>
      <c r="F26" s="0" t="n">
        <v>4.15999999999982E-005</v>
      </c>
      <c r="G26" s="0" t="n">
        <v>4.80000000000002E-005</v>
      </c>
    </row>
    <row r="27" customFormat="false" ht="15" hidden="false" customHeight="false" outlineLevel="0" collapsed="false">
      <c r="A27" s="0" t="s">
        <v>431</v>
      </c>
      <c r="B27" s="0" t="n">
        <v>1.00000000000003E-005</v>
      </c>
      <c r="C27" s="0" t="n">
        <v>0.0199999999999999</v>
      </c>
      <c r="D27" s="0" t="n">
        <v>1.00000000000003E-005</v>
      </c>
      <c r="E27" s="0" t="n">
        <v>0.0199999999999999</v>
      </c>
      <c r="F27" s="0" t="n">
        <v>1.00000000000003E-005</v>
      </c>
      <c r="G27" s="0" t="n">
        <v>0.0199999999999999</v>
      </c>
    </row>
    <row r="28" customFormat="false" ht="15" hidden="false" customHeight="false" outlineLevel="0" collapsed="false">
      <c r="A28" s="0" t="s">
        <v>432</v>
      </c>
      <c r="B28" s="0" t="n">
        <v>1.00000000000003E-005</v>
      </c>
      <c r="C28" s="0" t="n">
        <v>0.0199999999999999</v>
      </c>
      <c r="D28" s="0" t="n">
        <v>1.00000000000003E-005</v>
      </c>
      <c r="E28" s="0" t="n">
        <v>0.0199999999999999</v>
      </c>
      <c r="F28" s="0" t="n">
        <v>1.00000000000003E-005</v>
      </c>
      <c r="G28" s="0" t="n">
        <v>0.0199999999999999</v>
      </c>
    </row>
    <row r="29" customFormat="false" ht="15" hidden="false" customHeight="false" outlineLevel="0" collapsed="false">
      <c r="A29" s="0" t="s">
        <v>433</v>
      </c>
      <c r="B29" s="0" t="n">
        <v>1.00000000000003E-005</v>
      </c>
      <c r="C29" s="0" t="n">
        <v>0.0199999999999999</v>
      </c>
      <c r="D29" s="0" t="n">
        <v>1.00000000000003E-005</v>
      </c>
      <c r="E29" s="0" t="n">
        <v>0.0199999999999999</v>
      </c>
      <c r="F29" s="0" t="n">
        <v>1.00000000000003E-005</v>
      </c>
      <c r="G29" s="0" t="n">
        <v>0.0199999999999999</v>
      </c>
    </row>
    <row r="30" customFormat="false" ht="15" hidden="false" customHeight="false" outlineLevel="0" collapsed="false">
      <c r="A30" s="0" t="s">
        <v>434</v>
      </c>
      <c r="B30" s="0" t="n">
        <v>1.00000000000003E-005</v>
      </c>
      <c r="C30" s="0" t="n">
        <v>0.0199999999999999</v>
      </c>
      <c r="D30" s="0" t="n">
        <v>1.00000000000003E-005</v>
      </c>
      <c r="E30" s="0" t="n">
        <v>0.0199999999999999</v>
      </c>
      <c r="F30" s="0" t="n">
        <v>1.00000000000003E-005</v>
      </c>
      <c r="G30" s="0" t="n">
        <v>0.0199999999999999</v>
      </c>
    </row>
    <row r="31" customFormat="false" ht="15" hidden="false" customHeight="false" outlineLevel="0" collapsed="false">
      <c r="A31" s="0" t="s">
        <v>435</v>
      </c>
      <c r="B31" s="0" t="n">
        <v>1.00000000000003E-005</v>
      </c>
      <c r="C31" s="0" t="n">
        <v>0.0199999999999999</v>
      </c>
      <c r="D31" s="0" t="n">
        <v>1.00000000000003E-005</v>
      </c>
      <c r="E31" s="0" t="n">
        <v>0.0199999999999999</v>
      </c>
      <c r="F31" s="0" t="n">
        <v>1.00000000000003E-005</v>
      </c>
      <c r="G31" s="0" t="n">
        <v>0.0199999999999999</v>
      </c>
    </row>
    <row r="32" customFormat="false" ht="15" hidden="false" customHeight="false" outlineLevel="0" collapsed="false">
      <c r="A32" s="0" t="s">
        <v>436</v>
      </c>
      <c r="B32" s="0" t="n">
        <v>1.00000000000003E-005</v>
      </c>
      <c r="C32" s="0" t="n">
        <v>0.0199999999999999</v>
      </c>
      <c r="D32" s="0" t="n">
        <v>1.00000000000003E-005</v>
      </c>
      <c r="E32" s="0" t="n">
        <v>0.0199999999999999</v>
      </c>
      <c r="F32" s="0" t="n">
        <v>1.00000000000003E-005</v>
      </c>
      <c r="G32" s="0" t="n">
        <v>0.0199999999999999</v>
      </c>
    </row>
    <row r="33" customFormat="false" ht="15" hidden="false" customHeight="false" outlineLevel="0" collapsed="false">
      <c r="A33" s="0" t="s">
        <v>437</v>
      </c>
      <c r="B33" s="0" t="n">
        <v>2.00000000000006E-006</v>
      </c>
      <c r="C33" s="0" t="n">
        <v>1.99999999999997E-005</v>
      </c>
      <c r="D33" s="0" t="n">
        <v>2.00000000000006E-006</v>
      </c>
      <c r="E33" s="0" t="n">
        <v>1.99999999999997E-005</v>
      </c>
      <c r="F33" s="0" t="n">
        <v>2.00000000000006E-006</v>
      </c>
      <c r="G33" s="0" t="n">
        <v>1.99999999999997E-005</v>
      </c>
    </row>
  </sheetData>
  <mergeCells count="6">
    <mergeCell ref="B1:C1"/>
    <mergeCell ref="D1:E1"/>
    <mergeCell ref="F1:G1"/>
    <mergeCell ref="K2:L2"/>
    <mergeCell ref="M2:N2"/>
    <mergeCell ref="O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2" activeCellId="0" sqref="W12"/>
    </sheetView>
  </sheetViews>
  <sheetFormatPr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6" min="2" style="0" width="8.71"/>
    <col collapsed="false" customWidth="true" hidden="false" outlineLevel="0" max="8" min="7" style="0" width="12.71"/>
    <col collapsed="false" customWidth="true" hidden="false" outlineLevel="0" max="17" min="9" style="0" width="8.71"/>
    <col collapsed="false" customWidth="true" hidden="false" outlineLevel="0" max="18" min="18" style="0" width="6.42"/>
    <col collapsed="false" customWidth="true" hidden="true" outlineLevel="0" max="19" min="19" style="0" width="9.13"/>
    <col collapsed="false" customWidth="true" hidden="false" outlineLevel="0" max="1025" min="20" style="0" width="8.71"/>
  </cols>
  <sheetData>
    <row r="1" customFormat="false" ht="15" hidden="false" customHeight="false" outlineLevel="0" collapsed="false">
      <c r="A1" s="13" t="s">
        <v>2</v>
      </c>
      <c r="B1" s="10" t="s">
        <v>340</v>
      </c>
      <c r="C1" s="10"/>
      <c r="D1" s="10" t="s">
        <v>341</v>
      </c>
      <c r="E1" s="10"/>
      <c r="F1" s="10" t="s">
        <v>342</v>
      </c>
      <c r="G1" s="10"/>
    </row>
    <row r="2" customFormat="false" ht="15" hidden="false" customHeight="false" outlineLevel="0" collapsed="false">
      <c r="A2" s="13" t="s">
        <v>15</v>
      </c>
      <c r="B2" s="14" t="n">
        <v>-14.2319544498287</v>
      </c>
      <c r="C2" s="14" t="n">
        <v>-0.00100000000000477</v>
      </c>
      <c r="D2" s="14" t="n">
        <v>-11.7951810878939</v>
      </c>
      <c r="E2" s="14" t="n">
        <v>-0.001</v>
      </c>
      <c r="F2" s="14" t="n">
        <v>-8.98608347445665</v>
      </c>
      <c r="G2" s="14" t="n">
        <v>-0.00100000000000122</v>
      </c>
    </row>
    <row r="3" customFormat="false" ht="15" hidden="false" customHeight="false" outlineLevel="0" collapsed="false">
      <c r="A3" s="13" t="s">
        <v>17</v>
      </c>
      <c r="B3" s="14" t="n">
        <v>-23.9926222847888</v>
      </c>
      <c r="C3" s="14" t="n">
        <v>-0.001000000000003</v>
      </c>
      <c r="D3" s="14" t="n">
        <v>-22.3999586390507</v>
      </c>
      <c r="E3" s="14" t="n">
        <v>-0.00100000000000122</v>
      </c>
      <c r="F3" s="14" t="n">
        <v>-24.097417880614</v>
      </c>
      <c r="G3" s="14" t="n">
        <v>-0.00100000000000122</v>
      </c>
    </row>
    <row r="4" customFormat="false" ht="15" hidden="false" customHeight="false" outlineLevel="0" collapsed="false">
      <c r="A4" s="13" t="s">
        <v>345</v>
      </c>
      <c r="B4" s="14" t="n">
        <v>-21.0475</v>
      </c>
      <c r="C4" s="14" t="n">
        <v>0</v>
      </c>
      <c r="D4" s="14" t="n">
        <v>-20.45831</v>
      </c>
      <c r="E4" s="14" t="n">
        <v>0</v>
      </c>
      <c r="F4" s="14" t="n">
        <v>-19.1297</v>
      </c>
      <c r="G4" s="14" t="n">
        <v>0</v>
      </c>
    </row>
    <row r="5" customFormat="false" ht="15.75" hidden="false" customHeight="false" outlineLevel="0" collapsed="false">
      <c r="A5" s="13" t="s">
        <v>346</v>
      </c>
      <c r="B5" s="14" t="n">
        <v>-1.31001546998379</v>
      </c>
      <c r="C5" s="14" t="n">
        <v>-0.001</v>
      </c>
      <c r="D5" s="14" t="n">
        <v>-1.31001546998379</v>
      </c>
      <c r="E5" s="14" t="n">
        <v>-0.001</v>
      </c>
      <c r="F5" s="14" t="n">
        <v>-1.57994480185405</v>
      </c>
      <c r="G5" s="14" t="n">
        <v>-0.001</v>
      </c>
      <c r="T5" s="15" t="s">
        <v>480</v>
      </c>
      <c r="U5" s="15" t="s">
        <v>340</v>
      </c>
      <c r="V5" s="15"/>
      <c r="W5" s="15" t="s">
        <v>341</v>
      </c>
      <c r="X5" s="15"/>
      <c r="Y5" s="15" t="s">
        <v>342</v>
      </c>
      <c r="Z5" s="15"/>
    </row>
    <row r="6" customFormat="false" ht="15.75" hidden="false" customHeight="false" outlineLevel="0" collapsed="false">
      <c r="A6" s="13" t="s">
        <v>23</v>
      </c>
      <c r="B6" s="14" t="n">
        <v>-8.07615437384756</v>
      </c>
      <c r="C6" s="14" t="n">
        <v>-0.00100000000001543</v>
      </c>
      <c r="D6" s="14" t="n">
        <v>-2.78553290536967</v>
      </c>
      <c r="E6" s="14" t="n">
        <v>-0.001</v>
      </c>
      <c r="F6" s="14" t="n">
        <v>-10.2769575813425</v>
      </c>
      <c r="G6" s="14" t="n">
        <v>-0.001</v>
      </c>
      <c r="T6" s="16"/>
      <c r="U6" s="17" t="s">
        <v>8</v>
      </c>
      <c r="V6" s="17" t="s">
        <v>9</v>
      </c>
      <c r="W6" s="17" t="s">
        <v>8</v>
      </c>
      <c r="X6" s="17" t="s">
        <v>9</v>
      </c>
      <c r="Y6" s="17" t="s">
        <v>8</v>
      </c>
      <c r="Z6" s="17" t="s">
        <v>9</v>
      </c>
    </row>
    <row r="7" customFormat="false" ht="15.75" hidden="false" customHeight="false" outlineLevel="0" collapsed="false">
      <c r="A7" s="13" t="s">
        <v>49</v>
      </c>
      <c r="B7" s="14" t="n">
        <v>-13.3952167124426</v>
      </c>
      <c r="C7" s="14" t="n">
        <v>-0.00100000000000477</v>
      </c>
      <c r="D7" s="14" t="n">
        <v>-13.3952167124426</v>
      </c>
      <c r="E7" s="14" t="n">
        <v>-0.00100000000000477</v>
      </c>
      <c r="F7" s="14" t="n">
        <v>-13.6651460443128</v>
      </c>
      <c r="G7" s="14" t="n">
        <v>-0.001</v>
      </c>
      <c r="T7" s="16" t="s">
        <v>481</v>
      </c>
      <c r="U7" s="17" t="n">
        <v>3.21031</v>
      </c>
      <c r="V7" s="17" t="n">
        <v>0.251348</v>
      </c>
      <c r="W7" s="17" t="n">
        <v>3.21031</v>
      </c>
      <c r="X7" s="17" t="n">
        <v>1.332863</v>
      </c>
      <c r="Y7" s="17" t="n">
        <v>3.567011</v>
      </c>
      <c r="Z7" s="17" t="n">
        <v>0.077464</v>
      </c>
    </row>
    <row r="8" customFormat="false" ht="15.75" hidden="false" customHeight="false" outlineLevel="0" collapsed="false">
      <c r="A8" s="13" t="s">
        <v>51</v>
      </c>
      <c r="B8" s="14" t="n">
        <v>-87.4890107160184</v>
      </c>
      <c r="C8" s="14" t="n">
        <v>-49.8352344215335</v>
      </c>
      <c r="D8" s="14" t="n">
        <v>-83.575849050136</v>
      </c>
      <c r="E8" s="14" t="n">
        <v>-56.229769034786</v>
      </c>
      <c r="F8" s="14" t="n">
        <v>-91.483158536416</v>
      </c>
      <c r="G8" s="14" t="n">
        <v>-56.9328914937883</v>
      </c>
      <c r="T8" s="16" t="s">
        <v>482</v>
      </c>
      <c r="U8" s="17" t="n">
        <v>3.47427</v>
      </c>
      <c r="V8" s="17" t="n">
        <v>7.84006</v>
      </c>
      <c r="W8" s="17" t="n">
        <v>12.14032</v>
      </c>
      <c r="X8" s="17" t="n">
        <v>10.22571</v>
      </c>
      <c r="Y8" s="17" t="n">
        <v>13.87901</v>
      </c>
      <c r="Z8" s="17" t="n">
        <v>12.36425</v>
      </c>
    </row>
    <row r="9" customFormat="false" ht="15.75" hidden="false" customHeight="false" outlineLevel="0" collapsed="false">
      <c r="A9" s="13" t="s">
        <v>56</v>
      </c>
      <c r="B9" s="14" t="n">
        <v>-50.4776554620315</v>
      </c>
      <c r="C9" s="14" t="n">
        <v>-0.00100000000001188</v>
      </c>
      <c r="D9" s="14" t="n">
        <v>-50.4776554620315</v>
      </c>
      <c r="E9" s="14" t="n">
        <v>-0.001</v>
      </c>
      <c r="F9" s="14" t="n">
        <v>-50.5933394614045</v>
      </c>
      <c r="G9" s="14" t="n">
        <v>-0.00100000000000477</v>
      </c>
      <c r="T9" s="16" t="s">
        <v>483</v>
      </c>
      <c r="U9" s="17" t="n">
        <v>0.000646</v>
      </c>
      <c r="V9" s="17" t="s">
        <v>485</v>
      </c>
      <c r="W9" s="17" t="n">
        <v>0.000646</v>
      </c>
      <c r="X9" s="17" t="s">
        <v>485</v>
      </c>
      <c r="Y9" s="17" t="n">
        <v>0.00068</v>
      </c>
      <c r="Z9" s="17" t="s">
        <v>485</v>
      </c>
    </row>
    <row r="10" customFormat="false" ht="15.75" hidden="false" customHeight="false" outlineLevel="0" collapsed="false">
      <c r="T10" s="16" t="s">
        <v>484</v>
      </c>
      <c r="U10" s="17" t="n">
        <v>5.555556</v>
      </c>
      <c r="V10" s="17" t="n">
        <v>8.149106</v>
      </c>
      <c r="W10" s="17" t="n">
        <v>10.222</v>
      </c>
      <c r="X10" s="17" t="n">
        <v>15.37218</v>
      </c>
      <c r="Y10" s="17" t="n">
        <v>9.2</v>
      </c>
      <c r="Z10" s="17" t="n">
        <v>15.37218</v>
      </c>
    </row>
    <row r="14" customFormat="false" ht="15" hidden="false" customHeight="false" outlineLevel="0" collapsed="false">
      <c r="G14" s="0" t="s">
        <v>15</v>
      </c>
      <c r="H14" s="0" t="s">
        <v>17</v>
      </c>
      <c r="I14" s="0" t="s">
        <v>345</v>
      </c>
      <c r="J14" s="0" t="s">
        <v>346</v>
      </c>
      <c r="K14" s="0" t="s">
        <v>23</v>
      </c>
      <c r="L14" s="0" t="s">
        <v>49</v>
      </c>
      <c r="M14" s="0" t="s">
        <v>51</v>
      </c>
      <c r="N14" s="0" t="s">
        <v>56</v>
      </c>
    </row>
    <row r="15" customFormat="false" ht="15" hidden="false" customHeight="false" outlineLevel="0" collapsed="false">
      <c r="F15" s="0" t="s">
        <v>340</v>
      </c>
      <c r="G15" s="0" t="n">
        <v>-14.2319544498287</v>
      </c>
      <c r="H15" s="0" t="n">
        <v>-23.9926222847888</v>
      </c>
      <c r="I15" s="0" t="n">
        <v>-21.0475</v>
      </c>
      <c r="J15" s="0" t="n">
        <v>-1.31001546998379</v>
      </c>
      <c r="K15" s="0" t="n">
        <v>-8.07615437384756</v>
      </c>
      <c r="L15" s="0" t="n">
        <v>-13.3952167124426</v>
      </c>
      <c r="M15" s="0" t="n">
        <v>-87.4890107160184</v>
      </c>
      <c r="N15" s="0" t="n">
        <v>-50.4776554620315</v>
      </c>
    </row>
    <row r="16" customFormat="false" ht="15" hidden="false" customHeight="false" outlineLevel="0" collapsed="false">
      <c r="F16" s="0" t="s">
        <v>340</v>
      </c>
      <c r="G16" s="0" t="n">
        <v>-0.00100000000000477</v>
      </c>
      <c r="H16" s="0" t="n">
        <v>-0.001000000000003</v>
      </c>
      <c r="I16" s="0" t="n">
        <v>0</v>
      </c>
      <c r="J16" s="0" t="n">
        <v>-0.001</v>
      </c>
      <c r="K16" s="0" t="n">
        <v>-0.00100000000001543</v>
      </c>
      <c r="L16" s="0" t="n">
        <v>-0.00100000000000477</v>
      </c>
      <c r="M16" s="0" t="n">
        <v>-49.8352344215335</v>
      </c>
      <c r="N16" s="0" t="n">
        <v>-0.00100000000001188</v>
      </c>
    </row>
    <row r="17" customFormat="false" ht="15" hidden="false" customHeight="false" outlineLevel="0" collapsed="false">
      <c r="F17" s="0" t="s">
        <v>341</v>
      </c>
      <c r="G17" s="0" t="n">
        <v>-11.7951810878939</v>
      </c>
      <c r="H17" s="0" t="n">
        <v>-22.3999586390507</v>
      </c>
      <c r="I17" s="0" t="n">
        <v>-20.4583</v>
      </c>
      <c r="J17" s="0" t="n">
        <v>-1.31001546998379</v>
      </c>
      <c r="K17" s="0" t="n">
        <v>-2.78553290536967</v>
      </c>
      <c r="L17" s="0" t="n">
        <v>-13.3952167124426</v>
      </c>
      <c r="M17" s="0" t="n">
        <v>-83.575849050136</v>
      </c>
      <c r="N17" s="0" t="n">
        <v>-50.4776554620315</v>
      </c>
    </row>
    <row r="18" customFormat="false" ht="15" hidden="false" customHeight="false" outlineLevel="0" collapsed="false">
      <c r="F18" s="0" t="s">
        <v>341</v>
      </c>
      <c r="G18" s="0" t="n">
        <v>-0.001</v>
      </c>
      <c r="H18" s="0" t="n">
        <v>-0.00100000000000122</v>
      </c>
      <c r="I18" s="0" t="n">
        <v>0</v>
      </c>
      <c r="J18" s="0" t="n">
        <v>-0.001</v>
      </c>
      <c r="K18" s="0" t="n">
        <v>-0.001</v>
      </c>
      <c r="L18" s="0" t="n">
        <v>-0.00100000000000477</v>
      </c>
      <c r="M18" s="0" t="n">
        <v>-56.229769034786</v>
      </c>
      <c r="N18" s="0" t="n">
        <v>-0.001</v>
      </c>
    </row>
    <row r="19" customFormat="false" ht="15" hidden="false" customHeight="false" outlineLevel="0" collapsed="false">
      <c r="F19" s="0" t="s">
        <v>342</v>
      </c>
      <c r="G19" s="0" t="n">
        <v>-8.98608347445665</v>
      </c>
      <c r="H19" s="0" t="n">
        <v>-24.097417880614</v>
      </c>
      <c r="I19" s="0" t="n">
        <v>-19.1297</v>
      </c>
      <c r="J19" s="0" t="n">
        <v>-1.57994480185405</v>
      </c>
      <c r="K19" s="0" t="n">
        <v>-10.2769575813425</v>
      </c>
      <c r="L19" s="0" t="n">
        <v>-13.6651460443128</v>
      </c>
      <c r="M19" s="0" t="n">
        <v>-91.483158536416</v>
      </c>
      <c r="N19" s="0" t="n">
        <v>-50.5933394614045</v>
      </c>
    </row>
    <row r="20" customFormat="false" ht="15" hidden="false" customHeight="false" outlineLevel="0" collapsed="false">
      <c r="F20" s="0" t="s">
        <v>342</v>
      </c>
      <c r="G20" s="0" t="n">
        <v>-0.00100000000000122</v>
      </c>
      <c r="H20" s="0" t="n">
        <v>-0.00100000000000122</v>
      </c>
      <c r="I20" s="0" t="n">
        <v>0</v>
      </c>
      <c r="J20" s="0" t="n">
        <v>-0.001</v>
      </c>
      <c r="K20" s="0" t="n">
        <v>-0.001</v>
      </c>
      <c r="L20" s="0" t="n">
        <v>-0.001</v>
      </c>
      <c r="M20" s="0" t="n">
        <v>-56.9328914937883</v>
      </c>
      <c r="N20" s="0" t="n">
        <v>-0.00100000000000477</v>
      </c>
    </row>
  </sheetData>
  <mergeCells count="6">
    <mergeCell ref="B1:C1"/>
    <mergeCell ref="D1:E1"/>
    <mergeCell ref="F1:G1"/>
    <mergeCell ref="U5:V5"/>
    <mergeCell ref="W5:X5"/>
    <mergeCell ref="Y5:Z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025" min="1" style="0" width="8.71"/>
  </cols>
  <sheetData>
    <row r="1" customFormat="false" ht="15" hidden="false" customHeight="false" outlineLevel="0" collapsed="false">
      <c r="A1" s="0" t="s">
        <v>65</v>
      </c>
    </row>
    <row r="2" customFormat="false" ht="15" hidden="false" customHeight="false" outlineLevel="0" collapsed="false">
      <c r="A2" s="0" t="s">
        <v>69</v>
      </c>
      <c r="D2" s="0" t="s">
        <v>71</v>
      </c>
      <c r="E2" s="0" t="s">
        <v>72</v>
      </c>
      <c r="F2" s="0" t="s">
        <v>73</v>
      </c>
    </row>
    <row r="3" customFormat="false" ht="15" hidden="false" customHeight="false" outlineLevel="0" collapsed="false">
      <c r="A3" s="0" t="s">
        <v>59</v>
      </c>
      <c r="D3" s="0" t="s">
        <v>74</v>
      </c>
      <c r="E3" s="0" t="s">
        <v>75</v>
      </c>
      <c r="F3" s="0" t="s">
        <v>73</v>
      </c>
    </row>
    <row r="4" customFormat="false" ht="15" hidden="false" customHeight="false" outlineLevel="0" collapsed="false">
      <c r="D4" s="0" t="s">
        <v>76</v>
      </c>
      <c r="E4" s="0" t="s">
        <v>77</v>
      </c>
      <c r="F4" s="0" t="s">
        <v>73</v>
      </c>
    </row>
    <row r="8" customFormat="false" ht="15" hidden="false" customHeight="false" outlineLevel="0" collapsed="false">
      <c r="A8" s="0" t="s">
        <v>65</v>
      </c>
      <c r="B8" s="0" t="s">
        <v>65</v>
      </c>
      <c r="C8" s="0" t="s">
        <v>66</v>
      </c>
      <c r="H8" s="0" t="n">
        <v>1</v>
      </c>
      <c r="I8" s="0" t="n">
        <v>-1000</v>
      </c>
      <c r="J8" s="0" t="n">
        <v>1000</v>
      </c>
      <c r="K8" s="0" t="n">
        <v>0</v>
      </c>
    </row>
    <row r="9" customFormat="false" ht="15" hidden="false" customHeight="false" outlineLevel="0" collapsed="false">
      <c r="A9" s="0" t="s">
        <v>69</v>
      </c>
      <c r="B9" s="0" t="s">
        <v>69</v>
      </c>
      <c r="C9" s="0" t="s">
        <v>70</v>
      </c>
      <c r="H9" s="0" t="n">
        <v>1</v>
      </c>
      <c r="I9" s="0" t="n">
        <v>-1000</v>
      </c>
      <c r="J9" s="0" t="n">
        <v>1000</v>
      </c>
      <c r="K9" s="0" t="n">
        <v>0</v>
      </c>
    </row>
    <row r="10" customFormat="false" ht="15" hidden="false" customHeight="false" outlineLevel="0" collapsed="false">
      <c r="A10" s="0" t="s">
        <v>74</v>
      </c>
      <c r="B10" s="0" t="s">
        <v>74</v>
      </c>
      <c r="C10" s="0" t="s">
        <v>78</v>
      </c>
      <c r="H10" s="0" t="n">
        <v>1</v>
      </c>
      <c r="I10" s="0" t="n">
        <v>-1000</v>
      </c>
      <c r="J10" s="0" t="n">
        <v>1000</v>
      </c>
      <c r="K10" s="0" t="n">
        <v>0</v>
      </c>
    </row>
    <row r="11" customFormat="false" ht="15" hidden="false" customHeight="false" outlineLevel="0" collapsed="false">
      <c r="A11" s="0" t="s">
        <v>76</v>
      </c>
      <c r="B11" s="0" t="s">
        <v>76</v>
      </c>
      <c r="C11" s="0" t="s">
        <v>79</v>
      </c>
      <c r="H11" s="0" t="n">
        <v>1</v>
      </c>
      <c r="I11" s="0" t="n">
        <v>-1000</v>
      </c>
      <c r="J11" s="0" t="n">
        <v>1000</v>
      </c>
      <c r="K11" s="0" t="n">
        <v>0</v>
      </c>
    </row>
    <row r="12" customFormat="false" ht="15" hidden="false" customHeight="false" outlineLevel="0" collapsed="false">
      <c r="A12" s="0" t="s">
        <v>80</v>
      </c>
      <c r="B12" s="0" t="s">
        <v>80</v>
      </c>
      <c r="C12" s="0" t="s">
        <v>81</v>
      </c>
      <c r="H12" s="0" t="n">
        <v>1</v>
      </c>
      <c r="I12" s="0" t="n">
        <v>-1000</v>
      </c>
      <c r="J12" s="0" t="n">
        <v>1000</v>
      </c>
      <c r="K12" s="0" t="n">
        <v>0</v>
      </c>
    </row>
    <row r="13" customFormat="false" ht="15" hidden="false" customHeight="false" outlineLevel="0" collapsed="false">
      <c r="A13" s="0" t="s">
        <v>82</v>
      </c>
      <c r="B13" s="0" t="s">
        <v>82</v>
      </c>
      <c r="C13" s="0" t="s">
        <v>83</v>
      </c>
      <c r="H13" s="0" t="n">
        <v>1</v>
      </c>
      <c r="I13" s="0" t="n">
        <v>-1000</v>
      </c>
      <c r="J13" s="0" t="n">
        <v>1000</v>
      </c>
      <c r="K13" s="0" t="n">
        <v>0</v>
      </c>
    </row>
    <row r="14" customFormat="false" ht="15" hidden="false" customHeight="false" outlineLevel="0" collapsed="false">
      <c r="A14" s="0" t="s">
        <v>67</v>
      </c>
      <c r="B14" s="0" t="s">
        <v>67</v>
      </c>
      <c r="C14" s="0" t="s">
        <v>84</v>
      </c>
      <c r="H14" s="0" t="n">
        <v>1</v>
      </c>
      <c r="I14" s="0" t="n">
        <v>-1000</v>
      </c>
      <c r="J14" s="0" t="n">
        <v>1000</v>
      </c>
      <c r="K14" s="0" t="n">
        <v>0</v>
      </c>
    </row>
    <row r="15" customFormat="false" ht="15" hidden="false" customHeight="false" outlineLevel="0" collapsed="false">
      <c r="A15" s="0" t="s">
        <v>71</v>
      </c>
      <c r="B15" s="0" t="s">
        <v>71</v>
      </c>
      <c r="C15" s="0" t="s">
        <v>85</v>
      </c>
      <c r="H15" s="0" t="n">
        <v>1</v>
      </c>
      <c r="I15" s="0" t="n">
        <v>-1000</v>
      </c>
      <c r="J15" s="0" t="n">
        <v>1000</v>
      </c>
      <c r="K1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4" activeCellId="0" sqref="M24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6.41"/>
    <col collapsed="false" customWidth="true" hidden="false" outlineLevel="0" max="1025" min="3" style="0" width="8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</row>
    <row r="2" customFormat="false" ht="13.8" hidden="false" customHeight="false" outlineLevel="0" collapsed="false">
      <c r="A2" s="0" t="s">
        <v>95</v>
      </c>
      <c r="B2" s="0" t="s">
        <v>95</v>
      </c>
      <c r="D2" s="0" t="s">
        <v>96</v>
      </c>
      <c r="G2" s="4" t="s">
        <v>97</v>
      </c>
    </row>
    <row r="3" customFormat="false" ht="13.8" hidden="false" customHeight="false" outlineLevel="0" collapsed="false">
      <c r="A3" s="0" t="s">
        <v>98</v>
      </c>
      <c r="B3" s="0" t="s">
        <v>98</v>
      </c>
      <c r="D3" s="0" t="s">
        <v>99</v>
      </c>
      <c r="G3" s="4" t="s">
        <v>100</v>
      </c>
    </row>
    <row r="4" customFormat="false" ht="13.8" hidden="false" customHeight="false" outlineLevel="0" collapsed="false">
      <c r="A4" s="0" t="s">
        <v>101</v>
      </c>
      <c r="B4" s="0" t="s">
        <v>101</v>
      </c>
      <c r="D4" s="0" t="s">
        <v>102</v>
      </c>
      <c r="G4" s="4" t="s">
        <v>103</v>
      </c>
    </row>
    <row r="5" customFormat="false" ht="13.8" hidden="false" customHeight="false" outlineLevel="0" collapsed="false">
      <c r="A5" s="0" t="s">
        <v>104</v>
      </c>
      <c r="B5" s="0" t="s">
        <v>104</v>
      </c>
      <c r="D5" s="0" t="s">
        <v>105</v>
      </c>
      <c r="G5" s="4" t="s">
        <v>106</v>
      </c>
    </row>
    <row r="6" customFormat="false" ht="13.8" hidden="false" customHeight="false" outlineLevel="0" collapsed="false">
      <c r="A6" s="0" t="s">
        <v>107</v>
      </c>
      <c r="B6" s="0" t="s">
        <v>107</v>
      </c>
      <c r="D6" s="0" t="s">
        <v>108</v>
      </c>
      <c r="G6" s="4" t="s">
        <v>109</v>
      </c>
    </row>
    <row r="7" customFormat="false" ht="13.8" hidden="false" customHeight="false" outlineLevel="0" collapsed="false">
      <c r="A7" s="0" t="s">
        <v>110</v>
      </c>
      <c r="B7" s="0" t="s">
        <v>110</v>
      </c>
      <c r="D7" s="0" t="s">
        <v>111</v>
      </c>
      <c r="G7" s="4" t="s">
        <v>112</v>
      </c>
    </row>
    <row r="8" customFormat="false" ht="13.8" hidden="false" customHeight="false" outlineLevel="0" collapsed="false">
      <c r="A8" s="0" t="s">
        <v>113</v>
      </c>
      <c r="B8" s="0" t="s">
        <v>113</v>
      </c>
      <c r="D8" s="0" t="s">
        <v>114</v>
      </c>
      <c r="G8" s="4" t="s">
        <v>115</v>
      </c>
    </row>
    <row r="9" customFormat="false" ht="13.8" hidden="false" customHeight="false" outlineLevel="0" collapsed="false">
      <c r="A9" s="0" t="s">
        <v>116</v>
      </c>
      <c r="B9" s="0" t="s">
        <v>116</v>
      </c>
      <c r="D9" s="0" t="s">
        <v>117</v>
      </c>
      <c r="G9" s="4" t="s">
        <v>118</v>
      </c>
    </row>
    <row r="10" customFormat="false" ht="13.8" hidden="false" customHeight="false" outlineLevel="0" collapsed="false">
      <c r="A10" s="0" t="s">
        <v>119</v>
      </c>
      <c r="B10" s="0" t="s">
        <v>119</v>
      </c>
      <c r="D10" s="0" t="s">
        <v>120</v>
      </c>
      <c r="G10" s="4" t="s">
        <v>121</v>
      </c>
    </row>
    <row r="11" customFormat="false" ht="13.8" hidden="false" customHeight="false" outlineLevel="0" collapsed="false">
      <c r="A11" s="0" t="s">
        <v>122</v>
      </c>
      <c r="B11" s="0" t="s">
        <v>122</v>
      </c>
      <c r="D11" s="0" t="s">
        <v>123</v>
      </c>
      <c r="G11" s="5" t="s">
        <v>124</v>
      </c>
    </row>
    <row r="12" customFormat="false" ht="13.8" hidden="false" customHeight="false" outlineLevel="0" collapsed="false">
      <c r="A12" s="0" t="s">
        <v>125</v>
      </c>
      <c r="B12" s="0" t="s">
        <v>125</v>
      </c>
      <c r="D12" s="0" t="s">
        <v>126</v>
      </c>
      <c r="G12" s="4" t="s">
        <v>127</v>
      </c>
    </row>
    <row r="13" customFormat="false" ht="13.8" hidden="false" customHeight="false" outlineLevel="0" collapsed="false">
      <c r="A13" s="0" t="s">
        <v>128</v>
      </c>
      <c r="B13" s="0" t="s">
        <v>128</v>
      </c>
      <c r="D13" s="0" t="s">
        <v>129</v>
      </c>
      <c r="G13" s="4" t="s">
        <v>130</v>
      </c>
    </row>
    <row r="14" customFormat="false" ht="13.8" hidden="false" customHeight="false" outlineLevel="0" collapsed="false">
      <c r="A14" s="0" t="s">
        <v>131</v>
      </c>
      <c r="B14" s="0" t="s">
        <v>131</v>
      </c>
      <c r="D14" s="0" t="s">
        <v>132</v>
      </c>
      <c r="G14" s="4" t="s">
        <v>133</v>
      </c>
    </row>
    <row r="15" customFormat="false" ht="13.8" hidden="false" customHeight="false" outlineLevel="0" collapsed="false">
      <c r="A15" s="0" t="s">
        <v>134</v>
      </c>
      <c r="B15" s="0" t="s">
        <v>134</v>
      </c>
      <c r="D15" s="0" t="s">
        <v>135</v>
      </c>
      <c r="G15" s="4" t="s">
        <v>136</v>
      </c>
    </row>
    <row r="16" customFormat="false" ht="13.8" hidden="false" customHeight="false" outlineLevel="0" collapsed="false">
      <c r="A16" s="0" t="s">
        <v>137</v>
      </c>
      <c r="B16" s="0" t="s">
        <v>137</v>
      </c>
      <c r="D16" s="0" t="s">
        <v>138</v>
      </c>
      <c r="G16" s="4" t="s">
        <v>139</v>
      </c>
    </row>
    <row r="17" customFormat="false" ht="13.8" hidden="false" customHeight="false" outlineLevel="0" collapsed="false">
      <c r="A17" s="0" t="s">
        <v>140</v>
      </c>
      <c r="B17" s="0" t="s">
        <v>140</v>
      </c>
      <c r="D17" s="0" t="s">
        <v>141</v>
      </c>
      <c r="G17" s="4" t="s">
        <v>142</v>
      </c>
    </row>
    <row r="18" customFormat="false" ht="13.8" hidden="false" customHeight="false" outlineLevel="0" collapsed="false">
      <c r="A18" s="0" t="s">
        <v>143</v>
      </c>
      <c r="B18" s="0" t="s">
        <v>143</v>
      </c>
      <c r="D18" s="0" t="s">
        <v>144</v>
      </c>
      <c r="G18" s="4" t="s">
        <v>145</v>
      </c>
    </row>
    <row r="19" customFormat="false" ht="13.8" hidden="false" customHeight="false" outlineLevel="0" collapsed="false">
      <c r="A19" s="0" t="s">
        <v>146</v>
      </c>
      <c r="B19" s="0" t="s">
        <v>146</v>
      </c>
      <c r="D19" s="0" t="s">
        <v>147</v>
      </c>
      <c r="G19" s="4" t="s">
        <v>148</v>
      </c>
    </row>
    <row r="20" customFormat="false" ht="13.8" hidden="false" customHeight="false" outlineLevel="0" collapsed="false">
      <c r="A20" s="0" t="s">
        <v>149</v>
      </c>
      <c r="B20" s="0" t="s">
        <v>149</v>
      </c>
      <c r="D20" s="0" t="s">
        <v>150</v>
      </c>
      <c r="G20" s="4" t="s">
        <v>151</v>
      </c>
    </row>
    <row r="21" customFormat="false" ht="13.8" hidden="false" customHeight="false" outlineLevel="0" collapsed="false">
      <c r="A21" s="0" t="s">
        <v>152</v>
      </c>
      <c r="B21" s="0" t="s">
        <v>152</v>
      </c>
      <c r="D21" s="0" t="s">
        <v>153</v>
      </c>
      <c r="G21" s="4" t="s">
        <v>154</v>
      </c>
    </row>
    <row r="22" customFormat="false" ht="13.8" hidden="false" customHeight="false" outlineLevel="0" collapsed="false">
      <c r="A22" s="0" t="s">
        <v>155</v>
      </c>
      <c r="B22" s="0" t="s">
        <v>155</v>
      </c>
      <c r="D22" s="0" t="s">
        <v>156</v>
      </c>
      <c r="G22" s="4" t="s">
        <v>157</v>
      </c>
    </row>
    <row r="23" customFormat="false" ht="13.8" hidden="false" customHeight="false" outlineLevel="0" collapsed="false">
      <c r="A23" s="0" t="s">
        <v>158</v>
      </c>
      <c r="B23" s="0" t="s">
        <v>158</v>
      </c>
      <c r="D23" s="0" t="s">
        <v>159</v>
      </c>
      <c r="G23" s="4" t="s">
        <v>160</v>
      </c>
    </row>
    <row r="24" customFormat="false" ht="13.8" hidden="false" customHeight="false" outlineLevel="0" collapsed="false">
      <c r="A24" s="0" t="s">
        <v>161</v>
      </c>
      <c r="B24" s="0" t="s">
        <v>161</v>
      </c>
      <c r="D24" s="0" t="s">
        <v>162</v>
      </c>
      <c r="G24" s="4" t="s">
        <v>163</v>
      </c>
    </row>
    <row r="25" customFormat="false" ht="13.8" hidden="false" customHeight="false" outlineLevel="0" collapsed="false">
      <c r="A25" s="0" t="s">
        <v>164</v>
      </c>
      <c r="B25" s="0" t="s">
        <v>164</v>
      </c>
      <c r="D25" s="0" t="s">
        <v>165</v>
      </c>
      <c r="G25" s="4" t="s">
        <v>166</v>
      </c>
    </row>
    <row r="26" customFormat="false" ht="13.8" hidden="false" customHeight="false" outlineLevel="0" collapsed="false">
      <c r="A26" s="0" t="s">
        <v>167</v>
      </c>
      <c r="B26" s="0" t="s">
        <v>167</v>
      </c>
      <c r="D26" s="0" t="s">
        <v>168</v>
      </c>
      <c r="G26" s="4" t="s">
        <v>169</v>
      </c>
    </row>
    <row r="27" customFormat="false" ht="13.8" hidden="false" customHeight="false" outlineLevel="0" collapsed="false">
      <c r="A27" s="0" t="s">
        <v>170</v>
      </c>
      <c r="B27" s="0" t="s">
        <v>170</v>
      </c>
      <c r="D27" s="0" t="s">
        <v>168</v>
      </c>
      <c r="G27" s="4" t="s">
        <v>171</v>
      </c>
    </row>
    <row r="28" customFormat="false" ht="15" hidden="false" customHeight="false" outlineLevel="0" collapsed="false">
      <c r="A28" s="0" t="s">
        <v>172</v>
      </c>
      <c r="B28" s="0" t="s">
        <v>172</v>
      </c>
      <c r="D28" s="0" t="s">
        <v>173</v>
      </c>
      <c r="G28" s="0" t="s">
        <v>174</v>
      </c>
    </row>
    <row r="29" customFormat="false" ht="15" hidden="false" customHeight="false" outlineLevel="0" collapsed="false">
      <c r="A29" s="0" t="s">
        <v>175</v>
      </c>
      <c r="B29" s="0" t="s">
        <v>175</v>
      </c>
      <c r="D29" s="0" t="s">
        <v>173</v>
      </c>
      <c r="G29" s="0" t="s">
        <v>174</v>
      </c>
    </row>
    <row r="30" customFormat="false" ht="13.8" hidden="false" customHeight="false" outlineLevel="0" collapsed="false">
      <c r="A30" s="0" t="s">
        <v>176</v>
      </c>
      <c r="B30" s="0" t="s">
        <v>176</v>
      </c>
      <c r="D30" s="0" t="s">
        <v>177</v>
      </c>
      <c r="G30" s="0" t="s">
        <v>178</v>
      </c>
    </row>
    <row r="31" customFormat="false" ht="13.8" hidden="false" customHeight="false" outlineLevel="0" collapsed="false">
      <c r="A31" s="0" t="s">
        <v>179</v>
      </c>
      <c r="B31" s="0" t="s">
        <v>179</v>
      </c>
      <c r="D31" s="0" t="s">
        <v>180</v>
      </c>
      <c r="G31" s="4" t="s">
        <v>181</v>
      </c>
    </row>
    <row r="32" customFormat="false" ht="13.8" hidden="false" customHeight="false" outlineLevel="0" collapsed="false">
      <c r="A32" s="0" t="s">
        <v>182</v>
      </c>
      <c r="B32" s="0" t="s">
        <v>182</v>
      </c>
      <c r="D32" s="0" t="s">
        <v>150</v>
      </c>
      <c r="G32" s="6" t="s">
        <v>151</v>
      </c>
    </row>
    <row r="33" customFormat="false" ht="13.8" hidden="false" customHeight="false" outlineLevel="0" collapsed="false">
      <c r="A33" s="0" t="s">
        <v>183</v>
      </c>
      <c r="B33" s="0" t="s">
        <v>183</v>
      </c>
      <c r="D33" s="0" t="s">
        <v>184</v>
      </c>
      <c r="G33" s="4" t="s">
        <v>185</v>
      </c>
    </row>
  </sheetData>
  <hyperlinks>
    <hyperlink ref="G2" r:id="rId1" display="C00008"/>
    <hyperlink ref="G3" r:id="rId2" display="C00002"/>
    <hyperlink ref="G4" r:id="rId3" display="C00237"/>
    <hyperlink ref="G5" r:id="rId4" display="C00011"/>
    <hyperlink ref="G6" r:id="rId5" display="C00010"/>
    <hyperlink ref="G7" r:id="rId6" display="C00469"/>
    <hyperlink ref="G8" r:id="rId7" display="C00058"/>
    <hyperlink ref="G9" r:id="rId8" display="C00234"/>
    <hyperlink ref="G10" r:id="rId9" display="C00001"/>
    <hyperlink ref="G14" r:id="rId10" display="C00004"/>
    <hyperlink ref="G15" r:id="rId11" display="C00005"/>
    <hyperlink ref="G16" r:id="rId12" display="C00006"/>
    <hyperlink ref="G17" r:id="rId13" display="C00003"/>
    <hyperlink ref="G18" r:id="rId14" display="C00101"/>
    <hyperlink ref="G19" r:id="rId15" display="C00084"/>
    <hyperlink ref="G20" r:id="rId16" display="C00033"/>
    <hyperlink ref="G21" r:id="rId17" display="C00810"/>
    <hyperlink ref="G22" r:id="rId18" display="C00900"/>
    <hyperlink ref="G23" r:id="rId19" display="C00227"/>
    <hyperlink ref="G24" r:id="rId20" display="C00024"/>
    <hyperlink ref="G25" r:id="rId21" display="C03044"/>
    <hyperlink ref="G27" r:id="rId22" display="C00138"/>
    <hyperlink ref="G31" r:id="rId23" display="C00022"/>
    <hyperlink ref="G32" r:id="rId24" display="C00033"/>
    <hyperlink ref="G33" r:id="rId25" display="C0028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4" activeCellId="0" sqref="C4"/>
    </sheetView>
  </sheetViews>
  <sheetFormatPr defaultRowHeight="15" zeroHeight="false" outlineLevelRow="0" outlineLevelCol="0"/>
  <cols>
    <col collapsed="false" customWidth="true" hidden="false" outlineLevel="0" max="1025" min="1" style="0" width="8.71"/>
  </cols>
  <sheetData>
    <row r="1" customFormat="false" ht="15" hidden="false" customHeight="false" outlineLevel="0" collapsed="false">
      <c r="A1" s="2" t="n">
        <v>5.23776E-005</v>
      </c>
      <c r="B1" s="0" t="n">
        <v>0.000127253</v>
      </c>
    </row>
    <row r="2" customFormat="false" ht="15" hidden="false" customHeight="false" outlineLevel="0" collapsed="false">
      <c r="A2" s="2" t="n">
        <v>1E-005</v>
      </c>
      <c r="B2" s="0" t="n">
        <v>0.02</v>
      </c>
      <c r="C2" s="0" t="s">
        <v>186</v>
      </c>
    </row>
    <row r="3" customFormat="false" ht="15" hidden="false" customHeight="false" outlineLevel="0" collapsed="false">
      <c r="A3" s="2" t="n">
        <v>1E-005</v>
      </c>
      <c r="B3" s="0" t="n">
        <v>0.02</v>
      </c>
      <c r="C3" s="0" t="s">
        <v>187</v>
      </c>
    </row>
    <row r="4" customFormat="false" ht="15" hidden="false" customHeight="false" outlineLevel="0" collapsed="false">
      <c r="A4" s="0" t="n">
        <v>0.000136895</v>
      </c>
      <c r="B4" s="0" t="n">
        <v>0.000230868</v>
      </c>
      <c r="C4" s="0" t="s">
        <v>188</v>
      </c>
    </row>
    <row r="5" customFormat="false" ht="15" hidden="false" customHeight="false" outlineLevel="0" collapsed="false">
      <c r="A5" s="2" t="n">
        <v>1E-005</v>
      </c>
      <c r="B5" s="0" t="n">
        <v>0.02</v>
      </c>
      <c r="C5" s="0" t="s">
        <v>189</v>
      </c>
    </row>
    <row r="6" customFormat="false" ht="15" hidden="false" customHeight="false" outlineLevel="0" collapsed="false">
      <c r="A6" s="2" t="n">
        <v>1E-005</v>
      </c>
      <c r="B6" s="0" t="n">
        <v>0.02</v>
      </c>
      <c r="C6" s="0" t="s">
        <v>190</v>
      </c>
    </row>
    <row r="7" customFormat="false" ht="15" hidden="false" customHeight="false" outlineLevel="0" collapsed="false">
      <c r="A7" s="2" t="n">
        <v>1E-005</v>
      </c>
      <c r="B7" s="0" t="n">
        <v>0.02</v>
      </c>
      <c r="C7" s="0" t="s">
        <v>191</v>
      </c>
    </row>
    <row r="8" customFormat="false" ht="15" hidden="false" customHeight="false" outlineLevel="0" collapsed="false">
      <c r="A8" s="2" t="n">
        <v>1E-005</v>
      </c>
      <c r="B8" s="0" t="n">
        <v>0.02</v>
      </c>
      <c r="C8" s="0" t="s">
        <v>192</v>
      </c>
    </row>
    <row r="9" customFormat="false" ht="15" hidden="false" customHeight="false" outlineLevel="0" collapsed="false">
      <c r="A9" s="0" t="n">
        <v>0.001292378</v>
      </c>
      <c r="B9" s="0" t="n">
        <v>0.00155</v>
      </c>
      <c r="C9" s="0" t="s">
        <v>193</v>
      </c>
    </row>
    <row r="10" customFormat="false" ht="15" hidden="false" customHeight="false" outlineLevel="0" collapsed="false">
      <c r="A10" s="2" t="n">
        <v>5.25572E-006</v>
      </c>
      <c r="B10" s="2" t="n">
        <v>1.4E-005</v>
      </c>
      <c r="C10" s="0" t="s">
        <v>194</v>
      </c>
    </row>
    <row r="11" customFormat="false" ht="15" hidden="false" customHeight="false" outlineLevel="0" collapsed="false">
      <c r="A11" s="2" t="n">
        <v>1E-005</v>
      </c>
      <c r="B11" s="0" t="n">
        <v>0.02</v>
      </c>
      <c r="C11" s="0" t="s">
        <v>195</v>
      </c>
    </row>
    <row r="12" customFormat="false" ht="15" hidden="false" customHeight="false" outlineLevel="0" collapsed="false">
      <c r="A12" s="2" t="n">
        <v>1E-005</v>
      </c>
      <c r="B12" s="0" t="n">
        <v>0.02</v>
      </c>
      <c r="C12" s="0" t="s">
        <v>196</v>
      </c>
    </row>
    <row r="13" customFormat="false" ht="15" hidden="false" customHeight="false" outlineLevel="0" collapsed="false">
      <c r="A13" s="2" t="n">
        <v>1E-005</v>
      </c>
      <c r="B13" s="0" t="n">
        <v>0.02</v>
      </c>
      <c r="C13" s="0" t="s">
        <v>197</v>
      </c>
    </row>
    <row r="14" customFormat="false" ht="15" hidden="false" customHeight="false" outlineLevel="0" collapsed="false">
      <c r="A14" s="2" t="n">
        <v>1E-005</v>
      </c>
      <c r="B14" s="0" t="n">
        <v>0.02</v>
      </c>
      <c r="C14" s="0" t="s">
        <v>198</v>
      </c>
    </row>
    <row r="15" customFormat="false" ht="15" hidden="false" customHeight="false" outlineLevel="0" collapsed="false">
      <c r="A15" s="2" t="n">
        <v>1E-005</v>
      </c>
      <c r="B15" s="0" t="n">
        <v>0.02</v>
      </c>
      <c r="C15" s="0" t="s">
        <v>199</v>
      </c>
    </row>
    <row r="16" customFormat="false" ht="15" hidden="false" customHeight="false" outlineLevel="0" collapsed="false">
      <c r="A16" s="0" t="n">
        <v>0.000577367</v>
      </c>
      <c r="B16" s="0" t="n">
        <v>0.0057</v>
      </c>
      <c r="C16" s="0" t="s">
        <v>200</v>
      </c>
    </row>
    <row r="17" customFormat="false" ht="15" hidden="false" customHeight="false" outlineLevel="0" collapsed="false">
      <c r="A17" s="2" t="n">
        <v>4.2E-005</v>
      </c>
      <c r="B17" s="0" t="n">
        <v>0.00042</v>
      </c>
      <c r="C17" s="0" t="s">
        <v>201</v>
      </c>
    </row>
    <row r="18" customFormat="false" ht="15" hidden="false" customHeight="false" outlineLevel="0" collapsed="false">
      <c r="A18" s="2" t="n">
        <v>1E-005</v>
      </c>
      <c r="B18" s="0" t="n">
        <v>0.02</v>
      </c>
      <c r="C18" s="0" t="s">
        <v>202</v>
      </c>
    </row>
    <row r="19" customFormat="false" ht="15" hidden="false" customHeight="false" outlineLevel="0" collapsed="false">
      <c r="A19" s="2" t="n">
        <v>5.18748E-005</v>
      </c>
      <c r="B19" s="2" t="n">
        <v>7.59041E-005</v>
      </c>
      <c r="C19" s="0" t="s">
        <v>203</v>
      </c>
    </row>
    <row r="20" customFormat="false" ht="15" hidden="false" customHeight="false" outlineLevel="0" collapsed="false">
      <c r="A20" s="2" t="n">
        <v>2.42326E-006</v>
      </c>
      <c r="B20" s="2" t="n">
        <v>2.4E-005</v>
      </c>
      <c r="C20" s="0" t="s">
        <v>204</v>
      </c>
    </row>
    <row r="21" customFormat="false" ht="15" hidden="false" customHeight="false" outlineLevel="0" collapsed="false">
      <c r="A21" s="2" t="n">
        <v>2.88623E-005</v>
      </c>
      <c r="B21" s="2" t="n">
        <v>3.08183E-005</v>
      </c>
      <c r="C21" s="0" t="s">
        <v>205</v>
      </c>
    </row>
    <row r="22" customFormat="false" ht="15" hidden="false" customHeight="false" outlineLevel="0" collapsed="false">
      <c r="A22" s="2" t="n">
        <v>1E-005</v>
      </c>
      <c r="B22" s="0" t="n">
        <v>0.02</v>
      </c>
      <c r="C22" s="0" t="s">
        <v>206</v>
      </c>
    </row>
    <row r="23" customFormat="false" ht="15" hidden="false" customHeight="false" outlineLevel="0" collapsed="false">
      <c r="A23" s="2" t="n">
        <v>1E-005</v>
      </c>
      <c r="B23" s="0" t="n">
        <v>0.02</v>
      </c>
      <c r="C23" s="0" t="s">
        <v>207</v>
      </c>
    </row>
    <row r="24" customFormat="false" ht="15" hidden="false" customHeight="false" outlineLevel="0" collapsed="false">
      <c r="A24" s="2" t="n">
        <v>1E-005</v>
      </c>
      <c r="B24" s="0" t="n">
        <v>0.02</v>
      </c>
      <c r="C24" s="0" t="s">
        <v>208</v>
      </c>
    </row>
    <row r="25" customFormat="false" ht="15" hidden="false" customHeight="false" outlineLevel="0" collapsed="false">
      <c r="A25" s="2" t="n">
        <v>1E-005</v>
      </c>
      <c r="B25" s="0" t="n">
        <v>0.00064</v>
      </c>
      <c r="C25" s="0" t="s">
        <v>209</v>
      </c>
    </row>
    <row r="26" customFormat="false" ht="15" hidden="false" customHeight="false" outlineLevel="0" collapsed="false">
      <c r="A26" s="2" t="n">
        <v>1E-005</v>
      </c>
      <c r="B26" s="0" t="n">
        <v>0.00056</v>
      </c>
      <c r="C26" s="0" t="s">
        <v>210</v>
      </c>
    </row>
    <row r="27" customFormat="false" ht="15" hidden="false" customHeight="false" outlineLevel="0" collapsed="false">
      <c r="A27" s="2" t="n">
        <v>1E-005</v>
      </c>
      <c r="B27" s="0" t="n">
        <v>0.02</v>
      </c>
      <c r="C27" s="0" t="s">
        <v>211</v>
      </c>
    </row>
    <row r="28" customFormat="false" ht="15" hidden="false" customHeight="false" outlineLevel="0" collapsed="false">
      <c r="A28" s="2" t="n">
        <v>1E-005</v>
      </c>
      <c r="B28" s="0" t="n">
        <v>0.02</v>
      </c>
      <c r="C28" s="0" t="s">
        <v>212</v>
      </c>
    </row>
    <row r="29" customFormat="false" ht="15" hidden="false" customHeight="false" outlineLevel="0" collapsed="false">
      <c r="A29" s="2" t="n">
        <v>1E-005</v>
      </c>
      <c r="B29" s="0" t="n">
        <v>0.02</v>
      </c>
      <c r="C29" s="0" t="s">
        <v>213</v>
      </c>
    </row>
    <row r="30" customFormat="false" ht="15" hidden="false" customHeight="false" outlineLevel="0" collapsed="false">
      <c r="A30" s="2" t="n">
        <v>1E-005</v>
      </c>
      <c r="B30" s="0" t="n">
        <v>0.02</v>
      </c>
      <c r="C30" s="0" t="s">
        <v>214</v>
      </c>
    </row>
    <row r="31" customFormat="false" ht="15" hidden="false" customHeight="false" outlineLevel="0" collapsed="false">
      <c r="A31" s="2" t="n">
        <v>1E-005</v>
      </c>
      <c r="B31" s="0" t="n">
        <v>0.02</v>
      </c>
      <c r="C31" s="0" t="s">
        <v>215</v>
      </c>
    </row>
    <row r="32" customFormat="false" ht="15" hidden="false" customHeight="false" outlineLevel="0" collapsed="false">
      <c r="A32" s="2" t="n">
        <v>1E-005</v>
      </c>
      <c r="B32" s="0" t="n">
        <v>0.02</v>
      </c>
      <c r="C32" s="0" t="s">
        <v>216</v>
      </c>
    </row>
    <row r="33" customFormat="false" ht="15" hidden="false" customHeight="false" outlineLevel="0" collapsed="false">
      <c r="C33" s="0" t="s">
        <v>217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94.13"/>
    <col collapsed="false" customWidth="true" hidden="false" outlineLevel="0" max="10" min="3" style="0" width="8.71"/>
    <col collapsed="false" customWidth="true" hidden="false" outlineLevel="0" max="11" min="11" style="0" width="13.7"/>
    <col collapsed="false" customWidth="true" hidden="false" outlineLevel="0" max="12" min="12" style="0" width="8.71"/>
    <col collapsed="false" customWidth="true" hidden="false" outlineLevel="0" max="13" min="13" style="0" width="10.85"/>
    <col collapsed="false" customWidth="true" hidden="false" outlineLevel="0" max="1025" min="14" style="0" width="8.71"/>
  </cols>
  <sheetData>
    <row r="1" customFormat="false" ht="15" hidden="false" customHeight="false" outlineLevel="0" collapsed="false">
      <c r="A1" s="0" t="s">
        <v>218</v>
      </c>
      <c r="B1" s="0" t="s">
        <v>2</v>
      </c>
      <c r="C1" s="0" t="s">
        <v>219</v>
      </c>
      <c r="D1" s="0" t="s">
        <v>220</v>
      </c>
      <c r="J1" s="0" t="n">
        <f aca="false">8.314*35.04/1000</f>
        <v>0.29132256</v>
      </c>
    </row>
    <row r="2" customFormat="false" ht="15" hidden="false" customHeight="false" outlineLevel="0" collapsed="false">
      <c r="A2" s="0" t="s">
        <v>15</v>
      </c>
      <c r="B2" s="0" t="s">
        <v>16</v>
      </c>
      <c r="C2" s="7" t="n">
        <v>10.3</v>
      </c>
      <c r="D2" s="7" t="n">
        <v>12.7</v>
      </c>
      <c r="E2" s="0" t="s">
        <v>221</v>
      </c>
      <c r="I2" s="0" t="n">
        <f aca="false">(D2-C2)/2</f>
        <v>1.2</v>
      </c>
      <c r="K2" s="2" t="n">
        <f aca="false">(0.000231*0.02)/(0.0000524*0.00001)</f>
        <v>8816.79389312977</v>
      </c>
      <c r="L2" s="2" t="n">
        <f aca="false">(0.000137*0.00001)/(0.000127*0.02)</f>
        <v>0.000539370078740158</v>
      </c>
      <c r="M2" s="2" t="n">
        <f aca="false">$J$1*LN(K2)</f>
        <v>2.64649461985639</v>
      </c>
      <c r="N2" s="2" t="n">
        <f aca="false">$J$1*LN(L2)</f>
        <v>-2.19223390750673</v>
      </c>
      <c r="O2" s="2" t="n">
        <f aca="false">D2+M2</f>
        <v>15.3464946198564</v>
      </c>
      <c r="P2" s="2" t="n">
        <f aca="false">C2+N2</f>
        <v>8.10776609249327</v>
      </c>
    </row>
    <row r="3" customFormat="false" ht="15" hidden="false" customHeight="false" outlineLevel="0" collapsed="false">
      <c r="A3" s="0" t="s">
        <v>17</v>
      </c>
      <c r="B3" s="0" t="s">
        <v>222</v>
      </c>
      <c r="C3" s="7" t="n">
        <v>10.5</v>
      </c>
      <c r="D3" s="7" t="n">
        <v>12.7</v>
      </c>
      <c r="E3" s="0" t="s">
        <v>223</v>
      </c>
      <c r="I3" s="0" t="n">
        <f aca="false">(D3-C3)/2</f>
        <v>1.1</v>
      </c>
      <c r="K3" s="2" t="n">
        <f aca="false">(0.02*0.000231*0.02)/(0.00001*0.00001)</f>
        <v>924</v>
      </c>
      <c r="L3" s="2" t="n">
        <f aca="false">(0.00001*0.000137*0.00001)/(0.02*0.02)</f>
        <v>3.425E-011</v>
      </c>
      <c r="M3" s="2" t="n">
        <f aca="false">$J$1*LN(K3)</f>
        <v>1.98935788221356</v>
      </c>
      <c r="N3" s="2" t="n">
        <f aca="false">$J$1*LN(L3)</f>
        <v>-7.02009719063795</v>
      </c>
      <c r="O3" s="2" t="n">
        <f aca="false">D3+M3</f>
        <v>14.6893578822136</v>
      </c>
      <c r="P3" s="2" t="n">
        <f aca="false">C3+N3</f>
        <v>3.47990280936205</v>
      </c>
    </row>
    <row r="4" customFormat="false" ht="15" hidden="false" customHeight="false" outlineLevel="0" collapsed="false">
      <c r="A4" s="0" t="s">
        <v>19</v>
      </c>
      <c r="B4" s="0" t="s">
        <v>224</v>
      </c>
      <c r="C4" s="7" t="n">
        <v>-13.6</v>
      </c>
      <c r="D4" s="7" t="n">
        <v>-8.8</v>
      </c>
      <c r="E4" s="0" t="s">
        <v>225</v>
      </c>
      <c r="I4" s="0" t="n">
        <f aca="false">(D4-C4)/2</f>
        <v>2.4</v>
      </c>
      <c r="K4" s="2" t="n">
        <f aca="false">(0.02*0.02*0.02)/(0.00001*0.00001*0.00001)</f>
        <v>8000000000</v>
      </c>
      <c r="L4" s="2" t="n">
        <f aca="false">(0.00001*0.00001*0.00001)/(0.02*0.02*0.02)</f>
        <v>1.25E-010</v>
      </c>
      <c r="M4" s="2" t="n">
        <f aca="false">$J$1*LN(K4)</f>
        <v>6.64294308847229</v>
      </c>
      <c r="N4" s="2" t="n">
        <f aca="false">$J$1*LN(L4)</f>
        <v>-6.64294308847229</v>
      </c>
      <c r="O4" s="2" t="n">
        <f aca="false">D4+M4</f>
        <v>-2.15705691152771</v>
      </c>
      <c r="P4" s="2" t="n">
        <f aca="false">C4+N4</f>
        <v>-20.2429430884723</v>
      </c>
    </row>
    <row r="5" customFormat="false" ht="15" hidden="false" customHeight="false" outlineLevel="0" collapsed="false">
      <c r="A5" s="0" t="s">
        <v>21</v>
      </c>
      <c r="B5" s="0" t="s">
        <v>226</v>
      </c>
      <c r="C5" s="8" t="n">
        <v>-25.2</v>
      </c>
      <c r="D5" s="8" t="n">
        <v>-1.4</v>
      </c>
      <c r="E5" s="0" t="s">
        <v>227</v>
      </c>
      <c r="I5" s="0" t="n">
        <f aca="false">(D5-C5)/2</f>
        <v>11.9</v>
      </c>
      <c r="K5" s="2" t="n">
        <f aca="false">(0.02*0.02*0.02)/(0.00001*0.00001*0.00001)</f>
        <v>8000000000</v>
      </c>
      <c r="L5" s="2" t="n">
        <f aca="false">(0.00001*0.00001*0.00001)/(0.02*0.02*0.02)</f>
        <v>1.25E-010</v>
      </c>
      <c r="M5" s="2" t="n">
        <f aca="false">$J$1*LN(K5)</f>
        <v>6.64294308847229</v>
      </c>
      <c r="N5" s="2" t="n">
        <f aca="false">$J$1*LN(L5)</f>
        <v>-6.64294308847229</v>
      </c>
      <c r="O5" s="2" t="n">
        <f aca="false">D5+M5</f>
        <v>5.24294308847229</v>
      </c>
      <c r="P5" s="2" t="n">
        <f aca="false">C5+N5</f>
        <v>-31.8429430884723</v>
      </c>
    </row>
    <row r="6" customFormat="false" ht="15" hidden="false" customHeight="false" outlineLevel="0" collapsed="false">
      <c r="A6" s="0" t="s">
        <v>23</v>
      </c>
      <c r="B6" s="0" t="s">
        <v>228</v>
      </c>
      <c r="C6" s="7" t="n">
        <v>27.6</v>
      </c>
      <c r="D6" s="7" t="n">
        <v>29.4</v>
      </c>
      <c r="E6" s="0" t="s">
        <v>229</v>
      </c>
      <c r="I6" s="0" t="n">
        <f aca="false">(D6-C6)/2</f>
        <v>0.899999999999999</v>
      </c>
      <c r="K6" s="2" t="n">
        <f aca="false">(0.02*0.02*0.02)/(0.00001*0.00001*0.00001)</f>
        <v>8000000000</v>
      </c>
      <c r="L6" s="2" t="n">
        <f aca="false">(0.00001*0.00001*0.00001)/(0.02*0.02*0.02)</f>
        <v>1.25E-010</v>
      </c>
      <c r="M6" s="2" t="n">
        <f aca="false">$J$1*LN(K6)</f>
        <v>6.64294308847229</v>
      </c>
      <c r="N6" s="2" t="n">
        <f aca="false">$J$1*LN(L6)</f>
        <v>-6.64294308847229</v>
      </c>
      <c r="O6" s="2" t="n">
        <f aca="false">D6+M6</f>
        <v>36.0429430884723</v>
      </c>
      <c r="P6" s="2" t="n">
        <f aca="false">C6+N6</f>
        <v>20.9570569115277</v>
      </c>
    </row>
    <row r="7" customFormat="false" ht="15" hidden="false" customHeight="false" outlineLevel="0" collapsed="false">
      <c r="A7" s="0" t="s">
        <v>25</v>
      </c>
      <c r="B7" s="0" t="s">
        <v>230</v>
      </c>
      <c r="C7" s="8" t="n">
        <v>-0.3</v>
      </c>
      <c r="D7" s="8" t="n">
        <v>26.1</v>
      </c>
      <c r="E7" s="0" t="s">
        <v>231</v>
      </c>
      <c r="I7" s="0" t="n">
        <f aca="false">(D7-C7)/2</f>
        <v>13.2</v>
      </c>
      <c r="K7" s="2" t="n">
        <f aca="false">(0.02*0.02*0.02)/(0.00001*0.00001*0.00001)</f>
        <v>8000000000</v>
      </c>
      <c r="L7" s="2" t="n">
        <f aca="false">(0.00001*0.00001*0.00001)/(0.02*0.02*0.02)</f>
        <v>1.25E-010</v>
      </c>
      <c r="M7" s="2" t="n">
        <f aca="false">$J$1*LN(K7)</f>
        <v>6.64294308847229</v>
      </c>
      <c r="N7" s="2" t="n">
        <f aca="false">$J$1*LN(L7)</f>
        <v>-6.64294308847229</v>
      </c>
      <c r="O7" s="2" t="n">
        <f aca="false">D7+M7</f>
        <v>32.7429430884723</v>
      </c>
      <c r="P7" s="2" t="n">
        <f aca="false">C7+N7</f>
        <v>-6.94294308847229</v>
      </c>
    </row>
    <row r="8" customFormat="false" ht="15" hidden="false" customHeight="false" outlineLevel="0" collapsed="false">
      <c r="A8" s="0" t="s">
        <v>27</v>
      </c>
      <c r="B8" s="0" t="s">
        <v>232</v>
      </c>
      <c r="C8" s="7" t="n">
        <v>30.6</v>
      </c>
      <c r="D8" s="7" t="n">
        <v>45.4</v>
      </c>
      <c r="E8" s="0" t="s">
        <v>233</v>
      </c>
      <c r="G8" s="0" t="n">
        <f aca="false">-14.8+13</f>
        <v>-1.8</v>
      </c>
      <c r="I8" s="0" t="n">
        <f aca="false">(D8-C8)/2</f>
        <v>7.4</v>
      </c>
      <c r="K8" s="2" t="n">
        <f aca="false">(0.02*0.02*0.02)/(0.00001*0.00001*0.00001)</f>
        <v>8000000000</v>
      </c>
      <c r="L8" s="2" t="n">
        <f aca="false">(0.00001*0.00001*0.00001)/(0.02*0.02*0.02)</f>
        <v>1.25E-010</v>
      </c>
      <c r="M8" s="2" t="n">
        <f aca="false">$J$1*LN(K8)</f>
        <v>6.64294308847229</v>
      </c>
      <c r="N8" s="2" t="n">
        <f aca="false">$J$1*LN(L8)</f>
        <v>-6.64294308847229</v>
      </c>
      <c r="O8" s="2" t="n">
        <f aca="false">D8+M8</f>
        <v>52.0429430884723</v>
      </c>
      <c r="P8" s="2" t="n">
        <f aca="false">C8+N8</f>
        <v>23.9570569115277</v>
      </c>
    </row>
    <row r="9" customFormat="false" ht="15" hidden="false" customHeight="false" outlineLevel="0" collapsed="false">
      <c r="A9" s="0" t="s">
        <v>29</v>
      </c>
      <c r="B9" s="0" t="s">
        <v>30</v>
      </c>
      <c r="C9" s="7" t="n">
        <v>-28.7</v>
      </c>
      <c r="D9" s="7" t="n">
        <v>-14.5</v>
      </c>
      <c r="E9" s="0" t="s">
        <v>234</v>
      </c>
      <c r="G9" s="0" t="n">
        <f aca="false">-14.8-8.6</f>
        <v>-23.4</v>
      </c>
      <c r="I9" s="0" t="n">
        <f aca="false">(D9-C9)/2</f>
        <v>7.1</v>
      </c>
      <c r="K9" s="2" t="n">
        <f aca="false">(0.02*0.02*0.02)/(0.00001*0.00001*0.00001)</f>
        <v>8000000000</v>
      </c>
      <c r="L9" s="2" t="n">
        <f aca="false">(0.00001*0.00001*0.00001)/(0.02*0.02*0.02)</f>
        <v>1.25E-010</v>
      </c>
      <c r="M9" s="2" t="n">
        <f aca="false">$J$1*LN(K9)</f>
        <v>6.64294308847229</v>
      </c>
      <c r="N9" s="2" t="n">
        <f aca="false">$J$1*LN(L9)</f>
        <v>-6.64294308847229</v>
      </c>
      <c r="O9" s="2" t="n">
        <f aca="false">D9+M9</f>
        <v>-7.85705691152771</v>
      </c>
      <c r="P9" s="2" t="n">
        <f aca="false">C9+N9</f>
        <v>-35.3429430884723</v>
      </c>
    </row>
    <row r="10" customFormat="false" ht="15" hidden="false" customHeight="false" outlineLevel="0" collapsed="false">
      <c r="A10" s="0" t="s">
        <v>31</v>
      </c>
      <c r="B10" s="0" t="s">
        <v>235</v>
      </c>
      <c r="C10" s="7" t="n">
        <v>17.4</v>
      </c>
      <c r="D10" s="7" t="n">
        <v>25.6</v>
      </c>
      <c r="E10" s="0" t="s">
        <v>236</v>
      </c>
      <c r="I10" s="0" t="n">
        <f aca="false">(D10-C10)/2</f>
        <v>4.1</v>
      </c>
      <c r="K10" s="2" t="n">
        <f aca="false">(0.02*0.02*0.02)/(0.00001*0.00001*0.00001)</f>
        <v>8000000000</v>
      </c>
      <c r="L10" s="2" t="n">
        <f aca="false">(0.00001*0.00001*0.00001)/(0.02*0.02*0.02)</f>
        <v>1.25E-010</v>
      </c>
      <c r="M10" s="2" t="n">
        <f aca="false">$J$1*LN(K10)</f>
        <v>6.64294308847229</v>
      </c>
      <c r="N10" s="2" t="n">
        <f aca="false">$J$1*LN(L10)</f>
        <v>-6.64294308847229</v>
      </c>
      <c r="O10" s="2" t="n">
        <f aca="false">D10+M10</f>
        <v>32.2429430884723</v>
      </c>
      <c r="P10" s="2" t="n">
        <f aca="false">C10+N10</f>
        <v>10.7570569115277</v>
      </c>
    </row>
    <row r="11" customFormat="false" ht="15" hidden="false" customHeight="false" outlineLevel="0" collapsed="false">
      <c r="A11" s="0" t="s">
        <v>237</v>
      </c>
      <c r="B11" s="0" t="s">
        <v>238</v>
      </c>
      <c r="C11" s="7" t="n">
        <v>0</v>
      </c>
      <c r="D11" s="7" t="n">
        <v>0</v>
      </c>
      <c r="I11" s="0" t="n">
        <f aca="false">(D11-C11)/2</f>
        <v>0</v>
      </c>
      <c r="K11" s="2" t="n">
        <f aca="false">(0.02*0.02*0.02)/(0.00001*0.00001*0.00001)</f>
        <v>8000000000</v>
      </c>
      <c r="L11" s="2" t="n">
        <f aca="false">(0.00001*0.00001*0.00001)/(0.02*0.02*0.02)</f>
        <v>1.25E-010</v>
      </c>
      <c r="M11" s="2" t="n">
        <f aca="false">$J$1*LN(K11)</f>
        <v>6.64294308847229</v>
      </c>
      <c r="N11" s="2" t="n">
        <f aca="false">$J$1*LN(L11)</f>
        <v>-6.64294308847229</v>
      </c>
      <c r="O11" s="2" t="n">
        <f aca="false">D11+M11</f>
        <v>6.64294308847229</v>
      </c>
      <c r="P11" s="2" t="n">
        <f aca="false">C11+N11</f>
        <v>-6.64294308847229</v>
      </c>
    </row>
    <row r="12" customFormat="false" ht="15" hidden="false" customHeight="false" outlineLevel="0" collapsed="false">
      <c r="A12" s="0" t="s">
        <v>33</v>
      </c>
      <c r="B12" s="0" t="s">
        <v>239</v>
      </c>
      <c r="C12" s="7" t="n">
        <v>0</v>
      </c>
      <c r="D12" s="7" t="n">
        <v>0</v>
      </c>
      <c r="I12" s="0" t="n">
        <f aca="false">(D12-C12)/2</f>
        <v>0</v>
      </c>
      <c r="K12" s="2" t="n">
        <f aca="false">(0.02*0.02*0.02)/(0.00001*0.00001*0.00001)</f>
        <v>8000000000</v>
      </c>
      <c r="L12" s="2" t="n">
        <f aca="false">(0.00001*0.00001*0.00001)/(0.02*0.02*0.02)</f>
        <v>1.25E-010</v>
      </c>
      <c r="M12" s="2" t="n">
        <f aca="false">$J$1*LN(K12)</f>
        <v>6.64294308847229</v>
      </c>
      <c r="N12" s="2" t="n">
        <f aca="false">$J$1*LN(L12)</f>
        <v>-6.64294308847229</v>
      </c>
      <c r="O12" s="2" t="n">
        <f aca="false">D12+M12</f>
        <v>6.64294308847229</v>
      </c>
      <c r="P12" s="2" t="n">
        <f aca="false">C12+N12</f>
        <v>-6.64294308847229</v>
      </c>
    </row>
    <row r="13" customFormat="false" ht="15" hidden="false" customHeight="false" outlineLevel="0" collapsed="false">
      <c r="A13" s="0" t="s">
        <v>59</v>
      </c>
      <c r="B13" s="0" t="s">
        <v>240</v>
      </c>
      <c r="C13" s="7" t="n">
        <v>0</v>
      </c>
      <c r="D13" s="7" t="n">
        <v>0</v>
      </c>
      <c r="I13" s="0" t="n">
        <f aca="false">(D13-C13)/2</f>
        <v>0</v>
      </c>
      <c r="K13" s="2" t="n">
        <f aca="false">(0.02*0.02*0.02)/(0.00001*0.00001*0.00001)</f>
        <v>8000000000</v>
      </c>
      <c r="L13" s="2" t="n">
        <f aca="false">(0.00001*0.00001*0.00001)/(0.02*0.02*0.02)</f>
        <v>1.25E-010</v>
      </c>
      <c r="M13" s="2" t="n">
        <f aca="false">$J$1*LN(K13)</f>
        <v>6.64294308847229</v>
      </c>
      <c r="N13" s="2" t="n">
        <f aca="false">$J$1*LN(L13)</f>
        <v>-6.64294308847229</v>
      </c>
      <c r="O13" s="2" t="n">
        <f aca="false">D13+M13</f>
        <v>6.64294308847229</v>
      </c>
      <c r="P13" s="2" t="n">
        <f aca="false">C13+N13</f>
        <v>-6.64294308847229</v>
      </c>
    </row>
    <row r="14" customFormat="false" ht="15" hidden="false" customHeight="false" outlineLevel="0" collapsed="false">
      <c r="A14" s="0" t="s">
        <v>61</v>
      </c>
      <c r="B14" s="0" t="s">
        <v>241</v>
      </c>
      <c r="C14" s="7" t="n">
        <v>0</v>
      </c>
      <c r="D14" s="7" t="n">
        <v>0</v>
      </c>
      <c r="I14" s="0" t="n">
        <f aca="false">(D14-C14)/2</f>
        <v>0</v>
      </c>
      <c r="K14" s="2" t="n">
        <f aca="false">(0.02*0.02*0.02)/(0.00001*0.00001*0.00001)</f>
        <v>8000000000</v>
      </c>
      <c r="L14" s="2" t="n">
        <f aca="false">(0.00001*0.00001*0.00001)/(0.02*0.02*0.02)</f>
        <v>1.25E-010</v>
      </c>
      <c r="M14" s="2" t="n">
        <f aca="false">$J$1*LN(K14)</f>
        <v>6.64294308847229</v>
      </c>
      <c r="N14" s="2" t="n">
        <f aca="false">$J$1*LN(L14)</f>
        <v>-6.64294308847229</v>
      </c>
      <c r="O14" s="2" t="n">
        <f aca="false">D14+M14</f>
        <v>6.64294308847229</v>
      </c>
      <c r="P14" s="2" t="n">
        <f aca="false">C14+N14</f>
        <v>-6.64294308847229</v>
      </c>
    </row>
    <row r="15" customFormat="false" ht="15" hidden="false" customHeight="false" outlineLevel="0" collapsed="false">
      <c r="A15" s="0" t="s">
        <v>63</v>
      </c>
      <c r="B15" s="0" t="s">
        <v>242</v>
      </c>
      <c r="C15" s="7" t="n">
        <v>0</v>
      </c>
      <c r="D15" s="7" t="n">
        <v>0</v>
      </c>
      <c r="I15" s="0" t="n">
        <f aca="false">(D15-C15)/2</f>
        <v>0</v>
      </c>
      <c r="K15" s="2" t="n">
        <f aca="false">(0.02*0.02*0.02)/(0.00001*0.00001*0.00001)</f>
        <v>8000000000</v>
      </c>
      <c r="L15" s="2" t="n">
        <f aca="false">(0.00001*0.00001*0.00001)/(0.02*0.02*0.02)</f>
        <v>1.25E-010</v>
      </c>
      <c r="M15" s="2" t="n">
        <f aca="false">$J$1*LN(K15)</f>
        <v>6.64294308847229</v>
      </c>
      <c r="N15" s="2" t="n">
        <f aca="false">$J$1*LN(L15)</f>
        <v>-6.64294308847229</v>
      </c>
      <c r="O15" s="2" t="n">
        <f aca="false">D15+M15</f>
        <v>6.64294308847229</v>
      </c>
      <c r="P15" s="2" t="n">
        <f aca="false">C15+N15</f>
        <v>-6.64294308847229</v>
      </c>
    </row>
    <row r="16" customFormat="false" ht="15" hidden="false" customHeight="false" outlineLevel="0" collapsed="false">
      <c r="A16" s="0" t="s">
        <v>243</v>
      </c>
      <c r="B16" s="0" t="s">
        <v>244</v>
      </c>
      <c r="C16" s="7" t="n">
        <v>0</v>
      </c>
      <c r="D16" s="7" t="n">
        <v>0</v>
      </c>
      <c r="I16" s="0" t="n">
        <f aca="false">(D16-C16)/2</f>
        <v>0</v>
      </c>
      <c r="K16" s="2" t="n">
        <f aca="false">(0.02*0.02*0.02)/(0.00001*0.00001*0.00001)</f>
        <v>8000000000</v>
      </c>
      <c r="L16" s="2" t="n">
        <f aca="false">(0.00001*0.00001*0.00001)/(0.02*0.02*0.02)</f>
        <v>1.25E-010</v>
      </c>
      <c r="M16" s="2" t="n">
        <f aca="false">$J$1*LN(K16)</f>
        <v>6.64294308847229</v>
      </c>
      <c r="N16" s="2" t="n">
        <f aca="false">$J$1*LN(L16)</f>
        <v>-6.64294308847229</v>
      </c>
      <c r="O16" s="2" t="n">
        <f aca="false">D16+M16</f>
        <v>6.64294308847229</v>
      </c>
      <c r="P16" s="2" t="n">
        <f aca="false">C16+N16</f>
        <v>-6.64294308847229</v>
      </c>
    </row>
    <row r="17" customFormat="false" ht="15" hidden="false" customHeight="false" outlineLevel="0" collapsed="false">
      <c r="A17" s="0" t="s">
        <v>35</v>
      </c>
      <c r="B17" s="0" t="s">
        <v>36</v>
      </c>
      <c r="C17" s="8" t="n">
        <f aca="false">-16.3-14.3</f>
        <v>-30.6</v>
      </c>
      <c r="D17" s="8" t="n">
        <f aca="false">-16.3+14.3</f>
        <v>-2</v>
      </c>
      <c r="E17" s="0" t="s">
        <v>245</v>
      </c>
      <c r="I17" s="0" t="n">
        <f aca="false">(D17-C17)/2</f>
        <v>14.3</v>
      </c>
      <c r="K17" s="2" t="n">
        <f aca="false">(0.02*0.02*0.02)/(0.00001*0.00001*0.00001)</f>
        <v>8000000000</v>
      </c>
      <c r="L17" s="2" t="n">
        <f aca="false">(0.00001*0.00001*0.00001)/(0.02*0.02*0.02)</f>
        <v>1.25E-010</v>
      </c>
      <c r="M17" s="2" t="n">
        <f aca="false">$J$1*LN(K17)</f>
        <v>6.64294308847229</v>
      </c>
      <c r="N17" s="2" t="n">
        <f aca="false">$J$1*LN(L17)</f>
        <v>-6.64294308847229</v>
      </c>
      <c r="O17" s="2" t="n">
        <f aca="false">D17+M17</f>
        <v>4.64294308847229</v>
      </c>
      <c r="P17" s="2" t="n">
        <f aca="false">C17+N17</f>
        <v>-37.2429430884723</v>
      </c>
    </row>
    <row r="18" customFormat="false" ht="15" hidden="false" customHeight="false" outlineLevel="0" collapsed="false">
      <c r="A18" s="0" t="s">
        <v>37</v>
      </c>
      <c r="B18" s="0" t="s">
        <v>38</v>
      </c>
      <c r="C18" s="7" t="n">
        <f aca="false">-34.3-16.5</f>
        <v>-50.8</v>
      </c>
      <c r="D18" s="7" t="n">
        <f aca="false">-34.3+16.5</f>
        <v>-17.8</v>
      </c>
      <c r="I18" s="0" t="n">
        <f aca="false">(D18-C18)/2</f>
        <v>16.5</v>
      </c>
      <c r="K18" s="2" t="n">
        <f aca="false">(0.02*0.02*0.02)/(0.00001*0.00001*0.00001)</f>
        <v>8000000000</v>
      </c>
      <c r="L18" s="2" t="n">
        <f aca="false">(0.00001*0.00001*0.00001)/(0.02*0.02*0.02)</f>
        <v>1.25E-010</v>
      </c>
      <c r="M18" s="2" t="n">
        <f aca="false">$J$1*LN(K18)</f>
        <v>6.64294308847229</v>
      </c>
      <c r="N18" s="2" t="n">
        <f aca="false">$J$1*LN(L18)</f>
        <v>-6.64294308847229</v>
      </c>
      <c r="O18" s="2" t="n">
        <f aca="false">D18+M18</f>
        <v>-11.1570569115277</v>
      </c>
      <c r="P18" s="2" t="n">
        <f aca="false">C18+N18</f>
        <v>-57.4429430884723</v>
      </c>
    </row>
    <row r="19" customFormat="false" ht="15" hidden="false" customHeight="false" outlineLevel="0" collapsed="false">
      <c r="A19" s="0" t="s">
        <v>39</v>
      </c>
      <c r="B19" s="0" t="s">
        <v>40</v>
      </c>
      <c r="C19" s="7" t="n">
        <f aca="false">-14.8-8.6</f>
        <v>-23.4</v>
      </c>
      <c r="D19" s="7" t="n">
        <v>-1.8</v>
      </c>
      <c r="E19" s="0" t="s">
        <v>246</v>
      </c>
      <c r="F19" s="0" t="s">
        <v>247</v>
      </c>
      <c r="I19" s="0" t="n">
        <f aca="false">(D19-C19)/2</f>
        <v>10.8</v>
      </c>
      <c r="K19" s="2" t="n">
        <f aca="false">(0.02*0.02*0.02)/(0.00001*0.00001*0.00001)</f>
        <v>8000000000</v>
      </c>
      <c r="L19" s="2" t="n">
        <f aca="false">(0.00001*0.00001*0.00001)/(0.02*0.02*0.02)</f>
        <v>1.25E-010</v>
      </c>
      <c r="M19" s="2" t="n">
        <f aca="false">$J$1*LN(K19)</f>
        <v>6.64294308847229</v>
      </c>
      <c r="N19" s="2" t="n">
        <f aca="false">$J$1*LN(L19)</f>
        <v>-6.64294308847229</v>
      </c>
      <c r="O19" s="2" t="n">
        <f aca="false">D19+M19</f>
        <v>4.84294308847229</v>
      </c>
      <c r="P19" s="2" t="n">
        <f aca="false">C19+N19</f>
        <v>-30.0429430884723</v>
      </c>
    </row>
    <row r="20" customFormat="false" ht="15" hidden="false" customHeight="false" outlineLevel="0" collapsed="false">
      <c r="A20" s="0" t="s">
        <v>248</v>
      </c>
      <c r="B20" s="0" t="s">
        <v>249</v>
      </c>
      <c r="C20" s="7" t="n">
        <f aca="false">4.7-17.3</f>
        <v>-12.6</v>
      </c>
      <c r="D20" s="7" t="n">
        <f aca="false">4.7+17.3</f>
        <v>22</v>
      </c>
      <c r="I20" s="0" t="n">
        <f aca="false">(D20-C20)/2</f>
        <v>17.3</v>
      </c>
      <c r="K20" s="2" t="n">
        <f aca="false">(0.02*0.02*0.02)/(0.00001*0.00001*0.00001)</f>
        <v>8000000000</v>
      </c>
      <c r="L20" s="2" t="n">
        <f aca="false">(0.00001*0.00001*0.00001)/(0.02*0.02*0.02)</f>
        <v>1.25E-010</v>
      </c>
      <c r="M20" s="2" t="n">
        <f aca="false">$J$1*LN(K20)</f>
        <v>6.64294308847229</v>
      </c>
      <c r="N20" s="2" t="n">
        <f aca="false">$J$1*LN(L20)</f>
        <v>-6.64294308847229</v>
      </c>
      <c r="O20" s="2" t="n">
        <f aca="false">D20+M20</f>
        <v>28.6429430884723</v>
      </c>
      <c r="P20" s="2" t="n">
        <f aca="false">C20+N20</f>
        <v>-19.2429430884723</v>
      </c>
    </row>
    <row r="21" customFormat="false" ht="15" hidden="false" customHeight="false" outlineLevel="0" collapsed="false">
      <c r="A21" s="0" t="s">
        <v>41</v>
      </c>
      <c r="B21" s="3" t="s">
        <v>42</v>
      </c>
      <c r="C21" s="7" t="n">
        <v>-12.2</v>
      </c>
      <c r="D21" s="7" t="n">
        <v>-4.6</v>
      </c>
      <c r="E21" s="0" t="s">
        <v>250</v>
      </c>
      <c r="I21" s="0" t="n">
        <f aca="false">(D21-C21)/2</f>
        <v>3.8</v>
      </c>
      <c r="K21" s="2" t="n">
        <f aca="false">(0.02*0.02*0.02)/(0.00001*0.00001*0.00001)</f>
        <v>8000000000</v>
      </c>
      <c r="L21" s="2" t="n">
        <f aca="false">(0.00001*0.00001*0.00001)/(0.02*0.02*0.02)</f>
        <v>1.25E-010</v>
      </c>
      <c r="M21" s="2" t="n">
        <f aca="false">$J$1*LN(K21)</f>
        <v>6.64294308847229</v>
      </c>
      <c r="N21" s="2" t="n">
        <f aca="false">$J$1*LN(L21)</f>
        <v>-6.64294308847229</v>
      </c>
      <c r="O21" s="2" t="n">
        <f aca="false">D21+M21</f>
        <v>2.04294308847229</v>
      </c>
      <c r="P21" s="2" t="n">
        <f aca="false">C21+N21</f>
        <v>-18.8429430884723</v>
      </c>
    </row>
    <row r="22" customFormat="false" ht="15" hidden="false" customHeight="false" outlineLevel="0" collapsed="false">
      <c r="A22" s="0" t="s">
        <v>43</v>
      </c>
      <c r="B22" s="0" t="s">
        <v>251</v>
      </c>
      <c r="C22" s="8" t="n">
        <v>-4.6</v>
      </c>
      <c r="D22" s="8" t="n">
        <v>-1</v>
      </c>
      <c r="E22" s="0" t="s">
        <v>252</v>
      </c>
      <c r="I22" s="0" t="n">
        <f aca="false">(D22-C22)/2</f>
        <v>1.8</v>
      </c>
      <c r="K22" s="2" t="n">
        <f aca="false">(0.02*0.02*0.02)/(0.00001*0.00001*0.00001)</f>
        <v>8000000000</v>
      </c>
      <c r="L22" s="2" t="n">
        <f aca="false">(0.00001*0.00001*0.00001)/(0.02*0.02*0.02)</f>
        <v>1.25E-010</v>
      </c>
      <c r="M22" s="2" t="n">
        <f aca="false">$J$1*LN(K22)</f>
        <v>6.64294308847229</v>
      </c>
      <c r="N22" s="2" t="n">
        <f aca="false">$J$1*LN(L22)</f>
        <v>-6.64294308847229</v>
      </c>
      <c r="O22" s="2" t="n">
        <f aca="false">D22+M22</f>
        <v>5.64294308847229</v>
      </c>
      <c r="P22" s="2" t="n">
        <f aca="false">C22+N22</f>
        <v>-11.2429430884723</v>
      </c>
    </row>
    <row r="23" customFormat="false" ht="15" hidden="false" customHeight="false" outlineLevel="0" collapsed="false">
      <c r="A23" s="0" t="s">
        <v>45</v>
      </c>
      <c r="B23" s="0" t="s">
        <v>253</v>
      </c>
      <c r="C23" s="7" t="n">
        <v>10.7</v>
      </c>
      <c r="D23" s="7" t="n">
        <v>15.3</v>
      </c>
      <c r="E23" s="0" t="s">
        <v>254</v>
      </c>
      <c r="I23" s="0" t="n">
        <f aca="false">(D23-C23)/2</f>
        <v>2.3</v>
      </c>
      <c r="K23" s="2" t="n">
        <f aca="false">(0.02*0.02*0.02)/(0.00001*0.00001*0.00001)</f>
        <v>8000000000</v>
      </c>
      <c r="L23" s="2" t="n">
        <f aca="false">(0.00001*0.00001*0.00001)/(0.02*0.02*0.02)</f>
        <v>1.25E-010</v>
      </c>
      <c r="M23" s="2" t="n">
        <f aca="false">$J$1*LN(K23)</f>
        <v>6.64294308847229</v>
      </c>
      <c r="N23" s="2" t="n">
        <f aca="false">$J$1*LN(L23)</f>
        <v>-6.64294308847229</v>
      </c>
      <c r="O23" s="2" t="n">
        <f aca="false">D23+M23</f>
        <v>21.9429430884723</v>
      </c>
      <c r="P23" s="2" t="n">
        <f aca="false">C23+N23</f>
        <v>4.05705691152771</v>
      </c>
    </row>
    <row r="24" customFormat="false" ht="15" hidden="false" customHeight="false" outlineLevel="0" collapsed="false">
      <c r="A24" s="0" t="s">
        <v>47</v>
      </c>
      <c r="B24" s="0" t="s">
        <v>255</v>
      </c>
      <c r="C24" s="7" t="n">
        <v>35.7</v>
      </c>
      <c r="D24" s="7" t="n">
        <v>52.3</v>
      </c>
      <c r="E24" s="0" t="s">
        <v>256</v>
      </c>
      <c r="I24" s="0" t="n">
        <f aca="false">(D24-C24)/2</f>
        <v>8.3</v>
      </c>
      <c r="K24" s="2" t="n">
        <f aca="false">(0.02*0.02*0.02)/(0.00001*0.00001*0.00001)</f>
        <v>8000000000</v>
      </c>
      <c r="L24" s="2" t="n">
        <f aca="false">(0.00001*0.00001*0.00001)/(0.02*0.02*0.02)</f>
        <v>1.25E-010</v>
      </c>
      <c r="M24" s="2" t="n">
        <f aca="false">$J$1*LN(K24)</f>
        <v>6.64294308847229</v>
      </c>
      <c r="N24" s="2" t="n">
        <f aca="false">$J$1*LN(L24)</f>
        <v>-6.64294308847229</v>
      </c>
      <c r="O24" s="2" t="n">
        <f aca="false">D24+M24</f>
        <v>58.9429430884723</v>
      </c>
      <c r="P24" s="2" t="n">
        <f aca="false">C24+N24</f>
        <v>29.0570569115277</v>
      </c>
    </row>
    <row r="25" customFormat="false" ht="15" hidden="false" customHeight="false" outlineLevel="0" collapsed="false">
      <c r="A25" s="0" t="s">
        <v>49</v>
      </c>
      <c r="B25" s="0" t="s">
        <v>50</v>
      </c>
      <c r="C25" s="7" t="n">
        <v>-18.9595</v>
      </c>
      <c r="D25" s="7" t="n">
        <v>-7.1595</v>
      </c>
      <c r="E25" s="0" t="s">
        <v>257</v>
      </c>
      <c r="I25" s="0" t="n">
        <f aca="false">(D25-C25)/2</f>
        <v>5.9</v>
      </c>
      <c r="K25" s="2" t="n">
        <f aca="false">(0.02*0.02*0.02)/(0.00001*0.00001*0.00001)</f>
        <v>8000000000</v>
      </c>
      <c r="L25" s="2" t="n">
        <f aca="false">(0.00001*0.00001*0.00001)/(0.02*0.02*0.02)</f>
        <v>1.25E-010</v>
      </c>
      <c r="M25" s="2" t="n">
        <f aca="false">$J$1*LN(K25)</f>
        <v>6.64294308847229</v>
      </c>
      <c r="N25" s="2" t="n">
        <f aca="false">$J$1*LN(L25)</f>
        <v>-6.64294308847229</v>
      </c>
      <c r="O25" s="2" t="n">
        <f aca="false">D25+M25</f>
        <v>-0.516556911527712</v>
      </c>
      <c r="P25" s="2" t="n">
        <f aca="false">C25+N25</f>
        <v>-25.6024430884723</v>
      </c>
    </row>
    <row r="26" customFormat="false" ht="15" hidden="false" customHeight="false" outlineLevel="0" collapsed="false">
      <c r="A26" s="0" t="s">
        <v>51</v>
      </c>
      <c r="B26" s="0" t="s">
        <v>52</v>
      </c>
      <c r="C26" s="0" t="n">
        <f aca="false">-20.2-11.7</f>
        <v>-31.9</v>
      </c>
      <c r="D26" s="0" t="n">
        <f aca="false">-20.2+11.7</f>
        <v>-8.5</v>
      </c>
      <c r="E26" s="0" t="s">
        <v>258</v>
      </c>
      <c r="I26" s="0" t="n">
        <f aca="false">(D26-C26)/2</f>
        <v>11.7</v>
      </c>
      <c r="K26" s="2" t="n">
        <f aca="false">(0.02*0.02*0.02)/(0.00001*0.00001*0.00001)</f>
        <v>8000000000</v>
      </c>
      <c r="L26" s="2" t="n">
        <f aca="false">(0.00001*0.00001*0.00001)/(0.02*0.02*0.02)</f>
        <v>1.25E-010</v>
      </c>
      <c r="M26" s="2" t="n">
        <f aca="false">$J$1*LN(K26)</f>
        <v>6.64294308847229</v>
      </c>
      <c r="N26" s="2" t="n">
        <f aca="false">$J$1*LN(L26)</f>
        <v>-6.64294308847229</v>
      </c>
      <c r="O26" s="2" t="n">
        <f aca="false">D26+M26</f>
        <v>-1.85705691152771</v>
      </c>
      <c r="P26" s="2" t="n">
        <f aca="false">C26+N26</f>
        <v>-38.5429430884723</v>
      </c>
    </row>
    <row r="27" customFormat="false" ht="15" hidden="false" customHeight="false" outlineLevel="0" collapsed="false">
      <c r="A27" s="0" t="s">
        <v>259</v>
      </c>
      <c r="B27" s="0" t="s">
        <v>260</v>
      </c>
      <c r="C27" s="7" t="n">
        <v>0</v>
      </c>
      <c r="D27" s="7" t="n">
        <v>0</v>
      </c>
      <c r="I27" s="0" t="n">
        <f aca="false">(D27-C27)/2</f>
        <v>0</v>
      </c>
      <c r="K27" s="2" t="n">
        <f aca="false">(0.02*0.02*0.02)/(0.00001*0.00001*0.00001)</f>
        <v>8000000000</v>
      </c>
      <c r="L27" s="2" t="n">
        <f aca="false">(0.00001*0.00001*0.00001)/(0.02*0.02*0.02)</f>
        <v>1.25E-010</v>
      </c>
      <c r="M27" s="2" t="n">
        <f aca="false">$J$1*LN(K27)</f>
        <v>6.64294308847229</v>
      </c>
      <c r="N27" s="2" t="n">
        <f aca="false">$J$1*LN(L27)</f>
        <v>-6.64294308847229</v>
      </c>
      <c r="O27" s="2" t="n">
        <f aca="false">D27+M27</f>
        <v>6.64294308847229</v>
      </c>
      <c r="P27" s="2" t="n">
        <f aca="false">C27+N27</f>
        <v>-6.64294308847229</v>
      </c>
    </row>
    <row r="28" customFormat="false" ht="15" hidden="false" customHeight="false" outlineLevel="0" collapsed="false">
      <c r="A28" s="0" t="s">
        <v>261</v>
      </c>
      <c r="B28" s="0" t="s">
        <v>262</v>
      </c>
      <c r="C28" s="7" t="n">
        <v>0</v>
      </c>
      <c r="D28" s="7" t="n">
        <v>0</v>
      </c>
      <c r="I28" s="0" t="n">
        <f aca="false">(D28-C28)/2</f>
        <v>0</v>
      </c>
      <c r="K28" s="2" t="n">
        <f aca="false">(0.02*0.02*0.02)/(0.00001*0.00001*0.00001)</f>
        <v>8000000000</v>
      </c>
      <c r="L28" s="2" t="n">
        <f aca="false">(0.00001*0.00001*0.00001)/(0.02*0.02*0.02)</f>
        <v>1.25E-010</v>
      </c>
      <c r="M28" s="2" t="n">
        <f aca="false">$J$1*LN(K28)</f>
        <v>6.64294308847229</v>
      </c>
      <c r="N28" s="2" t="n">
        <f aca="false">$J$1*LN(L28)</f>
        <v>-6.64294308847229</v>
      </c>
      <c r="O28" s="2" t="n">
        <f aca="false">D28+M28</f>
        <v>6.64294308847229</v>
      </c>
      <c r="P28" s="2" t="n">
        <f aca="false">C28+N28</f>
        <v>-6.64294308847229</v>
      </c>
    </row>
    <row r="29" customFormat="false" ht="15" hidden="false" customHeight="false" outlineLevel="0" collapsed="false">
      <c r="A29" s="0" t="s">
        <v>263</v>
      </c>
      <c r="B29" s="1" t="s">
        <v>55</v>
      </c>
      <c r="C29" s="9" t="n">
        <v>-65.5</v>
      </c>
      <c r="D29" s="9" t="n">
        <v>-44.5</v>
      </c>
      <c r="I29" s="0" t="n">
        <f aca="false">(D29-C29)/2</f>
        <v>10.5</v>
      </c>
      <c r="K29" s="2" t="n">
        <f aca="false">(0.02*0.02*0.02)/(0.00001*0.00001*0.00001)</f>
        <v>8000000000</v>
      </c>
      <c r="L29" s="2" t="n">
        <f aca="false">(0.00001*0.00001*0.00001)/(0.02*0.02*0.02)</f>
        <v>1.25E-010</v>
      </c>
      <c r="M29" s="2" t="n">
        <f aca="false">$J$1*LN(K29)</f>
        <v>6.64294308847229</v>
      </c>
      <c r="N29" s="2" t="n">
        <f aca="false">$J$1*LN(L29)</f>
        <v>-6.64294308847229</v>
      </c>
      <c r="O29" s="2" t="n">
        <f aca="false">D29+M29</f>
        <v>-37.8570569115277</v>
      </c>
      <c r="P29" s="2" t="n">
        <f aca="false">C29+N29</f>
        <v>-72.1429430884723</v>
      </c>
    </row>
    <row r="30" customFormat="false" ht="15" hidden="false" customHeight="false" outlineLevel="0" collapsed="false">
      <c r="A30" s="0" t="s">
        <v>67</v>
      </c>
      <c r="B30" s="0" t="s">
        <v>264</v>
      </c>
      <c r="C30" s="7" t="n">
        <v>0</v>
      </c>
      <c r="D30" s="7" t="n">
        <v>0</v>
      </c>
      <c r="I30" s="0" t="n">
        <f aca="false">(D30-C30)/2</f>
        <v>0</v>
      </c>
    </row>
    <row r="31" customFormat="false" ht="15" hidden="false" customHeight="false" outlineLevel="0" collapsed="false">
      <c r="A31" s="0" t="s">
        <v>265</v>
      </c>
      <c r="B31" s="0" t="s">
        <v>266</v>
      </c>
      <c r="C31" s="7" t="n">
        <v>0</v>
      </c>
      <c r="D31" s="7" t="n">
        <v>0</v>
      </c>
      <c r="I31" s="0" t="n">
        <f aca="false">(D31-C31)/2</f>
        <v>0</v>
      </c>
    </row>
    <row r="32" customFormat="false" ht="15" hidden="false" customHeight="false" outlineLevel="0" collapsed="false">
      <c r="A32" s="0" t="s">
        <v>267</v>
      </c>
      <c r="B32" s="0" t="s">
        <v>268</v>
      </c>
      <c r="C32" s="7" t="n">
        <v>0</v>
      </c>
      <c r="D32" s="7" t="n">
        <v>0</v>
      </c>
    </row>
    <row r="33" customFormat="false" ht="15" hidden="false" customHeight="false" outlineLevel="0" collapsed="false">
      <c r="A33" s="0" t="s">
        <v>269</v>
      </c>
      <c r="B33" s="0" t="s">
        <v>270</v>
      </c>
      <c r="C33" s="7" t="n">
        <v>0</v>
      </c>
      <c r="D33" s="7" t="n">
        <v>0</v>
      </c>
    </row>
    <row r="34" customFormat="false" ht="15" hidden="false" customHeight="false" outlineLevel="0" collapsed="false">
      <c r="A34" s="0" t="s">
        <v>271</v>
      </c>
      <c r="B34" s="0" t="s">
        <v>272</v>
      </c>
      <c r="C34" s="7" t="n">
        <v>0</v>
      </c>
      <c r="D34" s="7" t="n">
        <v>0</v>
      </c>
    </row>
    <row r="35" customFormat="false" ht="15" hidden="false" customHeight="false" outlineLevel="0" collapsed="false">
      <c r="A35" s="0" t="s">
        <v>82</v>
      </c>
      <c r="B35" s="0" t="s">
        <v>83</v>
      </c>
      <c r="C35" s="7" t="n">
        <v>0</v>
      </c>
      <c r="D35" s="7" t="n">
        <v>0</v>
      </c>
    </row>
    <row r="36" customFormat="false" ht="15" hidden="false" customHeight="false" outlineLevel="0" collapsed="false">
      <c r="A36" s="0" t="s">
        <v>71</v>
      </c>
      <c r="B36" s="0" t="s">
        <v>85</v>
      </c>
      <c r="C36" s="7" t="n">
        <v>0</v>
      </c>
      <c r="D36" s="7" t="n">
        <v>0</v>
      </c>
    </row>
    <row r="37" customFormat="false" ht="15" hidden="false" customHeight="false" outlineLevel="0" collapsed="false">
      <c r="A37" s="0" t="s">
        <v>273</v>
      </c>
      <c r="B37" s="0" t="s">
        <v>274</v>
      </c>
      <c r="C37" s="7" t="n">
        <v>0</v>
      </c>
      <c r="D37" s="7" t="n">
        <v>0</v>
      </c>
    </row>
    <row r="38" customFormat="false" ht="15" hidden="false" customHeight="false" outlineLevel="0" collapsed="false">
      <c r="A38" s="0" t="s">
        <v>275</v>
      </c>
      <c r="B38" s="0" t="s">
        <v>276</v>
      </c>
      <c r="C38" s="7" t="n">
        <v>0</v>
      </c>
      <c r="D38" s="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1025" min="2" style="0" width="8.71"/>
  </cols>
  <sheetData>
    <row r="1" customFormat="false" ht="15" hidden="false" customHeight="false" outlineLevel="0" collapsed="false">
      <c r="A1" s="0" t="s">
        <v>277</v>
      </c>
      <c r="B1" s="0" t="n">
        <v>10.3</v>
      </c>
      <c r="C1" s="0" t="n">
        <v>12.7</v>
      </c>
    </row>
    <row r="2" customFormat="false" ht="15" hidden="false" customHeight="false" outlineLevel="0" collapsed="false">
      <c r="A2" s="0" t="s">
        <v>278</v>
      </c>
      <c r="B2" s="0" t="n">
        <v>-12.7</v>
      </c>
      <c r="C2" s="0" t="n">
        <v>-10.5</v>
      </c>
    </row>
    <row r="3" customFormat="false" ht="15" hidden="false" customHeight="false" outlineLevel="0" collapsed="false">
      <c r="A3" s="0" t="s">
        <v>279</v>
      </c>
      <c r="B3" s="0" t="n">
        <v>8.8</v>
      </c>
      <c r="C3" s="0" t="n">
        <v>13.6</v>
      </c>
    </row>
    <row r="4" customFormat="false" ht="15" hidden="false" customHeight="false" outlineLevel="0" collapsed="false">
      <c r="A4" s="0" t="s">
        <v>280</v>
      </c>
      <c r="B4" s="0" t="n">
        <v>-25.2</v>
      </c>
      <c r="C4" s="0" t="n">
        <v>-1.4</v>
      </c>
    </row>
    <row r="5" customFormat="false" ht="15" hidden="false" customHeight="false" outlineLevel="0" collapsed="false">
      <c r="A5" s="0" t="s">
        <v>281</v>
      </c>
      <c r="B5" s="0" t="n">
        <v>-29.4</v>
      </c>
      <c r="C5" s="0" t="n">
        <v>-27.6</v>
      </c>
    </row>
    <row r="6" customFormat="false" ht="15" hidden="false" customHeight="false" outlineLevel="0" collapsed="false">
      <c r="A6" s="0" t="s">
        <v>282</v>
      </c>
      <c r="B6" s="0" t="n">
        <v>-0.3</v>
      </c>
      <c r="C6" s="0" t="n">
        <v>26.1</v>
      </c>
    </row>
    <row r="7" customFormat="false" ht="15" hidden="false" customHeight="false" outlineLevel="0" collapsed="false">
      <c r="A7" s="0" t="s">
        <v>283</v>
      </c>
      <c r="B7" s="0" t="n">
        <v>-45.4</v>
      </c>
      <c r="C7" s="0" t="n">
        <v>-30.6</v>
      </c>
    </row>
    <row r="8" customFormat="false" ht="15" hidden="false" customHeight="false" outlineLevel="0" collapsed="false">
      <c r="A8" s="0" t="s">
        <v>284</v>
      </c>
      <c r="B8" s="0" t="n">
        <v>-28.7</v>
      </c>
      <c r="C8" s="0" t="n">
        <v>-14.5</v>
      </c>
    </row>
    <row r="9" customFormat="false" ht="15" hidden="false" customHeight="false" outlineLevel="0" collapsed="false">
      <c r="A9" s="0" t="s">
        <v>285</v>
      </c>
      <c r="B9" s="0" t="n">
        <v>-25.6</v>
      </c>
      <c r="C9" s="0" t="n">
        <v>-17.4</v>
      </c>
    </row>
    <row r="10" customFormat="false" ht="15" hidden="false" customHeight="false" outlineLevel="0" collapsed="false">
      <c r="A10" s="0" t="s">
        <v>286</v>
      </c>
      <c r="B10" s="0" t="n">
        <v>-5.045</v>
      </c>
      <c r="C10" s="0" t="n">
        <v>-3.186</v>
      </c>
    </row>
    <row r="11" customFormat="false" ht="15" hidden="false" customHeight="false" outlineLevel="0" collapsed="false">
      <c r="A11" s="0" t="s">
        <v>287</v>
      </c>
      <c r="B11" s="0" t="n">
        <v>-30.6</v>
      </c>
      <c r="C11" s="0" t="n">
        <v>-2</v>
      </c>
    </row>
    <row r="12" customFormat="false" ht="15" hidden="false" customHeight="false" outlineLevel="0" collapsed="false">
      <c r="A12" s="0" t="s">
        <v>288</v>
      </c>
      <c r="B12" s="0" t="n">
        <v>-50.8</v>
      </c>
      <c r="C12" s="0" t="n">
        <v>-17.8</v>
      </c>
    </row>
    <row r="13" customFormat="false" ht="15" hidden="false" customHeight="false" outlineLevel="0" collapsed="false">
      <c r="A13" s="0" t="s">
        <v>289</v>
      </c>
      <c r="B13" s="0" t="n">
        <v>-23.4</v>
      </c>
      <c r="C13" s="0" t="n">
        <v>-1.8</v>
      </c>
    </row>
    <row r="14" customFormat="false" ht="15" hidden="false" customHeight="false" outlineLevel="0" collapsed="false">
      <c r="A14" s="0" t="s">
        <v>290</v>
      </c>
      <c r="B14" s="0" t="n">
        <v>-12.2</v>
      </c>
      <c r="C14" s="0" t="n">
        <v>-4.6</v>
      </c>
      <c r="D14" s="7"/>
    </row>
    <row r="15" customFormat="false" ht="15" hidden="false" customHeight="false" outlineLevel="0" collapsed="false">
      <c r="A15" s="0" t="s">
        <v>291</v>
      </c>
      <c r="B15" s="0" t="n">
        <v>1</v>
      </c>
      <c r="C15" s="0" t="n">
        <v>4.6</v>
      </c>
    </row>
    <row r="16" customFormat="false" ht="15" hidden="false" customHeight="false" outlineLevel="0" collapsed="false">
      <c r="A16" s="0" t="s">
        <v>292</v>
      </c>
      <c r="B16" s="0" t="n">
        <v>-15.3</v>
      </c>
      <c r="C16" s="0" t="n">
        <v>-10.7</v>
      </c>
    </row>
    <row r="17" customFormat="false" ht="15" hidden="false" customHeight="false" outlineLevel="0" collapsed="false">
      <c r="A17" s="0" t="s">
        <v>293</v>
      </c>
      <c r="B17" s="0" t="n">
        <v>-52.3</v>
      </c>
      <c r="C17" s="0" t="n">
        <v>-35.7</v>
      </c>
    </row>
    <row r="18" customFormat="false" ht="15" hidden="false" customHeight="false" outlineLevel="0" collapsed="false">
      <c r="A18" s="0" t="s">
        <v>294</v>
      </c>
      <c r="B18" s="0" t="n">
        <v>-16.33</v>
      </c>
      <c r="C18" s="0" t="n">
        <v>7.067</v>
      </c>
    </row>
    <row r="19" customFormat="false" ht="15" hidden="false" customHeight="false" outlineLevel="0" collapsed="false">
      <c r="A19" s="0" t="s">
        <v>295</v>
      </c>
      <c r="B19" s="0" t="n">
        <v>-31.9</v>
      </c>
      <c r="C19" s="0" t="n">
        <v>-8.5</v>
      </c>
    </row>
    <row r="20" customFormat="false" ht="15" hidden="false" customHeight="false" outlineLevel="0" collapsed="false">
      <c r="A20" s="0" t="s">
        <v>296</v>
      </c>
      <c r="B20" s="0" t="n">
        <v>-65.5</v>
      </c>
      <c r="C20" s="0" t="n">
        <v>-44.5</v>
      </c>
    </row>
    <row r="21" customFormat="false" ht="15" hidden="false" customHeight="false" outlineLevel="0" collapsed="false">
      <c r="A21" s="0" t="s">
        <v>297</v>
      </c>
      <c r="B21" s="0" t="n">
        <v>-4</v>
      </c>
      <c r="C21" s="0" t="n">
        <v>-3.6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4" min="2" style="0" width="8.71"/>
    <col collapsed="false" customWidth="true" hidden="false" outlineLevel="0" max="5" min="5" style="0" width="94.13"/>
    <col collapsed="false" customWidth="true" hidden="false" outlineLevel="0" max="1025" min="6" style="0" width="8.71"/>
  </cols>
  <sheetData>
    <row r="1" customFormat="false" ht="15" hidden="false" customHeight="false" outlineLevel="0" collapsed="false">
      <c r="A1" s="0" t="s">
        <v>298</v>
      </c>
      <c r="B1" s="0" t="n">
        <v>-11.7662201687395</v>
      </c>
      <c r="C1" s="0" t="n">
        <v>14.7376508894201</v>
      </c>
      <c r="E1" s="0" t="s">
        <v>16</v>
      </c>
    </row>
    <row r="2" customFormat="false" ht="15" hidden="false" customHeight="false" outlineLevel="0" collapsed="false">
      <c r="A2" s="0" t="s">
        <v>299</v>
      </c>
      <c r="B2" s="0" t="n">
        <v>-14.7376508894201</v>
      </c>
      <c r="C2" s="0" t="n">
        <v>11.7662201687395</v>
      </c>
      <c r="E2" s="0" t="s">
        <v>222</v>
      </c>
    </row>
    <row r="3" customFormat="false" ht="15" hidden="false" customHeight="false" outlineLevel="0" collapsed="false">
      <c r="A3" s="0" t="s">
        <v>300</v>
      </c>
      <c r="B3" s="0" t="n">
        <v>-18.7077823513473</v>
      </c>
      <c r="C3" s="0" t="n">
        <v>-9.69670847463372</v>
      </c>
      <c r="E3" s="0" t="s">
        <v>224</v>
      </c>
    </row>
    <row r="4" customFormat="false" ht="15" hidden="false" customHeight="false" outlineLevel="0" collapsed="false">
      <c r="A4" s="0" t="s">
        <v>301</v>
      </c>
      <c r="B4" s="0" t="n">
        <v>9.69670847463372</v>
      </c>
      <c r="C4" s="0" t="n">
        <v>18.7077823513473</v>
      </c>
      <c r="E4" s="0" t="s">
        <v>226</v>
      </c>
    </row>
    <row r="5" customFormat="false" ht="15" hidden="false" customHeight="false" outlineLevel="0" collapsed="false">
      <c r="A5" s="0" t="s">
        <v>302</v>
      </c>
      <c r="B5" s="0" t="n">
        <v>-69.1291715440846</v>
      </c>
      <c r="C5" s="0" t="n">
        <v>-19.8152127592612</v>
      </c>
      <c r="E5" s="0" t="s">
        <v>228</v>
      </c>
    </row>
    <row r="6" customFormat="false" ht="15" hidden="false" customHeight="false" outlineLevel="0" collapsed="false">
      <c r="A6" s="0" t="s">
        <v>303</v>
      </c>
      <c r="B6" s="0" t="n">
        <v>19.8152127592612</v>
      </c>
      <c r="C6" s="0" t="n">
        <v>69.1291715440846</v>
      </c>
      <c r="E6" s="0" t="s">
        <v>230</v>
      </c>
    </row>
    <row r="7" customFormat="false" ht="15" hidden="false" customHeight="false" outlineLevel="0" collapsed="false">
      <c r="A7" s="0" t="s">
        <v>304</v>
      </c>
      <c r="B7" s="0" t="n">
        <v>-137.704614437892</v>
      </c>
      <c r="C7" s="0" t="n">
        <v>-13.0738018097636</v>
      </c>
      <c r="E7" s="0" t="s">
        <v>232</v>
      </c>
    </row>
    <row r="8" customFormat="false" ht="15" hidden="false" customHeight="false" outlineLevel="0" collapsed="false">
      <c r="A8" s="0" t="s">
        <v>305</v>
      </c>
      <c r="B8" s="0" t="n">
        <v>13.0738018097636</v>
      </c>
      <c r="C8" s="0" t="n">
        <v>137.704614437892</v>
      </c>
      <c r="E8" s="0" t="s">
        <v>30</v>
      </c>
    </row>
    <row r="9" customFormat="false" ht="15" hidden="false" customHeight="false" outlineLevel="0" collapsed="false">
      <c r="A9" s="0" t="s">
        <v>306</v>
      </c>
      <c r="B9" s="0" t="n">
        <v>-39.1716148726031</v>
      </c>
      <c r="C9" s="0" t="n">
        <v>-17.1040541987498</v>
      </c>
      <c r="E9" s="0" t="s">
        <v>235</v>
      </c>
    </row>
    <row r="10" customFormat="false" ht="15" hidden="false" customHeight="false" outlineLevel="0" collapsed="false">
      <c r="A10" s="0" t="s">
        <v>307</v>
      </c>
      <c r="B10" s="0" t="n">
        <v>17.1040541987498</v>
      </c>
      <c r="C10" s="0" t="n">
        <v>39.1716148726031</v>
      </c>
      <c r="E10" s="0" t="s">
        <v>239</v>
      </c>
    </row>
    <row r="11" customFormat="false" ht="15" hidden="false" customHeight="false" outlineLevel="0" collapsed="false">
      <c r="A11" s="0" t="s">
        <v>308</v>
      </c>
      <c r="B11" s="0" t="n">
        <v>18.3029174540283</v>
      </c>
      <c r="C11" s="0" t="n">
        <v>157.104396067336</v>
      </c>
      <c r="E11" s="0" t="s">
        <v>36</v>
      </c>
    </row>
    <row r="12" customFormat="false" ht="15" hidden="false" customHeight="false" outlineLevel="0" collapsed="false">
      <c r="A12" s="0" t="s">
        <v>309</v>
      </c>
      <c r="B12" s="0" t="n">
        <v>-157.104396067336</v>
      </c>
      <c r="C12" s="0" t="n">
        <v>-18.3029174540283</v>
      </c>
      <c r="E12" s="0" t="s">
        <v>38</v>
      </c>
    </row>
    <row r="13" customFormat="false" ht="15" hidden="false" customHeight="false" outlineLevel="0" collapsed="false">
      <c r="A13" s="0" t="s">
        <v>310</v>
      </c>
      <c r="B13" s="0" t="n">
        <v>31.6120420564945</v>
      </c>
      <c r="C13" s="0" t="n">
        <v>59.5080755086476</v>
      </c>
      <c r="E13" s="0" t="s">
        <v>40</v>
      </c>
    </row>
    <row r="14" customFormat="false" ht="15" hidden="false" customHeight="false" outlineLevel="0" collapsed="false">
      <c r="A14" s="0" t="s">
        <v>311</v>
      </c>
      <c r="B14" s="0" t="n">
        <v>-59.5080755086476</v>
      </c>
      <c r="C14" s="0" t="n">
        <v>-31.6120420564945</v>
      </c>
      <c r="E14" s="3" t="s">
        <v>42</v>
      </c>
    </row>
    <row r="15" customFormat="false" ht="15" hidden="false" customHeight="false" outlineLevel="0" collapsed="false">
      <c r="A15" s="0" t="s">
        <v>312</v>
      </c>
      <c r="B15" s="0" t="n">
        <v>-51.9988313767093</v>
      </c>
      <c r="C15" s="0" t="n">
        <v>-26.4967280157561</v>
      </c>
      <c r="E15" s="0" t="s">
        <v>251</v>
      </c>
    </row>
    <row r="16" customFormat="false" ht="15" hidden="false" customHeight="false" outlineLevel="0" collapsed="false">
      <c r="A16" s="0" t="s">
        <v>313</v>
      </c>
      <c r="B16" s="0" t="n">
        <v>26.4967280157561</v>
      </c>
      <c r="C16" s="0" t="n">
        <v>51.9988313767093</v>
      </c>
      <c r="E16" s="0" t="s">
        <v>253</v>
      </c>
    </row>
    <row r="17" customFormat="false" ht="15" hidden="false" customHeight="false" outlineLevel="0" collapsed="false">
      <c r="A17" s="0" t="s">
        <v>314</v>
      </c>
      <c r="B17" s="0" t="n">
        <v>-45.4710138830758</v>
      </c>
      <c r="C17" s="0" t="n">
        <v>-32.6668455590866</v>
      </c>
      <c r="E17" s="0" t="s">
        <v>255</v>
      </c>
    </row>
    <row r="18" customFormat="false" ht="15" hidden="false" customHeight="false" outlineLevel="0" collapsed="false">
      <c r="A18" s="0" t="s">
        <v>315</v>
      </c>
      <c r="B18" s="0" t="n">
        <v>32.6668455590866</v>
      </c>
      <c r="C18" s="0" t="n">
        <v>45.4710138830758</v>
      </c>
      <c r="E18" s="0" t="s">
        <v>50</v>
      </c>
    </row>
    <row r="19" customFormat="false" ht="15" hidden="false" customHeight="false" outlineLevel="0" collapsed="false">
      <c r="A19" s="0" t="s">
        <v>316</v>
      </c>
      <c r="B19" s="0" t="n">
        <v>-21.2670457001716</v>
      </c>
      <c r="C19" s="0" t="n">
        <v>-13.2458765535854</v>
      </c>
      <c r="E19" s="0" t="s">
        <v>52</v>
      </c>
    </row>
    <row r="20" customFormat="false" ht="15" hidden="false" customHeight="false" outlineLevel="0" collapsed="false">
      <c r="A20" s="0" t="s">
        <v>317</v>
      </c>
      <c r="B20" s="0" t="n">
        <v>13.2458765535854</v>
      </c>
      <c r="C20" s="0" t="n">
        <v>21.2670457001716</v>
      </c>
      <c r="E20" s="1" t="s">
        <v>55</v>
      </c>
    </row>
    <row r="21" customFormat="false" ht="15" hidden="false" customHeight="false" outlineLevel="0" collapsed="false">
      <c r="A21" s="0" t="s">
        <v>318</v>
      </c>
      <c r="B21" s="0" t="n">
        <v>-90.8798137761976</v>
      </c>
      <c r="C21" s="0" t="n">
        <v>37.9756037690639</v>
      </c>
      <c r="E21" s="0" t="s">
        <v>58</v>
      </c>
    </row>
    <row r="22" customFormat="false" ht="15" hidden="false" customHeight="false" outlineLevel="0" collapsed="false">
      <c r="A22" s="0" t="s">
        <v>319</v>
      </c>
      <c r="B22" s="0" t="n">
        <v>-37.9756037690639</v>
      </c>
      <c r="C22" s="0" t="n">
        <v>90.8798137761976</v>
      </c>
    </row>
    <row r="23" customFormat="false" ht="15" hidden="false" customHeight="false" outlineLevel="0" collapsed="false">
      <c r="A23" s="0" t="s">
        <v>320</v>
      </c>
      <c r="B23" s="0" t="n">
        <v>-165.11113550353</v>
      </c>
      <c r="C23" s="0" t="n">
        <v>-32.5144839221875</v>
      </c>
    </row>
    <row r="24" customFormat="false" ht="15" hidden="false" customHeight="false" outlineLevel="0" collapsed="false">
      <c r="A24" s="0" t="s">
        <v>321</v>
      </c>
      <c r="B24" s="0" t="n">
        <v>32.5144839221875</v>
      </c>
      <c r="C24" s="0" t="n">
        <v>165.11113550353</v>
      </c>
    </row>
    <row r="25" customFormat="false" ht="15" hidden="false" customHeight="false" outlineLevel="0" collapsed="false">
      <c r="A25" s="0" t="s">
        <v>322</v>
      </c>
      <c r="B25" s="0" t="n">
        <v>-50.8501553141077</v>
      </c>
      <c r="C25" s="0" t="n">
        <v>11.8621728130867</v>
      </c>
    </row>
    <row r="26" customFormat="false" ht="15" hidden="false" customHeight="false" outlineLevel="0" collapsed="false">
      <c r="A26" s="0" t="s">
        <v>323</v>
      </c>
      <c r="B26" s="0" t="n">
        <v>-11.8621728130867</v>
      </c>
      <c r="C26" s="0" t="n">
        <v>50.8501553141077</v>
      </c>
    </row>
    <row r="27" customFormat="false" ht="15" hidden="false" customHeight="false" outlineLevel="0" collapsed="false">
      <c r="A27" s="0" t="s">
        <v>324</v>
      </c>
      <c r="B27" s="0" t="n">
        <v>-12.2785235372573</v>
      </c>
      <c r="C27" s="0" t="n">
        <v>37.3605183282951</v>
      </c>
    </row>
    <row r="28" customFormat="false" ht="15" hidden="false" customHeight="false" outlineLevel="0" collapsed="false">
      <c r="A28" s="0" t="s">
        <v>325</v>
      </c>
      <c r="B28" s="0" t="n">
        <v>-37.3605183282951</v>
      </c>
      <c r="C28" s="0" t="n">
        <v>12.2785235372573</v>
      </c>
    </row>
    <row r="29" customFormat="false" ht="15" hidden="false" customHeight="false" outlineLevel="0" collapsed="false">
      <c r="A29" s="0" t="s">
        <v>326</v>
      </c>
      <c r="B29" s="0" t="n">
        <v>-44.4687377556389</v>
      </c>
      <c r="C29" s="0" t="n">
        <v>-19.6721704173371</v>
      </c>
    </row>
    <row r="30" customFormat="false" ht="15" hidden="false" customHeight="false" outlineLevel="0" collapsed="false">
      <c r="A30" s="0" t="s">
        <v>327</v>
      </c>
      <c r="B30" s="0" t="n">
        <v>19.6721704173371</v>
      </c>
      <c r="C30" s="0" t="n">
        <v>44.4687377556389</v>
      </c>
    </row>
    <row r="31" customFormat="false" ht="15" hidden="false" customHeight="false" outlineLevel="0" collapsed="false">
      <c r="A31" s="0" t="s">
        <v>328</v>
      </c>
      <c r="B31" s="0" t="n">
        <v>-23.4621081508175</v>
      </c>
      <c r="C31" s="0" t="n">
        <v>2.77331476130675</v>
      </c>
    </row>
    <row r="32" customFormat="false" ht="15" hidden="false" customHeight="false" outlineLevel="0" collapsed="false">
      <c r="A32" s="0" t="s">
        <v>329</v>
      </c>
      <c r="B32" s="0" t="n">
        <v>-2.77331476130676</v>
      </c>
      <c r="C32" s="0" t="n">
        <v>23.4621081508175</v>
      </c>
    </row>
    <row r="33" customFormat="false" ht="15" hidden="false" customHeight="false" outlineLevel="0" collapsed="false">
      <c r="A33" s="0" t="s">
        <v>330</v>
      </c>
      <c r="B33" s="0" t="n">
        <v>-14.3472105068133</v>
      </c>
      <c r="C33" s="0" t="n">
        <v>25.1003150198025</v>
      </c>
    </row>
    <row r="34" customFormat="false" ht="15" hidden="false" customHeight="false" outlineLevel="0" collapsed="false">
      <c r="A34" s="0" t="s">
        <v>331</v>
      </c>
      <c r="B34" s="0" t="n">
        <v>-25.1003150198025</v>
      </c>
      <c r="C34" s="0" t="n">
        <v>14.3472105068133</v>
      </c>
    </row>
    <row r="35" customFormat="false" ht="15" hidden="false" customHeight="false" outlineLevel="0" collapsed="false">
      <c r="A35" s="0" t="s">
        <v>332</v>
      </c>
      <c r="B35" s="0" t="n">
        <v>-25.3217923036697</v>
      </c>
      <c r="C35" s="0" t="n">
        <v>107.101515445708</v>
      </c>
    </row>
    <row r="36" customFormat="false" ht="15" hidden="false" customHeight="false" outlineLevel="0" collapsed="false">
      <c r="A36" s="0" t="s">
        <v>333</v>
      </c>
      <c r="B36" s="0" t="n">
        <v>-107.101515445708</v>
      </c>
      <c r="C36" s="0" t="n">
        <v>25.3217923036697</v>
      </c>
    </row>
    <row r="37" customFormat="false" ht="15" hidden="false" customHeight="false" outlineLevel="0" collapsed="false">
      <c r="A37" s="0" t="s">
        <v>334</v>
      </c>
      <c r="B37" s="0" t="n">
        <v>-73.1688832800734</v>
      </c>
      <c r="C37" s="0" t="n">
        <v>32.5329575558826</v>
      </c>
    </row>
    <row r="38" customFormat="false" ht="15" hidden="false" customHeight="false" outlineLevel="0" collapsed="false">
      <c r="A38" s="0" t="s">
        <v>335</v>
      </c>
      <c r="B38" s="0" t="n">
        <v>-32.5329575558826</v>
      </c>
      <c r="C38" s="0" t="n">
        <v>73.1688832800734</v>
      </c>
    </row>
    <row r="39" customFormat="false" ht="15" hidden="false" customHeight="false" outlineLevel="0" collapsed="false">
      <c r="A39" s="0" t="s">
        <v>336</v>
      </c>
      <c r="B39" s="0" t="n">
        <v>-102.873717426801</v>
      </c>
      <c r="C39" s="0" t="n">
        <v>-48.8296067352039</v>
      </c>
    </row>
    <row r="40" customFormat="false" ht="15" hidden="false" customHeight="false" outlineLevel="0" collapsed="false">
      <c r="A40" s="0" t="s">
        <v>337</v>
      </c>
      <c r="B40" s="0" t="n">
        <v>48.8296067352039</v>
      </c>
      <c r="C40" s="0" t="n">
        <v>102.873717426801</v>
      </c>
    </row>
    <row r="41" customFormat="false" ht="15" hidden="false" customHeight="false" outlineLevel="0" collapsed="false">
      <c r="A41" s="0" t="s">
        <v>338</v>
      </c>
      <c r="B41" s="0" t="n">
        <v>-57.5751044914569</v>
      </c>
      <c r="C41" s="0" t="n">
        <v>23.8538061307426</v>
      </c>
    </row>
    <row r="42" customFormat="false" ht="15" hidden="false" customHeight="false" outlineLevel="0" collapsed="false">
      <c r="A42" s="0" t="s">
        <v>339</v>
      </c>
      <c r="B42" s="0" t="n">
        <v>-23.8538061307426</v>
      </c>
      <c r="C42" s="0" t="n">
        <v>57.5751044914569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16.41"/>
    <col collapsed="false" customWidth="true" hidden="false" outlineLevel="0" max="5" min="2" style="0" width="8.71"/>
    <col collapsed="false" customWidth="true" hidden="false" outlineLevel="0" max="6" min="6" style="0" width="11.99"/>
    <col collapsed="false" customWidth="true" hidden="false" outlineLevel="0" max="1025" min="7" style="0" width="8.71"/>
  </cols>
  <sheetData>
    <row r="1" customFormat="false" ht="15" hidden="false" customHeight="false" outlineLevel="0" collapsed="false">
      <c r="A1" s="0" t="s">
        <v>161</v>
      </c>
      <c r="B1" s="2" t="n">
        <v>5.24E-005</v>
      </c>
      <c r="C1" s="0" t="n">
        <v>0.000127253</v>
      </c>
      <c r="E1" s="0" t="s">
        <v>161</v>
      </c>
      <c r="F1" s="2" t="n">
        <v>5.23776E-005</v>
      </c>
      <c r="G1" s="0" t="n">
        <v>0.000127253</v>
      </c>
    </row>
    <row r="2" customFormat="false" ht="15" hidden="false" customHeight="false" outlineLevel="0" collapsed="false">
      <c r="A2" s="0" t="s">
        <v>176</v>
      </c>
      <c r="B2" s="0" t="n">
        <v>0.04</v>
      </c>
      <c r="C2" s="0" t="n">
        <v>0.056</v>
      </c>
      <c r="E2" s="0" t="s">
        <v>176</v>
      </c>
      <c r="F2" s="2" t="n">
        <v>0.04</v>
      </c>
      <c r="G2" s="0" t="n">
        <v>0.056</v>
      </c>
    </row>
    <row r="3" customFormat="false" ht="15" hidden="false" customHeight="false" outlineLevel="0" collapsed="false">
      <c r="A3" s="0" t="s">
        <v>107</v>
      </c>
      <c r="B3" s="2" t="n">
        <v>1E-005</v>
      </c>
      <c r="C3" s="0" t="n">
        <v>0.02</v>
      </c>
      <c r="E3" s="0" t="s">
        <v>107</v>
      </c>
      <c r="F3" s="2" t="n">
        <v>1E-005</v>
      </c>
      <c r="G3" s="0" t="n">
        <v>0.02</v>
      </c>
    </row>
    <row r="4" customFormat="false" ht="15" hidden="false" customHeight="false" outlineLevel="0" collapsed="false">
      <c r="A4" s="0" t="s">
        <v>158</v>
      </c>
      <c r="B4" s="0" t="n">
        <v>0.000136895</v>
      </c>
      <c r="C4" s="0" t="n">
        <v>0.000230868</v>
      </c>
      <c r="E4" s="0" t="s">
        <v>158</v>
      </c>
      <c r="F4" s="0" t="n">
        <v>0.000136895</v>
      </c>
      <c r="G4" s="0" t="n">
        <v>0.000230868</v>
      </c>
    </row>
    <row r="5" customFormat="false" ht="15" hidden="false" customHeight="false" outlineLevel="0" collapsed="false">
      <c r="A5" s="0" t="s">
        <v>95</v>
      </c>
      <c r="B5" s="2" t="n">
        <v>0.000646</v>
      </c>
      <c r="C5" s="0" t="n">
        <v>0.000895382</v>
      </c>
      <c r="E5" s="0" t="s">
        <v>98</v>
      </c>
      <c r="F5" s="2" t="n">
        <v>0.000137</v>
      </c>
      <c r="G5" s="0" t="n">
        <v>0.000195823</v>
      </c>
    </row>
    <row r="6" customFormat="false" ht="15" hidden="false" customHeight="false" outlineLevel="0" collapsed="false">
      <c r="A6" s="0" t="s">
        <v>98</v>
      </c>
      <c r="B6" s="2" t="n">
        <v>0.000137</v>
      </c>
      <c r="C6" s="0" t="n">
        <v>0.000195823</v>
      </c>
      <c r="E6" s="0" t="s">
        <v>149</v>
      </c>
      <c r="F6" s="2" t="n">
        <v>0.05</v>
      </c>
      <c r="G6" s="0" t="n">
        <v>1.5</v>
      </c>
    </row>
    <row r="7" customFormat="false" ht="15" hidden="false" customHeight="false" outlineLevel="0" collapsed="false">
      <c r="A7" s="0" t="s">
        <v>149</v>
      </c>
      <c r="B7" s="0" t="n">
        <v>0.008</v>
      </c>
      <c r="C7" s="0" t="n">
        <v>0.01</v>
      </c>
      <c r="E7" s="0" t="s">
        <v>95</v>
      </c>
      <c r="F7" s="2" t="n">
        <v>0.000646</v>
      </c>
      <c r="G7" s="0" t="n">
        <v>0.000895382</v>
      </c>
    </row>
    <row r="8" customFormat="false" ht="15" hidden="false" customHeight="false" outlineLevel="0" collapsed="false">
      <c r="A8" s="0" t="s">
        <v>131</v>
      </c>
      <c r="B8" s="2" t="n">
        <v>5.25572E-006</v>
      </c>
      <c r="C8" s="2" t="n">
        <v>1.41743E-005</v>
      </c>
      <c r="E8" s="0" t="s">
        <v>146</v>
      </c>
      <c r="F8" s="2" t="n">
        <v>1E-005</v>
      </c>
      <c r="G8" s="0" t="n">
        <v>0.02</v>
      </c>
    </row>
    <row r="9" customFormat="false" ht="15" hidden="false" customHeight="false" outlineLevel="0" collapsed="false">
      <c r="A9" s="0" t="s">
        <v>172</v>
      </c>
      <c r="B9" s="2" t="n">
        <v>1E-006</v>
      </c>
      <c r="C9" s="2" t="n">
        <v>1E-006</v>
      </c>
      <c r="E9" s="0" t="s">
        <v>140</v>
      </c>
      <c r="F9" s="0" t="n">
        <v>0.001292378</v>
      </c>
      <c r="G9" s="0" t="n">
        <v>0.001549285</v>
      </c>
    </row>
    <row r="10" customFormat="false" ht="15" hidden="false" customHeight="false" outlineLevel="0" collapsed="false">
      <c r="A10" s="0" t="s">
        <v>146</v>
      </c>
      <c r="B10" s="2" t="n">
        <v>1E-005</v>
      </c>
      <c r="C10" s="0" t="n">
        <v>0.02</v>
      </c>
      <c r="E10" s="0" t="s">
        <v>131</v>
      </c>
      <c r="F10" s="2" t="n">
        <v>5.25572E-006</v>
      </c>
      <c r="G10" s="2" t="n">
        <v>1.41743E-005</v>
      </c>
    </row>
    <row r="11" customFormat="false" ht="15" hidden="false" customHeight="false" outlineLevel="0" collapsed="false">
      <c r="A11" s="0" t="s">
        <v>140</v>
      </c>
      <c r="B11" s="0" t="n">
        <v>0.001292378</v>
      </c>
      <c r="C11" s="0" t="n">
        <v>0.001549285</v>
      </c>
      <c r="E11" s="0" t="s">
        <v>172</v>
      </c>
      <c r="F11" s="2" t="n">
        <v>1E-006</v>
      </c>
      <c r="G11" s="2" t="n">
        <v>1E-006</v>
      </c>
    </row>
    <row r="12" customFormat="false" ht="15" hidden="false" customHeight="false" outlineLevel="0" collapsed="false">
      <c r="A12" s="0" t="s">
        <v>119</v>
      </c>
      <c r="B12" s="0" t="n">
        <v>1</v>
      </c>
      <c r="C12" s="0" t="n">
        <v>1</v>
      </c>
      <c r="E12" s="0" t="s">
        <v>119</v>
      </c>
      <c r="F12" s="2" t="n">
        <v>55.5</v>
      </c>
      <c r="G12" s="0" t="n">
        <v>55.5</v>
      </c>
    </row>
    <row r="13" customFormat="false" ht="15" hidden="false" customHeight="false" outlineLevel="0" collapsed="false">
      <c r="A13" s="0" t="s">
        <v>167</v>
      </c>
      <c r="B13" s="2" t="n">
        <v>1E-005</v>
      </c>
      <c r="C13" s="0" t="n">
        <v>0.02</v>
      </c>
      <c r="E13" s="0" t="s">
        <v>167</v>
      </c>
      <c r="F13" s="2" t="n">
        <v>1E-005</v>
      </c>
      <c r="G13" s="0" t="n">
        <v>0.02</v>
      </c>
    </row>
    <row r="14" customFormat="false" ht="15" hidden="false" customHeight="false" outlineLevel="0" collapsed="false">
      <c r="A14" s="0" t="s">
        <v>170</v>
      </c>
      <c r="B14" s="2" t="n">
        <v>1E-005</v>
      </c>
      <c r="C14" s="0" t="n">
        <v>0.02</v>
      </c>
      <c r="E14" s="0" t="s">
        <v>170</v>
      </c>
      <c r="F14" s="2" t="n">
        <v>1E-005</v>
      </c>
      <c r="G14" s="0" t="n">
        <v>0.02</v>
      </c>
    </row>
    <row r="15" customFormat="false" ht="15" hidden="false" customHeight="false" outlineLevel="0" collapsed="false">
      <c r="A15" s="0" t="s">
        <v>134</v>
      </c>
      <c r="B15" s="2" t="n">
        <v>4.16075E-005</v>
      </c>
      <c r="C15" s="2" t="n">
        <v>4.79875E-005</v>
      </c>
      <c r="E15" s="0" t="s">
        <v>110</v>
      </c>
      <c r="F15" s="2" t="n">
        <v>0.113</v>
      </c>
      <c r="G15" s="0" t="n">
        <v>0.1235</v>
      </c>
    </row>
    <row r="16" customFormat="false" ht="15" hidden="false" customHeight="false" outlineLevel="0" collapsed="false">
      <c r="A16" s="0" t="s">
        <v>110</v>
      </c>
      <c r="B16" s="0" t="n">
        <v>0.1131</v>
      </c>
      <c r="C16" s="0" t="n">
        <v>0.122</v>
      </c>
      <c r="E16" s="0" t="s">
        <v>137</v>
      </c>
      <c r="F16" s="0" t="n">
        <v>0.000577367</v>
      </c>
      <c r="G16" s="0" t="n">
        <v>0.000593484</v>
      </c>
    </row>
    <row r="17" customFormat="false" ht="15" hidden="false" customHeight="false" outlineLevel="0" collapsed="false">
      <c r="A17" s="0" t="s">
        <v>137</v>
      </c>
      <c r="B17" s="0" t="n">
        <v>0.000577367</v>
      </c>
      <c r="C17" s="0" t="n">
        <v>0.000593484</v>
      </c>
      <c r="E17" s="0" t="s">
        <v>134</v>
      </c>
      <c r="F17" s="2" t="n">
        <v>4.16075E-005</v>
      </c>
      <c r="G17" s="2" t="n">
        <v>4.79875E-005</v>
      </c>
    </row>
    <row r="18" customFormat="false" ht="15" hidden="false" customHeight="false" outlineLevel="0" collapsed="false">
      <c r="A18" s="0" t="s">
        <v>104</v>
      </c>
      <c r="B18" s="2" t="n">
        <v>1E-005</v>
      </c>
      <c r="C18" s="0" t="n">
        <v>0.00075</v>
      </c>
      <c r="E18" s="0" t="s">
        <v>104</v>
      </c>
      <c r="F18" s="2" t="n">
        <v>1E-005</v>
      </c>
      <c r="G18" s="0" t="n">
        <v>0.00075</v>
      </c>
    </row>
    <row r="19" customFormat="false" ht="15" hidden="false" customHeight="false" outlineLevel="0" collapsed="false">
      <c r="A19" s="0" t="s">
        <v>179</v>
      </c>
      <c r="B19" s="2" t="n">
        <v>5.19E-005</v>
      </c>
      <c r="C19" s="2" t="n">
        <v>7.59E-005</v>
      </c>
      <c r="E19" s="0" t="s">
        <v>179</v>
      </c>
      <c r="F19" s="2" t="n">
        <v>5.18748E-005</v>
      </c>
      <c r="G19" s="2" t="n">
        <v>7.59041E-005</v>
      </c>
    </row>
    <row r="20" customFormat="false" ht="15" hidden="false" customHeight="false" outlineLevel="0" collapsed="false">
      <c r="A20" s="0" t="s">
        <v>155</v>
      </c>
      <c r="B20" s="2" t="n">
        <v>2.42E-006</v>
      </c>
      <c r="C20" s="2" t="n">
        <v>2.42E-006</v>
      </c>
      <c r="E20" s="0" t="s">
        <v>155</v>
      </c>
      <c r="F20" s="2" t="n">
        <v>2.42326E-006</v>
      </c>
      <c r="G20" s="2" t="n">
        <v>2.42326E-006</v>
      </c>
    </row>
    <row r="21" customFormat="false" ht="15" hidden="false" customHeight="false" outlineLevel="0" collapsed="false">
      <c r="A21" s="0" t="s">
        <v>152</v>
      </c>
      <c r="B21" s="2" t="n">
        <v>2.89E-005</v>
      </c>
      <c r="C21" s="2" t="n">
        <v>3.08E-005</v>
      </c>
      <c r="E21" s="0" t="s">
        <v>152</v>
      </c>
      <c r="F21" s="2" t="n">
        <v>2.88623E-005</v>
      </c>
      <c r="G21" s="2" t="n">
        <v>3.08183E-005</v>
      </c>
    </row>
    <row r="22" customFormat="false" ht="15" hidden="false" customHeight="false" outlineLevel="0" collapsed="false">
      <c r="A22" s="0" t="s">
        <v>164</v>
      </c>
      <c r="B22" s="0" t="n">
        <v>0.0022</v>
      </c>
      <c r="C22" s="0" t="n">
        <v>0.0038</v>
      </c>
      <c r="E22" s="0" t="s">
        <v>164</v>
      </c>
      <c r="F22" s="2" t="n">
        <v>0.0022</v>
      </c>
      <c r="G22" s="0" t="n">
        <v>0.0038</v>
      </c>
    </row>
    <row r="23" customFormat="false" ht="15" hidden="false" customHeight="false" outlineLevel="0" collapsed="false">
      <c r="A23" s="0" t="s">
        <v>182</v>
      </c>
      <c r="B23" s="0" t="n">
        <v>0.08</v>
      </c>
      <c r="C23" s="0" t="n">
        <v>0.1</v>
      </c>
      <c r="E23" s="0" t="s">
        <v>175</v>
      </c>
      <c r="F23" s="2" t="n">
        <v>1E-005</v>
      </c>
      <c r="G23" s="2" t="n">
        <v>1E-005</v>
      </c>
    </row>
    <row r="24" customFormat="false" ht="15" hidden="false" customHeight="false" outlineLevel="0" collapsed="false">
      <c r="A24" s="0" t="s">
        <v>101</v>
      </c>
      <c r="B24" s="2" t="n">
        <v>1E-005</v>
      </c>
      <c r="C24" s="0" t="n">
        <v>0.00064</v>
      </c>
      <c r="E24" s="0" t="s">
        <v>182</v>
      </c>
      <c r="F24" s="2" t="n">
        <v>0.084</v>
      </c>
      <c r="G24" s="0" t="n">
        <v>0.09</v>
      </c>
    </row>
    <row r="25" customFormat="false" ht="15" hidden="false" customHeight="false" outlineLevel="0" collapsed="false">
      <c r="A25" s="0" t="s">
        <v>183</v>
      </c>
      <c r="B25" s="2" t="n">
        <v>1E-005</v>
      </c>
      <c r="C25" s="0" t="n">
        <v>0.00056</v>
      </c>
      <c r="E25" s="0" t="s">
        <v>101</v>
      </c>
      <c r="F25" s="2" t="n">
        <v>1E-005</v>
      </c>
      <c r="G25" s="2" t="n">
        <v>0.00064</v>
      </c>
    </row>
    <row r="26" customFormat="false" ht="15" hidden="false" customHeight="false" outlineLevel="0" collapsed="false">
      <c r="A26" s="0" t="s">
        <v>113</v>
      </c>
      <c r="B26" s="2" t="n">
        <v>1E-005</v>
      </c>
      <c r="C26" s="0" t="n">
        <v>0.02</v>
      </c>
      <c r="E26" s="0" t="s">
        <v>183</v>
      </c>
      <c r="F26" s="2" t="n">
        <v>1E-005</v>
      </c>
      <c r="G26" s="0" t="n">
        <v>0.00056</v>
      </c>
    </row>
    <row r="27" customFormat="false" ht="15" hidden="false" customHeight="false" outlineLevel="0" collapsed="false">
      <c r="A27" s="0" t="s">
        <v>143</v>
      </c>
      <c r="B27" s="2" t="n">
        <v>1.13E-006</v>
      </c>
      <c r="C27" s="2" t="n">
        <v>1.23E-006</v>
      </c>
      <c r="E27" s="0" t="s">
        <v>113</v>
      </c>
      <c r="F27" s="2" t="n">
        <v>1E-005</v>
      </c>
      <c r="G27" s="0" t="n">
        <v>0.02</v>
      </c>
    </row>
    <row r="28" customFormat="false" ht="15" hidden="false" customHeight="false" outlineLevel="0" collapsed="false">
      <c r="A28" s="0" t="s">
        <v>116</v>
      </c>
      <c r="B28" s="2" t="n">
        <v>1E-005</v>
      </c>
      <c r="C28" s="0" t="n">
        <v>0.02</v>
      </c>
      <c r="E28" s="0" t="s">
        <v>143</v>
      </c>
      <c r="F28" s="2" t="n">
        <v>1.13E-006</v>
      </c>
      <c r="G28" s="2" t="n">
        <v>1.22555E-006</v>
      </c>
    </row>
    <row r="29" customFormat="false" ht="15" hidden="false" customHeight="false" outlineLevel="0" collapsed="false">
      <c r="A29" s="0" t="s">
        <v>122</v>
      </c>
      <c r="B29" s="2" t="n">
        <v>5.03E-007</v>
      </c>
      <c r="C29" s="2" t="n">
        <v>9.34E-007</v>
      </c>
      <c r="E29" s="0" t="s">
        <v>116</v>
      </c>
      <c r="F29" s="2" t="n">
        <v>1E-005</v>
      </c>
      <c r="G29" s="0" t="n">
        <v>0.02</v>
      </c>
    </row>
    <row r="30" customFormat="false" ht="15" hidden="false" customHeight="false" outlineLevel="0" collapsed="false">
      <c r="A30" s="0" t="s">
        <v>128</v>
      </c>
      <c r="B30" s="2" t="n">
        <v>1E-005</v>
      </c>
      <c r="C30" s="0" t="n">
        <v>0.02</v>
      </c>
      <c r="E30" s="0" t="s">
        <v>122</v>
      </c>
      <c r="F30" s="2" t="n">
        <v>5.03E-007</v>
      </c>
      <c r="G30" s="2" t="n">
        <v>9.34408E-007</v>
      </c>
    </row>
    <row r="31" customFormat="false" ht="15" hidden="false" customHeight="false" outlineLevel="0" collapsed="false">
      <c r="A31" s="0" t="s">
        <v>125</v>
      </c>
      <c r="B31" s="2" t="n">
        <v>8.36E-006</v>
      </c>
      <c r="C31" s="2" t="n">
        <v>9.11E-006</v>
      </c>
      <c r="E31" s="0" t="s">
        <v>128</v>
      </c>
      <c r="F31" s="2" t="n">
        <v>1E-005</v>
      </c>
      <c r="G31" s="0" t="n">
        <v>0.02</v>
      </c>
    </row>
    <row r="32" customFormat="false" ht="15" hidden="false" customHeight="false" outlineLevel="0" collapsed="false">
      <c r="A32" s="0" t="s">
        <v>175</v>
      </c>
      <c r="B32" s="2" t="n">
        <v>1E-005</v>
      </c>
      <c r="C32" s="2" t="n">
        <v>1E-005</v>
      </c>
      <c r="E32" s="0" t="s">
        <v>125</v>
      </c>
      <c r="F32" s="2" t="n">
        <v>8.36E-006</v>
      </c>
      <c r="G32" s="2" t="n">
        <v>9.11221E-006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1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H142" activeCellId="0" sqref="H142"/>
    </sheetView>
  </sheetViews>
  <sheetFormatPr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1025" min="2" style="0" width="8.71"/>
  </cols>
  <sheetData>
    <row r="1" customFormat="false" ht="15" hidden="false" customHeight="false" outlineLevel="0" collapsed="false">
      <c r="B1" s="10" t="s">
        <v>340</v>
      </c>
      <c r="C1" s="10"/>
      <c r="D1" s="10" t="s">
        <v>341</v>
      </c>
      <c r="E1" s="10"/>
      <c r="F1" s="10" t="s">
        <v>342</v>
      </c>
      <c r="G1" s="10"/>
    </row>
    <row r="2" customFormat="false" ht="15" hidden="false" customHeight="false" outlineLevel="0" collapsed="false">
      <c r="A2" s="0" t="s">
        <v>15</v>
      </c>
      <c r="B2" s="0" t="n">
        <v>0</v>
      </c>
      <c r="C2" s="2" t="n">
        <v>2.27373675443232E-013</v>
      </c>
      <c r="D2" s="0" t="n">
        <v>0</v>
      </c>
      <c r="E2" s="2" t="n">
        <v>2.27373675443232E-013</v>
      </c>
      <c r="F2" s="0" t="n">
        <v>0</v>
      </c>
      <c r="G2" s="2" t="n">
        <v>2.27373675443232E-013</v>
      </c>
    </row>
    <row r="3" customFormat="false" ht="15" hidden="false" customHeight="false" outlineLevel="0" collapsed="false">
      <c r="A3" s="0" t="s">
        <v>343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</row>
    <row r="4" customFormat="false" ht="15" hidden="false" customHeight="false" outlineLevel="0" collapsed="false">
      <c r="A4" s="0" t="s">
        <v>17</v>
      </c>
      <c r="B4" s="0" t="n">
        <v>0</v>
      </c>
      <c r="C4" s="2" t="n">
        <v>2.27373675443232E-013</v>
      </c>
      <c r="D4" s="0" t="n">
        <v>0</v>
      </c>
      <c r="E4" s="2" t="n">
        <v>2.27373675443232E-013</v>
      </c>
      <c r="F4" s="0" t="n">
        <v>0</v>
      </c>
      <c r="G4" s="2" t="n">
        <v>2.27373675443232E-013</v>
      </c>
    </row>
    <row r="5" customFormat="false" ht="15" hidden="false" customHeight="false" outlineLevel="0" collapsed="false">
      <c r="A5" s="0" t="s">
        <v>344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</row>
    <row r="6" customFormat="false" ht="15" hidden="false" customHeight="false" outlineLevel="0" collapsed="false">
      <c r="A6" s="0" t="s">
        <v>19</v>
      </c>
      <c r="B6" s="0" t="n">
        <v>0</v>
      </c>
      <c r="C6" s="0" t="n">
        <v>1000</v>
      </c>
      <c r="D6" s="0" t="n">
        <v>0</v>
      </c>
      <c r="E6" s="0" t="n">
        <v>1000</v>
      </c>
      <c r="F6" s="0" t="n">
        <v>0</v>
      </c>
      <c r="G6" s="0" t="n">
        <v>1000</v>
      </c>
    </row>
    <row r="7" customFormat="false" ht="15" hidden="false" customHeight="false" outlineLevel="0" collapsed="false">
      <c r="A7" s="0" t="s">
        <v>345</v>
      </c>
      <c r="B7" s="0" t="n">
        <v>0</v>
      </c>
      <c r="C7" s="0" t="n">
        <v>1000</v>
      </c>
      <c r="D7" s="0" t="n">
        <v>0</v>
      </c>
      <c r="E7" s="0" t="n">
        <v>1000</v>
      </c>
      <c r="F7" s="0" t="n">
        <v>0</v>
      </c>
      <c r="G7" s="0" t="n">
        <v>1000</v>
      </c>
    </row>
    <row r="8" customFormat="false" ht="15" hidden="false" customHeight="false" outlineLevel="0" collapsed="false">
      <c r="A8" s="0" t="s">
        <v>21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</row>
    <row r="9" customFormat="false" ht="15" hidden="false" customHeight="false" outlineLevel="0" collapsed="false">
      <c r="A9" s="0" t="s">
        <v>346</v>
      </c>
      <c r="B9" s="0" t="n">
        <v>0</v>
      </c>
      <c r="C9" s="2" t="n">
        <v>2.27373675443232E-013</v>
      </c>
      <c r="D9" s="0" t="n">
        <v>0</v>
      </c>
      <c r="E9" s="2" t="n">
        <v>2.27373675443232E-013</v>
      </c>
      <c r="F9" s="0" t="n">
        <v>0</v>
      </c>
      <c r="G9" s="2" t="n">
        <v>2.27373675443232E-013</v>
      </c>
    </row>
    <row r="10" customFormat="false" ht="15" hidden="false" customHeight="false" outlineLevel="0" collapsed="false">
      <c r="A10" s="0" t="s">
        <v>23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</row>
    <row r="11" customFormat="false" ht="15" hidden="false" customHeight="false" outlineLevel="0" collapsed="false">
      <c r="A11" s="0" t="s">
        <v>347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</row>
    <row r="12" customFormat="false" ht="15" hidden="false" customHeight="false" outlineLevel="0" collapsed="false">
      <c r="A12" s="0" t="s">
        <v>25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</row>
    <row r="13" customFormat="false" ht="15" hidden="false" customHeight="false" outlineLevel="0" collapsed="false">
      <c r="A13" s="0" t="s">
        <v>348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</row>
    <row r="14" customFormat="false" ht="15" hidden="false" customHeight="false" outlineLevel="0" collapsed="false">
      <c r="A14" s="0" t="s">
        <v>27</v>
      </c>
      <c r="B14" s="0" t="n">
        <v>0</v>
      </c>
      <c r="C14" s="0" t="n">
        <v>1000</v>
      </c>
      <c r="D14" s="0" t="n">
        <v>0</v>
      </c>
      <c r="E14" s="0" t="n">
        <v>1000</v>
      </c>
      <c r="F14" s="0" t="n">
        <v>0</v>
      </c>
      <c r="G14" s="0" t="n">
        <v>0</v>
      </c>
    </row>
    <row r="15" customFormat="false" ht="15" hidden="false" customHeight="false" outlineLevel="0" collapsed="false">
      <c r="A15" s="0" t="s">
        <v>349</v>
      </c>
      <c r="B15" s="0" t="n">
        <v>0</v>
      </c>
      <c r="C15" s="0" t="n">
        <v>1000</v>
      </c>
      <c r="D15" s="0" t="n">
        <v>0</v>
      </c>
      <c r="E15" s="0" t="n">
        <v>1000</v>
      </c>
      <c r="F15" s="0" t="n">
        <v>0</v>
      </c>
      <c r="G15" s="0" t="n">
        <v>0</v>
      </c>
    </row>
    <row r="16" customFormat="false" ht="15" hidden="false" customHeight="false" outlineLevel="0" collapsed="false">
      <c r="A16" s="0" t="s">
        <v>29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</row>
    <row r="17" customFormat="false" ht="15" hidden="false" customHeight="false" outlineLevel="0" collapsed="false">
      <c r="A17" s="0" t="s">
        <v>350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</row>
    <row r="18" customFormat="false" ht="15" hidden="false" customHeight="false" outlineLevel="0" collapsed="false">
      <c r="A18" s="0" t="s">
        <v>31</v>
      </c>
      <c r="B18" s="0" t="n">
        <v>0</v>
      </c>
      <c r="C18" s="0" t="n">
        <v>1000</v>
      </c>
      <c r="D18" s="0" t="n">
        <v>0</v>
      </c>
      <c r="E18" s="0" t="n">
        <v>1000</v>
      </c>
      <c r="F18" s="0" t="n">
        <v>0</v>
      </c>
      <c r="G18" s="0" t="n">
        <v>999.999999999999</v>
      </c>
    </row>
    <row r="19" customFormat="false" ht="15" hidden="false" customHeight="false" outlineLevel="0" collapsed="false">
      <c r="A19" s="0" t="s">
        <v>351</v>
      </c>
      <c r="B19" s="0" t="n">
        <v>0</v>
      </c>
      <c r="C19" s="0" t="n">
        <v>1000</v>
      </c>
      <c r="D19" s="0" t="n">
        <v>0</v>
      </c>
      <c r="E19" s="0" t="n">
        <v>1000</v>
      </c>
      <c r="F19" s="0" t="n">
        <v>0</v>
      </c>
      <c r="G19" s="0" t="n">
        <v>999.999999999999</v>
      </c>
    </row>
    <row r="20" customFormat="false" ht="15" hidden="false" customHeight="false" outlineLevel="0" collapsed="false">
      <c r="A20" s="0" t="s">
        <v>33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</row>
    <row r="21" customFormat="false" ht="15" hidden="false" customHeight="false" outlineLevel="0" collapsed="false">
      <c r="A21" s="0" t="s">
        <v>352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</row>
    <row r="22" customFormat="false" ht="15" hidden="false" customHeight="false" outlineLevel="0" collapsed="false">
      <c r="A22" s="0" t="s">
        <v>35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</row>
    <row r="23" customFormat="false" ht="15" hidden="false" customHeight="false" outlineLevel="0" collapsed="false">
      <c r="A23" s="0" t="s">
        <v>353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</row>
    <row r="24" customFormat="false" ht="15" hidden="false" customHeight="false" outlineLevel="0" collapsed="false">
      <c r="A24" s="0" t="s">
        <v>37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</row>
    <row r="25" customFormat="false" ht="15" hidden="false" customHeight="false" outlineLevel="0" collapsed="false">
      <c r="A25" s="0" t="s">
        <v>354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</row>
    <row r="26" customFormat="false" ht="15" hidden="false" customHeight="false" outlineLevel="0" collapsed="false">
      <c r="A26" s="0" t="s">
        <v>39</v>
      </c>
      <c r="B26" s="0" t="n">
        <v>0</v>
      </c>
      <c r="C26" s="0" t="n">
        <v>1000</v>
      </c>
      <c r="D26" s="0" t="n">
        <v>0</v>
      </c>
      <c r="E26" s="0" t="n">
        <v>1000</v>
      </c>
      <c r="F26" s="0" t="n">
        <v>0</v>
      </c>
      <c r="G26" s="0" t="n">
        <v>1000</v>
      </c>
    </row>
    <row r="27" customFormat="false" ht="15" hidden="false" customHeight="false" outlineLevel="0" collapsed="false">
      <c r="A27" s="0" t="s">
        <v>355</v>
      </c>
      <c r="B27" s="0" t="n">
        <v>0</v>
      </c>
      <c r="C27" s="0" t="n">
        <v>1000</v>
      </c>
      <c r="D27" s="0" t="n">
        <v>0</v>
      </c>
      <c r="E27" s="0" t="n">
        <v>1000</v>
      </c>
      <c r="F27" s="0" t="n">
        <v>0</v>
      </c>
      <c r="G27" s="0" t="n">
        <v>1000</v>
      </c>
    </row>
    <row r="28" customFormat="false" ht="15" hidden="false" customHeight="false" outlineLevel="0" collapsed="false">
      <c r="A28" s="0" t="s">
        <v>41</v>
      </c>
      <c r="B28" s="0" t="n">
        <v>0</v>
      </c>
      <c r="C28" s="0" t="n">
        <v>999.999999999999</v>
      </c>
      <c r="D28" s="0" t="n">
        <v>0</v>
      </c>
      <c r="E28" s="0" t="n">
        <v>1000</v>
      </c>
      <c r="F28" s="0" t="n">
        <v>0</v>
      </c>
      <c r="G28" s="0" t="n">
        <v>1000</v>
      </c>
    </row>
    <row r="29" customFormat="false" ht="15" hidden="false" customHeight="false" outlineLevel="0" collapsed="false">
      <c r="A29" s="0" t="s">
        <v>356</v>
      </c>
      <c r="B29" s="0" t="n">
        <v>0</v>
      </c>
      <c r="C29" s="0" t="n">
        <v>999.999999999999</v>
      </c>
      <c r="D29" s="0" t="n">
        <v>0</v>
      </c>
      <c r="E29" s="0" t="n">
        <v>1000</v>
      </c>
      <c r="F29" s="0" t="n">
        <v>0</v>
      </c>
      <c r="G29" s="0" t="n">
        <v>1000</v>
      </c>
    </row>
    <row r="30" customFormat="false" ht="15" hidden="false" customHeight="false" outlineLevel="0" collapsed="false">
      <c r="A30" s="0" t="s">
        <v>43</v>
      </c>
      <c r="B30" s="0" t="n">
        <v>0</v>
      </c>
      <c r="C30" s="0" t="n">
        <v>1000</v>
      </c>
      <c r="D30" s="0" t="n">
        <v>0</v>
      </c>
      <c r="E30" s="0" t="n">
        <v>1000</v>
      </c>
      <c r="F30" s="0" t="n">
        <v>0</v>
      </c>
      <c r="G30" s="0" t="n">
        <v>1000</v>
      </c>
    </row>
    <row r="31" customFormat="false" ht="15" hidden="false" customHeight="false" outlineLevel="0" collapsed="false">
      <c r="A31" s="0" t="s">
        <v>357</v>
      </c>
      <c r="B31" s="0" t="n">
        <v>0</v>
      </c>
      <c r="C31" s="0" t="n">
        <v>1000</v>
      </c>
      <c r="D31" s="0" t="n">
        <v>0</v>
      </c>
      <c r="E31" s="0" t="n">
        <v>1000</v>
      </c>
      <c r="F31" s="0" t="n">
        <v>0</v>
      </c>
      <c r="G31" s="0" t="n">
        <v>1000</v>
      </c>
    </row>
    <row r="32" customFormat="false" ht="15" hidden="false" customHeight="false" outlineLevel="0" collapsed="false">
      <c r="A32" s="0" t="s">
        <v>45</v>
      </c>
      <c r="B32" s="0" t="n">
        <v>0</v>
      </c>
      <c r="C32" s="0" t="n">
        <v>1000</v>
      </c>
      <c r="D32" s="0" t="n">
        <v>0</v>
      </c>
      <c r="E32" s="0" t="n">
        <v>1000</v>
      </c>
      <c r="F32" s="0" t="n">
        <v>0</v>
      </c>
      <c r="G32" s="0" t="n">
        <v>1000</v>
      </c>
    </row>
    <row r="33" customFormat="false" ht="15" hidden="false" customHeight="false" outlineLevel="0" collapsed="false">
      <c r="A33" s="0" t="s">
        <v>358</v>
      </c>
      <c r="B33" s="0" t="n">
        <v>0</v>
      </c>
      <c r="C33" s="0" t="n">
        <v>1000</v>
      </c>
      <c r="D33" s="0" t="n">
        <v>0</v>
      </c>
      <c r="E33" s="0" t="n">
        <v>1000</v>
      </c>
      <c r="F33" s="0" t="n">
        <v>0</v>
      </c>
      <c r="G33" s="0" t="n">
        <v>1000</v>
      </c>
    </row>
    <row r="34" customFormat="false" ht="15" hidden="false" customHeight="false" outlineLevel="0" collapsed="false">
      <c r="A34" s="0" t="s">
        <v>47</v>
      </c>
      <c r="B34" s="0" t="n">
        <v>0</v>
      </c>
      <c r="C34" s="0" t="n">
        <v>1000</v>
      </c>
      <c r="D34" s="0" t="n">
        <v>0</v>
      </c>
      <c r="E34" s="0" t="n">
        <v>1000</v>
      </c>
      <c r="F34" s="0" t="n">
        <v>0</v>
      </c>
      <c r="G34" s="0" t="n">
        <v>1000</v>
      </c>
    </row>
    <row r="35" customFormat="false" ht="15" hidden="false" customHeight="false" outlineLevel="0" collapsed="false">
      <c r="A35" s="0" t="s">
        <v>359</v>
      </c>
      <c r="B35" s="0" t="n">
        <v>0</v>
      </c>
      <c r="C35" s="0" t="n">
        <v>1000</v>
      </c>
      <c r="D35" s="0" t="n">
        <v>0</v>
      </c>
      <c r="E35" s="0" t="n">
        <v>1000</v>
      </c>
      <c r="F35" s="0" t="n">
        <v>0</v>
      </c>
      <c r="G35" s="0" t="n">
        <v>1000</v>
      </c>
    </row>
    <row r="36" customFormat="false" ht="15" hidden="false" customHeight="false" outlineLevel="0" collapsed="false">
      <c r="A36" s="0" t="s">
        <v>49</v>
      </c>
      <c r="B36" s="0" t="n">
        <v>0</v>
      </c>
      <c r="C36" s="2" t="n">
        <v>3.03164900590976E-013</v>
      </c>
      <c r="D36" s="0" t="n">
        <v>0</v>
      </c>
      <c r="E36" s="2" t="n">
        <v>3.03164900590976E-013</v>
      </c>
      <c r="F36" s="0" t="n">
        <v>0</v>
      </c>
      <c r="G36" s="2" t="n">
        <v>3.03164900590976E-013</v>
      </c>
    </row>
    <row r="37" customFormat="false" ht="15" hidden="false" customHeight="false" outlineLevel="0" collapsed="false">
      <c r="A37" s="0" t="s">
        <v>360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</row>
    <row r="38" customFormat="false" ht="15" hidden="false" customHeight="false" outlineLevel="0" collapsed="false">
      <c r="A38" s="0" t="s">
        <v>51</v>
      </c>
      <c r="B38" s="0" t="n">
        <v>0</v>
      </c>
      <c r="C38" s="2" t="n">
        <v>2.8421709430404E-013</v>
      </c>
      <c r="D38" s="0" t="n">
        <v>0</v>
      </c>
      <c r="E38" s="2" t="n">
        <v>2.8421709430404E-013</v>
      </c>
      <c r="F38" s="0" t="n">
        <v>0</v>
      </c>
      <c r="G38" s="2" t="n">
        <v>2.8421709430404E-013</v>
      </c>
    </row>
    <row r="39" customFormat="false" ht="15" hidden="false" customHeight="false" outlineLevel="0" collapsed="false">
      <c r="A39" s="0" t="s">
        <v>361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</row>
    <row r="40" customFormat="false" ht="15" hidden="false" customHeight="false" outlineLevel="0" collapsed="false">
      <c r="A40" s="0" t="s">
        <v>53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</row>
    <row r="41" customFormat="false" ht="15" hidden="false" customHeight="false" outlineLevel="0" collapsed="false">
      <c r="A41" s="0" t="s">
        <v>362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</row>
    <row r="42" customFormat="false" ht="15" hidden="false" customHeight="false" outlineLevel="0" collapsed="false">
      <c r="A42" s="0" t="s">
        <v>56</v>
      </c>
      <c r="B42" s="0" t="n">
        <v>0</v>
      </c>
      <c r="C42" s="2" t="n">
        <v>1.51582450295488E-013</v>
      </c>
      <c r="D42" s="0" t="n">
        <v>0</v>
      </c>
      <c r="E42" s="2" t="n">
        <v>1.51582450295488E-013</v>
      </c>
      <c r="F42" s="0" t="n">
        <v>0</v>
      </c>
      <c r="G42" s="2" t="n">
        <v>1.51582450295488E-013</v>
      </c>
    </row>
    <row r="43" customFormat="false" ht="15" hidden="false" customHeight="false" outlineLevel="0" collapsed="false">
      <c r="A43" s="0" t="s">
        <v>363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</row>
    <row r="44" customFormat="false" ht="15" hidden="false" customHeight="false" outlineLevel="0" collapsed="false">
      <c r="A44" s="0" t="s">
        <v>298</v>
      </c>
      <c r="B44" s="0" t="n">
        <v>-14.2319544498287</v>
      </c>
      <c r="C44" s="0" t="n">
        <v>-0.00100000000000477</v>
      </c>
      <c r="D44" s="0" t="n">
        <v>-11.7951810878939</v>
      </c>
      <c r="E44" s="0" t="n">
        <v>-0.001</v>
      </c>
      <c r="F44" s="0" t="n">
        <v>-8.98608347445665</v>
      </c>
      <c r="G44" s="0" t="n">
        <v>-0.00100000000000122</v>
      </c>
    </row>
    <row r="45" customFormat="false" ht="15" hidden="false" customHeight="false" outlineLevel="0" collapsed="false">
      <c r="A45" s="0" t="s">
        <v>299</v>
      </c>
      <c r="B45" s="0" t="n">
        <v>0.00100000000000477</v>
      </c>
      <c r="C45" s="0" t="n">
        <v>14.2319544498287</v>
      </c>
      <c r="D45" s="0" t="n">
        <v>0.001</v>
      </c>
      <c r="E45" s="0" t="n">
        <v>11.7951810878939</v>
      </c>
      <c r="F45" s="0" t="n">
        <v>0.00100000000000122</v>
      </c>
      <c r="G45" s="0" t="n">
        <v>8.98608347445665</v>
      </c>
    </row>
    <row r="46" customFormat="false" ht="15" hidden="false" customHeight="false" outlineLevel="0" collapsed="false">
      <c r="A46" s="0" t="s">
        <v>300</v>
      </c>
      <c r="B46" s="0" t="n">
        <v>-23.9926222847888</v>
      </c>
      <c r="C46" s="0" t="n">
        <v>-0.001000000000003</v>
      </c>
      <c r="D46" s="0" t="n">
        <v>-22.3999586390507</v>
      </c>
      <c r="E46" s="0" t="n">
        <v>-0.00100000000000122</v>
      </c>
      <c r="F46" s="0" t="n">
        <v>-24.097417880614</v>
      </c>
      <c r="G46" s="0" t="n">
        <v>-0.00100000000000122</v>
      </c>
    </row>
    <row r="47" customFormat="false" ht="15" hidden="false" customHeight="false" outlineLevel="0" collapsed="false">
      <c r="A47" s="0" t="s">
        <v>301</v>
      </c>
      <c r="B47" s="0" t="n">
        <v>0.001000000000003</v>
      </c>
      <c r="C47" s="0" t="n">
        <v>23.9926222847888</v>
      </c>
      <c r="D47" s="0" t="n">
        <v>0.00100000000000122</v>
      </c>
      <c r="E47" s="0" t="n">
        <v>22.3999586390507</v>
      </c>
      <c r="F47" s="0" t="n">
        <v>0.00100000000000122</v>
      </c>
      <c r="G47" s="0" t="n">
        <v>24.097417880614</v>
      </c>
    </row>
    <row r="48" customFormat="false" ht="15" hidden="false" customHeight="false" outlineLevel="0" collapsed="false">
      <c r="A48" s="0" t="s">
        <v>302</v>
      </c>
      <c r="B48" s="0" t="n">
        <v>-7.36762747532071</v>
      </c>
      <c r="C48" s="0" t="n">
        <v>21.0474968183394</v>
      </c>
      <c r="D48" s="0" t="n">
        <v>-0.229415938411407</v>
      </c>
      <c r="E48" s="0" t="n">
        <v>20.458313524836</v>
      </c>
      <c r="F48" s="0" t="n">
        <v>-6.51023596620856</v>
      </c>
      <c r="G48" s="0" t="n">
        <v>19.1297498914446</v>
      </c>
    </row>
    <row r="49" customFormat="false" ht="15" hidden="false" customHeight="false" outlineLevel="0" collapsed="false">
      <c r="A49" s="0" t="s">
        <v>303</v>
      </c>
      <c r="B49" s="0" t="n">
        <v>-21.0474968183394</v>
      </c>
      <c r="C49" s="0" t="n">
        <v>7.36762747532071</v>
      </c>
      <c r="D49" s="0" t="n">
        <v>-20.458313524836</v>
      </c>
      <c r="E49" s="0" t="n">
        <v>0.229415938411407</v>
      </c>
      <c r="F49" s="0" t="n">
        <v>-19.1297498914447</v>
      </c>
      <c r="G49" s="0" t="n">
        <v>6.51023596620856</v>
      </c>
    </row>
    <row r="50" customFormat="false" ht="15" hidden="false" customHeight="false" outlineLevel="0" collapsed="false">
      <c r="A50" s="0" t="s">
        <v>304</v>
      </c>
      <c r="B50" s="0" t="n">
        <v>0.001</v>
      </c>
      <c r="C50" s="0" t="n">
        <v>1.31001546998379</v>
      </c>
      <c r="D50" s="0" t="n">
        <v>0.001</v>
      </c>
      <c r="E50" s="0" t="n">
        <v>1.31001546998379</v>
      </c>
      <c r="F50" s="0" t="n">
        <v>0.001</v>
      </c>
      <c r="G50" s="0" t="n">
        <v>1.57994480185405</v>
      </c>
    </row>
    <row r="51" customFormat="false" ht="15" hidden="false" customHeight="false" outlineLevel="0" collapsed="false">
      <c r="A51" s="0" t="s">
        <v>305</v>
      </c>
      <c r="B51" s="0" t="n">
        <v>-1.31001546998379</v>
      </c>
      <c r="C51" s="0" t="n">
        <v>-0.001</v>
      </c>
      <c r="D51" s="0" t="n">
        <v>-1.31001546998379</v>
      </c>
      <c r="E51" s="0" t="n">
        <v>-0.001</v>
      </c>
      <c r="F51" s="0" t="n">
        <v>-1.57994480185405</v>
      </c>
      <c r="G51" s="0" t="n">
        <v>-0.001</v>
      </c>
    </row>
    <row r="52" customFormat="false" ht="15" hidden="false" customHeight="false" outlineLevel="0" collapsed="false">
      <c r="A52" s="0" t="s">
        <v>306</v>
      </c>
      <c r="B52" s="0" t="n">
        <v>-8.07615437384756</v>
      </c>
      <c r="C52" s="0" t="n">
        <v>-0.00100000000001543</v>
      </c>
      <c r="D52" s="0" t="n">
        <v>-2.78553290536967</v>
      </c>
      <c r="E52" s="0" t="n">
        <v>-0.001</v>
      </c>
      <c r="F52" s="0" t="n">
        <v>-10.2769575813425</v>
      </c>
      <c r="G52" s="0" t="n">
        <v>-0.001</v>
      </c>
    </row>
    <row r="53" customFormat="false" ht="15" hidden="false" customHeight="false" outlineLevel="0" collapsed="false">
      <c r="A53" s="0" t="s">
        <v>307</v>
      </c>
      <c r="B53" s="0" t="n">
        <v>0.00100000000001543</v>
      </c>
      <c r="C53" s="0" t="n">
        <v>8.07615437384756</v>
      </c>
      <c r="D53" s="0" t="n">
        <v>0.001</v>
      </c>
      <c r="E53" s="0" t="n">
        <v>2.78553290536967</v>
      </c>
      <c r="F53" s="0" t="n">
        <v>0.001</v>
      </c>
      <c r="G53" s="0" t="n">
        <v>10.2769575813425</v>
      </c>
    </row>
    <row r="54" customFormat="false" ht="15" hidden="false" customHeight="false" outlineLevel="0" collapsed="false">
      <c r="A54" s="0" t="s">
        <v>308</v>
      </c>
      <c r="B54" s="0" t="n">
        <v>-36.6389758295455</v>
      </c>
      <c r="C54" s="0" t="n">
        <v>-0.001</v>
      </c>
      <c r="D54" s="0" t="n">
        <v>-35.7513133338555</v>
      </c>
      <c r="E54" s="0" t="n">
        <v>-0.001</v>
      </c>
      <c r="F54" s="0" t="n">
        <v>-33.297488880938</v>
      </c>
      <c r="G54" s="0" t="n">
        <v>-0.001</v>
      </c>
    </row>
    <row r="55" customFormat="false" ht="15" hidden="false" customHeight="false" outlineLevel="0" collapsed="false">
      <c r="A55" s="0" t="s">
        <v>309</v>
      </c>
      <c r="B55" s="0" t="n">
        <v>0.001</v>
      </c>
      <c r="C55" s="0" t="n">
        <v>36.6389758295455</v>
      </c>
      <c r="D55" s="0" t="n">
        <v>0.001</v>
      </c>
      <c r="E55" s="0" t="n">
        <v>35.7513133338555</v>
      </c>
      <c r="F55" s="0" t="n">
        <v>0.001</v>
      </c>
      <c r="G55" s="0" t="n">
        <v>33.297488880938</v>
      </c>
    </row>
    <row r="56" customFormat="false" ht="15" hidden="false" customHeight="false" outlineLevel="0" collapsed="false">
      <c r="A56" s="0" t="s">
        <v>310</v>
      </c>
      <c r="B56" s="0" t="n">
        <v>-61.3639535363761</v>
      </c>
      <c r="C56" s="0" t="n">
        <v>1.01511681509116</v>
      </c>
      <c r="D56" s="0" t="n">
        <v>-55.0574541848034</v>
      </c>
      <c r="E56" s="0" t="n">
        <v>2.93497196057406</v>
      </c>
      <c r="F56" s="0" t="n">
        <v>-55.7853192795481</v>
      </c>
      <c r="G56" s="0" t="n">
        <v>-0.0913263126501605</v>
      </c>
    </row>
    <row r="57" customFormat="false" ht="15" hidden="false" customHeight="false" outlineLevel="0" collapsed="false">
      <c r="A57" s="0" t="s">
        <v>311</v>
      </c>
      <c r="B57" s="0" t="n">
        <v>-1.01511681509116</v>
      </c>
      <c r="C57" s="0" t="n">
        <v>61.3639535363761</v>
      </c>
      <c r="D57" s="0" t="n">
        <v>-2.93497196057406</v>
      </c>
      <c r="E57" s="0" t="n">
        <v>55.0574541848034</v>
      </c>
      <c r="F57" s="0" t="n">
        <v>0.0913263126501605</v>
      </c>
      <c r="G57" s="0" t="n">
        <v>55.7853192795481</v>
      </c>
    </row>
    <row r="58" customFormat="false" ht="15" hidden="false" customHeight="false" outlineLevel="0" collapsed="false">
      <c r="A58" s="0" t="s">
        <v>312</v>
      </c>
      <c r="B58" s="0" t="n">
        <v>-77.6688453870384</v>
      </c>
      <c r="C58" s="0" t="n">
        <v>-5.04924171372977</v>
      </c>
      <c r="D58" s="0" t="n">
        <v>-77.6688453870384</v>
      </c>
      <c r="E58" s="0" t="n">
        <v>-5.04924171372977</v>
      </c>
      <c r="F58" s="0" t="n">
        <v>-77.6688453870384</v>
      </c>
      <c r="G58" s="0" t="n">
        <v>-5.04924171372977</v>
      </c>
    </row>
    <row r="59" customFormat="false" ht="15" hidden="false" customHeight="false" outlineLevel="0" collapsed="false">
      <c r="A59" s="0" t="s">
        <v>313</v>
      </c>
      <c r="B59" s="0" t="n">
        <v>5.04924171372977</v>
      </c>
      <c r="C59" s="0" t="n">
        <v>77.6688453870384</v>
      </c>
      <c r="D59" s="0" t="n">
        <v>5.04924171372977</v>
      </c>
      <c r="E59" s="0" t="n">
        <v>77.6688453870384</v>
      </c>
      <c r="F59" s="0" t="n">
        <v>5.04924171372977</v>
      </c>
      <c r="G59" s="0" t="n">
        <v>77.6688453870384</v>
      </c>
    </row>
    <row r="60" customFormat="false" ht="15" hidden="false" customHeight="false" outlineLevel="0" collapsed="false">
      <c r="A60" s="0" t="s">
        <v>314</v>
      </c>
      <c r="B60" s="0" t="n">
        <v>-22.4403401283</v>
      </c>
      <c r="C60" s="0" t="n">
        <v>32.78121669442</v>
      </c>
      <c r="D60" s="0" t="n">
        <v>-17.1497186598221</v>
      </c>
      <c r="E60" s="0" t="n">
        <v>32.7812166944201</v>
      </c>
      <c r="F60" s="0" t="n">
        <v>-24.3712140039246</v>
      </c>
      <c r="G60" s="0" t="n">
        <v>33.0511460262903</v>
      </c>
    </row>
    <row r="61" customFormat="false" ht="15" hidden="false" customHeight="false" outlineLevel="0" collapsed="false">
      <c r="A61" s="0" t="s">
        <v>315</v>
      </c>
      <c r="B61" s="0" t="n">
        <v>-32.78121669442</v>
      </c>
      <c r="C61" s="0" t="n">
        <v>22.4403401283</v>
      </c>
      <c r="D61" s="0" t="n">
        <v>-32.7812166944201</v>
      </c>
      <c r="E61" s="0" t="n">
        <v>17.1497186598221</v>
      </c>
      <c r="F61" s="0" t="n">
        <v>-33.0511460262903</v>
      </c>
      <c r="G61" s="0" t="n">
        <v>24.3712140039246</v>
      </c>
    </row>
    <row r="62" customFormat="false" ht="15" hidden="false" customHeight="false" outlineLevel="0" collapsed="false">
      <c r="A62" s="0" t="s">
        <v>316</v>
      </c>
      <c r="B62" s="0" t="n">
        <v>3.74004663409238</v>
      </c>
      <c r="C62" s="0" t="n">
        <v>6.01817197749959</v>
      </c>
      <c r="D62" s="0" t="n">
        <v>5.38355935694385</v>
      </c>
      <c r="E62" s="0" t="n">
        <v>7.49233822958044</v>
      </c>
      <c r="F62" s="0" t="n">
        <v>5.21299823507358</v>
      </c>
      <c r="G62" s="0" t="n">
        <v>7.41620285658044</v>
      </c>
    </row>
    <row r="63" customFormat="false" ht="15" hidden="false" customHeight="false" outlineLevel="0" collapsed="false">
      <c r="A63" s="0" t="s">
        <v>317</v>
      </c>
      <c r="B63" s="0" t="n">
        <v>-6.01817197749959</v>
      </c>
      <c r="C63" s="0" t="n">
        <v>-3.74004663409238</v>
      </c>
      <c r="D63" s="0" t="n">
        <v>-7.49233822958044</v>
      </c>
      <c r="E63" s="0" t="n">
        <v>-5.38355935694385</v>
      </c>
      <c r="F63" s="0" t="n">
        <v>-7.41620285658044</v>
      </c>
      <c r="G63" s="0" t="n">
        <v>-5.21299823507358</v>
      </c>
    </row>
    <row r="64" customFormat="false" ht="15" hidden="false" customHeight="false" outlineLevel="0" collapsed="false">
      <c r="A64" s="0" t="s">
        <v>318</v>
      </c>
      <c r="B64" s="0" t="n">
        <v>17.0598299170547</v>
      </c>
      <c r="C64" s="0" t="n">
        <v>85.9152478359109</v>
      </c>
      <c r="D64" s="0" t="n">
        <v>17.0598299170547</v>
      </c>
      <c r="E64" s="0" t="n">
        <v>85.9152478359109</v>
      </c>
      <c r="F64" s="0" t="n">
        <v>16.7899005851844</v>
      </c>
      <c r="G64" s="0" t="n">
        <v>85.9152478359109</v>
      </c>
    </row>
    <row r="65" customFormat="false" ht="15" hidden="false" customHeight="false" outlineLevel="0" collapsed="false">
      <c r="A65" s="0" t="s">
        <v>319</v>
      </c>
      <c r="B65" s="0" t="n">
        <v>-85.9152478359109</v>
      </c>
      <c r="C65" s="0" t="n">
        <v>-17.0598299170547</v>
      </c>
      <c r="D65" s="0" t="n">
        <v>-85.9152478359109</v>
      </c>
      <c r="E65" s="0" t="n">
        <v>-17.0598299170547</v>
      </c>
      <c r="F65" s="0" t="n">
        <v>-85.9152478359109</v>
      </c>
      <c r="G65" s="0" t="n">
        <v>-16.7899005851844</v>
      </c>
    </row>
    <row r="66" customFormat="false" ht="15" hidden="false" customHeight="false" outlineLevel="0" collapsed="false">
      <c r="A66" s="0" t="s">
        <v>320</v>
      </c>
      <c r="B66" s="0" t="n">
        <v>-82.0550354157388</v>
      </c>
      <c r="C66" s="0" t="n">
        <v>-5.71030653656382</v>
      </c>
      <c r="D66" s="0" t="n">
        <v>-82.7437653170365</v>
      </c>
      <c r="E66" s="0" t="n">
        <v>-8.90757384319007</v>
      </c>
      <c r="F66" s="0" t="n">
        <v>-83.3566017199955</v>
      </c>
      <c r="G66" s="0" t="n">
        <v>-9.39409973862636</v>
      </c>
    </row>
    <row r="67" customFormat="false" ht="15" hidden="false" customHeight="false" outlineLevel="0" collapsed="false">
      <c r="A67" s="0" t="s">
        <v>321</v>
      </c>
      <c r="B67" s="0" t="n">
        <v>5.71030653656382</v>
      </c>
      <c r="C67" s="0" t="n">
        <v>82.0550354157388</v>
      </c>
      <c r="D67" s="0" t="n">
        <v>8.90757384319007</v>
      </c>
      <c r="E67" s="0" t="n">
        <v>82.7437653170365</v>
      </c>
      <c r="F67" s="0" t="n">
        <v>9.39409973862636</v>
      </c>
      <c r="G67" s="0" t="n">
        <v>83.3566017199955</v>
      </c>
    </row>
    <row r="68" customFormat="false" ht="15" hidden="false" customHeight="false" outlineLevel="0" collapsed="false">
      <c r="A68" s="0" t="s">
        <v>322</v>
      </c>
      <c r="B68" s="0" t="n">
        <v>-61.0069262119922</v>
      </c>
      <c r="C68" s="0" t="n">
        <v>19.4490159513111</v>
      </c>
      <c r="D68" s="0" t="n">
        <v>-61.0069262119922</v>
      </c>
      <c r="E68" s="0" t="n">
        <v>19.4490159513111</v>
      </c>
      <c r="F68" s="0" t="n">
        <v>-61.0969026559489</v>
      </c>
      <c r="G68" s="0" t="n">
        <v>19.4490159513111</v>
      </c>
    </row>
    <row r="69" customFormat="false" ht="15" hidden="false" customHeight="false" outlineLevel="0" collapsed="false">
      <c r="A69" s="0" t="s">
        <v>323</v>
      </c>
      <c r="B69" s="0" t="n">
        <v>-19.4490159513111</v>
      </c>
      <c r="C69" s="0" t="n">
        <v>61.0069262119922</v>
      </c>
      <c r="D69" s="0" t="n">
        <v>-19.4490159513111</v>
      </c>
      <c r="E69" s="0" t="n">
        <v>61.0069262119922</v>
      </c>
      <c r="F69" s="0" t="n">
        <v>-19.4490159513111</v>
      </c>
      <c r="G69" s="0" t="n">
        <v>61.0969026559489</v>
      </c>
    </row>
    <row r="70" customFormat="false" ht="15" hidden="false" customHeight="false" outlineLevel="0" collapsed="false">
      <c r="A70" s="0" t="s">
        <v>324</v>
      </c>
      <c r="B70" s="0" t="n">
        <v>-17.2351609994177</v>
      </c>
      <c r="C70" s="0" t="n">
        <v>83.3152478359109</v>
      </c>
      <c r="D70" s="0" t="n">
        <v>-15.3875709309863</v>
      </c>
      <c r="E70" s="0" t="n">
        <v>83.3152478359109</v>
      </c>
      <c r="F70" s="0" t="n">
        <v>-14.4468956146809</v>
      </c>
      <c r="G70" s="0" t="n">
        <v>83.3152478359109</v>
      </c>
    </row>
    <row r="71" customFormat="false" ht="15" hidden="false" customHeight="false" outlineLevel="0" collapsed="false">
      <c r="A71" s="0" t="s">
        <v>325</v>
      </c>
      <c r="B71" s="0" t="n">
        <v>-83.3152478359109</v>
      </c>
      <c r="C71" s="0" t="n">
        <v>17.2351609994177</v>
      </c>
      <c r="D71" s="0" t="n">
        <v>-83.3152478359109</v>
      </c>
      <c r="E71" s="0" t="n">
        <v>15.3875709309863</v>
      </c>
      <c r="F71" s="0" t="n">
        <v>-83.3152478359109</v>
      </c>
      <c r="G71" s="0" t="n">
        <v>14.4468956146809</v>
      </c>
    </row>
    <row r="72" customFormat="false" ht="15" hidden="false" customHeight="false" outlineLevel="0" collapsed="false">
      <c r="A72" s="0" t="s">
        <v>326</v>
      </c>
      <c r="B72" s="0" t="n">
        <v>-20.2490159513111</v>
      </c>
      <c r="C72" s="0" t="n">
        <v>23.6064019675451</v>
      </c>
      <c r="D72" s="0" t="n">
        <v>-20.2490159513111</v>
      </c>
      <c r="E72" s="0" t="n">
        <v>23.6064019675451</v>
      </c>
      <c r="F72" s="0" t="n">
        <v>-20.2490159513111</v>
      </c>
      <c r="G72" s="0" t="n">
        <v>23.8763312994154</v>
      </c>
    </row>
    <row r="73" customFormat="false" ht="15" hidden="false" customHeight="false" outlineLevel="0" collapsed="false">
      <c r="A73" s="0" t="s">
        <v>327</v>
      </c>
      <c r="B73" s="0" t="n">
        <v>-23.6064019675451</v>
      </c>
      <c r="C73" s="0" t="n">
        <v>20.2490159513111</v>
      </c>
      <c r="D73" s="0" t="n">
        <v>-23.6064019675451</v>
      </c>
      <c r="E73" s="0" t="n">
        <v>20.2490159513111</v>
      </c>
      <c r="F73" s="0" t="n">
        <v>-23.8763312994154</v>
      </c>
      <c r="G73" s="0" t="n">
        <v>20.2490159513111</v>
      </c>
    </row>
    <row r="74" customFormat="false" ht="15" hidden="false" customHeight="false" outlineLevel="0" collapsed="false">
      <c r="A74" s="0" t="s">
        <v>328</v>
      </c>
      <c r="B74" s="0" t="n">
        <v>-32.0846922209775</v>
      </c>
      <c r="C74" s="0" t="n">
        <v>14.5510211882137</v>
      </c>
      <c r="D74" s="0" t="n">
        <v>-28.8874249143512</v>
      </c>
      <c r="E74" s="0" t="n">
        <v>15.2397510895114</v>
      </c>
      <c r="F74" s="0" t="n">
        <v>-28.4008990189149</v>
      </c>
      <c r="G74" s="0" t="n">
        <v>15.5826581606001</v>
      </c>
    </row>
    <row r="75" customFormat="false" ht="15" hidden="false" customHeight="false" outlineLevel="0" collapsed="false">
      <c r="A75" s="0" t="s">
        <v>329</v>
      </c>
      <c r="B75" s="0" t="n">
        <v>-14.5510211882137</v>
      </c>
      <c r="C75" s="0" t="n">
        <v>32.0846922209775</v>
      </c>
      <c r="D75" s="0" t="n">
        <v>-15.2397510895114</v>
      </c>
      <c r="E75" s="0" t="n">
        <v>28.8874249143512</v>
      </c>
      <c r="F75" s="0" t="n">
        <v>-15.5826581606001</v>
      </c>
      <c r="G75" s="0" t="n">
        <v>28.4008990189149</v>
      </c>
    </row>
    <row r="76" customFormat="false" ht="15" hidden="false" customHeight="false" outlineLevel="0" collapsed="false">
      <c r="A76" s="0" t="s">
        <v>330</v>
      </c>
      <c r="B76" s="0" t="n">
        <v>-49.1403401283</v>
      </c>
      <c r="C76" s="0" t="n">
        <v>14.4812166944201</v>
      </c>
      <c r="D76" s="0" t="n">
        <v>-43.849718659822</v>
      </c>
      <c r="E76" s="0" t="n">
        <v>14.4812166944201</v>
      </c>
      <c r="F76" s="0" t="n">
        <v>-51.0712140039246</v>
      </c>
      <c r="G76" s="0" t="n">
        <v>14.7511460262903</v>
      </c>
    </row>
    <row r="77" customFormat="false" ht="15" hidden="false" customHeight="false" outlineLevel="0" collapsed="false">
      <c r="A77" s="0" t="s">
        <v>331</v>
      </c>
      <c r="B77" s="0" t="n">
        <v>-14.48121669442</v>
      </c>
      <c r="C77" s="0" t="n">
        <v>49.1403401283</v>
      </c>
      <c r="D77" s="0" t="n">
        <v>-14.4812166944201</v>
      </c>
      <c r="E77" s="0" t="n">
        <v>43.8497186598221</v>
      </c>
      <c r="F77" s="0" t="n">
        <v>-14.7511460262903</v>
      </c>
      <c r="G77" s="0" t="n">
        <v>51.0712140039246</v>
      </c>
    </row>
    <row r="78" customFormat="false" ht="15" hidden="false" customHeight="false" outlineLevel="0" collapsed="false">
      <c r="A78" s="0" t="s">
        <v>332</v>
      </c>
      <c r="B78" s="0" t="n">
        <v>-13.3952167124426</v>
      </c>
      <c r="C78" s="0" t="n">
        <v>-0.00100000000000477</v>
      </c>
      <c r="D78" s="0" t="n">
        <v>-13.3952167124426</v>
      </c>
      <c r="E78" s="0" t="n">
        <v>-0.00100000000000477</v>
      </c>
      <c r="F78" s="0" t="n">
        <v>-13.6651460443128</v>
      </c>
      <c r="G78" s="0" t="n">
        <v>-0.001</v>
      </c>
    </row>
    <row r="79" customFormat="false" ht="15" hidden="false" customHeight="false" outlineLevel="0" collapsed="false">
      <c r="A79" s="0" t="s">
        <v>333</v>
      </c>
      <c r="B79" s="0" t="n">
        <v>0.001</v>
      </c>
      <c r="C79" s="0" t="n">
        <v>13.3952167124426</v>
      </c>
      <c r="D79" s="0" t="n">
        <v>0.001</v>
      </c>
      <c r="E79" s="0" t="n">
        <v>13.3952167124426</v>
      </c>
      <c r="F79" s="0" t="n">
        <v>0.001</v>
      </c>
      <c r="G79" s="0" t="n">
        <v>13.6651460443128</v>
      </c>
    </row>
    <row r="80" customFormat="false" ht="15" hidden="false" customHeight="false" outlineLevel="0" collapsed="false">
      <c r="A80" s="0" t="s">
        <v>334</v>
      </c>
      <c r="B80" s="0" t="n">
        <v>-87.4890107160184</v>
      </c>
      <c r="C80" s="0" t="n">
        <v>-49.8352344215335</v>
      </c>
      <c r="D80" s="0" t="n">
        <v>-83.575849050136</v>
      </c>
      <c r="E80" s="0" t="n">
        <v>-56.229769034786</v>
      </c>
      <c r="F80" s="0" t="n">
        <v>-91.483158536416</v>
      </c>
      <c r="G80" s="0" t="n">
        <v>-56.9328914937883</v>
      </c>
    </row>
    <row r="81" customFormat="false" ht="15" hidden="false" customHeight="false" outlineLevel="0" collapsed="false">
      <c r="A81" s="0" t="s">
        <v>335</v>
      </c>
      <c r="B81" s="0" t="n">
        <v>49.8352344215335</v>
      </c>
      <c r="C81" s="0" t="n">
        <v>87.4890107160184</v>
      </c>
      <c r="D81" s="0" t="n">
        <v>56.229769034786</v>
      </c>
      <c r="E81" s="0" t="n">
        <v>83.575849050136</v>
      </c>
      <c r="F81" s="0" t="n">
        <v>56.9328914937883</v>
      </c>
      <c r="G81" s="0" t="n">
        <v>91.483158536416</v>
      </c>
    </row>
    <row r="82" customFormat="false" ht="15" hidden="false" customHeight="false" outlineLevel="0" collapsed="false">
      <c r="A82" s="0" t="s">
        <v>336</v>
      </c>
      <c r="B82" s="0" t="n">
        <v>-108.033036252966</v>
      </c>
      <c r="C82" s="0" t="n">
        <v>-13.9461396398341</v>
      </c>
      <c r="D82" s="0" t="n">
        <v>-107.443852959463</v>
      </c>
      <c r="E82" s="0" t="n">
        <v>-15.7937297082655</v>
      </c>
      <c r="F82" s="0" t="n">
        <v>-105.665407106288</v>
      </c>
      <c r="G82" s="0" t="n">
        <v>-16.7344050245709</v>
      </c>
    </row>
    <row r="83" customFormat="false" ht="15" hidden="false" customHeight="false" outlineLevel="0" collapsed="false">
      <c r="A83" s="0" t="s">
        <v>337</v>
      </c>
      <c r="B83" s="0" t="n">
        <v>13.9461396398341</v>
      </c>
      <c r="C83" s="0" t="n">
        <v>108.033036252966</v>
      </c>
      <c r="D83" s="0" t="n">
        <v>15.7937297082655</v>
      </c>
      <c r="E83" s="0" t="n">
        <v>107.443852959463</v>
      </c>
      <c r="F83" s="0" t="n">
        <v>16.7344050245709</v>
      </c>
      <c r="G83" s="0" t="n">
        <v>105.665407106288</v>
      </c>
    </row>
    <row r="84" customFormat="false" ht="15" hidden="false" customHeight="false" outlineLevel="0" collapsed="false">
      <c r="A84" s="0" t="s">
        <v>338</v>
      </c>
      <c r="B84" s="0" t="n">
        <v>-50.4776554620315</v>
      </c>
      <c r="C84" s="0" t="n">
        <v>-0.00100000000001188</v>
      </c>
      <c r="D84" s="0" t="n">
        <v>-50.4776554620315</v>
      </c>
      <c r="E84" s="0" t="n">
        <v>-0.001</v>
      </c>
      <c r="F84" s="0" t="n">
        <v>-50.5933394614045</v>
      </c>
      <c r="G84" s="0" t="n">
        <v>-0.00100000000000477</v>
      </c>
    </row>
    <row r="85" customFormat="false" ht="15" hidden="false" customHeight="false" outlineLevel="0" collapsed="false">
      <c r="A85" s="0" t="s">
        <v>339</v>
      </c>
      <c r="B85" s="0" t="n">
        <v>0.001</v>
      </c>
      <c r="C85" s="0" t="n">
        <v>50.4776554620315</v>
      </c>
      <c r="D85" s="0" t="n">
        <v>0.001</v>
      </c>
      <c r="E85" s="0" t="n">
        <v>50.4776554620315</v>
      </c>
      <c r="F85" s="0" t="n">
        <v>0.001</v>
      </c>
      <c r="G85" s="0" t="n">
        <v>50.5933394614045</v>
      </c>
    </row>
    <row r="86" customFormat="false" ht="15" hidden="false" customHeight="false" outlineLevel="0" collapsed="false">
      <c r="A86" s="0" t="s">
        <v>364</v>
      </c>
      <c r="B86" s="0" t="n">
        <v>10.3</v>
      </c>
      <c r="C86" s="0" t="n">
        <v>12.7</v>
      </c>
      <c r="D86" s="0" t="n">
        <v>10.3</v>
      </c>
      <c r="E86" s="0" t="n">
        <v>12.7</v>
      </c>
      <c r="F86" s="0" t="n">
        <v>10.3</v>
      </c>
      <c r="G86" s="0" t="n">
        <v>12.7</v>
      </c>
    </row>
    <row r="87" customFormat="false" ht="15" hidden="false" customHeight="false" outlineLevel="0" collapsed="false">
      <c r="A87" s="0" t="s">
        <v>365</v>
      </c>
      <c r="B87" s="0" t="n">
        <v>-12.7</v>
      </c>
      <c r="C87" s="0" t="n">
        <v>-10.3</v>
      </c>
      <c r="D87" s="0" t="n">
        <v>-12.7</v>
      </c>
      <c r="E87" s="0" t="n">
        <v>-10.3</v>
      </c>
      <c r="F87" s="0" t="n">
        <v>-12.7</v>
      </c>
      <c r="G87" s="0" t="n">
        <v>-10.3</v>
      </c>
    </row>
    <row r="88" customFormat="false" ht="15" hidden="false" customHeight="false" outlineLevel="0" collapsed="false">
      <c r="A88" s="0" t="s">
        <v>366</v>
      </c>
      <c r="B88" s="0" t="n">
        <v>-12.7</v>
      </c>
      <c r="C88" s="0" t="n">
        <v>-10.5</v>
      </c>
      <c r="D88" s="0" t="n">
        <v>-12.7</v>
      </c>
      <c r="E88" s="0" t="n">
        <v>-10.5</v>
      </c>
      <c r="F88" s="0" t="n">
        <v>-12.7</v>
      </c>
      <c r="G88" s="0" t="n">
        <v>-10.5</v>
      </c>
    </row>
    <row r="89" customFormat="false" ht="15" hidden="false" customHeight="false" outlineLevel="0" collapsed="false">
      <c r="A89" s="0" t="s">
        <v>367</v>
      </c>
      <c r="B89" s="0" t="n">
        <v>10.5</v>
      </c>
      <c r="C89" s="0" t="n">
        <v>12.7</v>
      </c>
      <c r="D89" s="0" t="n">
        <v>10.5</v>
      </c>
      <c r="E89" s="0" t="n">
        <v>12.7</v>
      </c>
      <c r="F89" s="0" t="n">
        <v>10.5</v>
      </c>
      <c r="G89" s="0" t="n">
        <v>12.7</v>
      </c>
    </row>
    <row r="90" customFormat="false" ht="15" hidden="false" customHeight="false" outlineLevel="0" collapsed="false">
      <c r="A90" s="0" t="s">
        <v>368</v>
      </c>
      <c r="B90" s="0" t="n">
        <v>8.8</v>
      </c>
      <c r="C90" s="0" t="n">
        <v>13.6</v>
      </c>
      <c r="D90" s="0" t="n">
        <v>8.8</v>
      </c>
      <c r="E90" s="0" t="n">
        <v>13.6</v>
      </c>
      <c r="F90" s="0" t="n">
        <v>8.8</v>
      </c>
      <c r="G90" s="0" t="n">
        <v>13.6</v>
      </c>
    </row>
    <row r="91" customFormat="false" ht="15" hidden="false" customHeight="false" outlineLevel="0" collapsed="false">
      <c r="A91" s="0" t="s">
        <v>369</v>
      </c>
      <c r="B91" s="0" t="n">
        <v>-13.6</v>
      </c>
      <c r="C91" s="0" t="n">
        <v>-8.8</v>
      </c>
      <c r="D91" s="0" t="n">
        <v>-13.6</v>
      </c>
      <c r="E91" s="0" t="n">
        <v>-8.8</v>
      </c>
      <c r="F91" s="0" t="n">
        <v>-13.6</v>
      </c>
      <c r="G91" s="0" t="n">
        <v>-8.8</v>
      </c>
    </row>
    <row r="92" customFormat="false" ht="15" hidden="false" customHeight="false" outlineLevel="0" collapsed="false">
      <c r="A92" s="0" t="s">
        <v>370</v>
      </c>
      <c r="B92" s="0" t="n">
        <v>-2.70901546998379</v>
      </c>
      <c r="C92" s="0" t="n">
        <v>-1.4</v>
      </c>
      <c r="D92" s="0" t="n">
        <v>-2.70901546998379</v>
      </c>
      <c r="E92" s="0" t="n">
        <v>-1.4</v>
      </c>
      <c r="F92" s="0" t="n">
        <v>-2.97894480185406</v>
      </c>
      <c r="G92" s="0" t="n">
        <v>-1.4</v>
      </c>
    </row>
    <row r="93" customFormat="false" ht="15" hidden="false" customHeight="false" outlineLevel="0" collapsed="false">
      <c r="A93" s="0" t="s">
        <v>371</v>
      </c>
      <c r="B93" s="0" t="n">
        <v>1.4</v>
      </c>
      <c r="C93" s="0" t="n">
        <v>2.70901546998379</v>
      </c>
      <c r="D93" s="0" t="n">
        <v>1.4</v>
      </c>
      <c r="E93" s="0" t="n">
        <v>2.70901546998379</v>
      </c>
      <c r="F93" s="0" t="n">
        <v>1.4</v>
      </c>
      <c r="G93" s="0" t="n">
        <v>2.97894480185406</v>
      </c>
    </row>
    <row r="94" customFormat="false" ht="15" hidden="false" customHeight="false" outlineLevel="0" collapsed="false">
      <c r="A94" s="0" t="s">
        <v>372</v>
      </c>
      <c r="B94" s="0" t="n">
        <v>-29.4</v>
      </c>
      <c r="C94" s="0" t="n">
        <v>-27.6</v>
      </c>
      <c r="D94" s="0" t="n">
        <v>-29.4</v>
      </c>
      <c r="E94" s="0" t="n">
        <v>-27.6</v>
      </c>
      <c r="F94" s="0" t="n">
        <v>-29.4</v>
      </c>
      <c r="G94" s="0" t="n">
        <v>-27.6</v>
      </c>
    </row>
    <row r="95" customFormat="false" ht="15" hidden="false" customHeight="false" outlineLevel="0" collapsed="false">
      <c r="A95" s="0" t="s">
        <v>373</v>
      </c>
      <c r="B95" s="0" t="n">
        <v>27.6</v>
      </c>
      <c r="C95" s="0" t="n">
        <v>29.4</v>
      </c>
      <c r="D95" s="0" t="n">
        <v>27.6</v>
      </c>
      <c r="E95" s="0" t="n">
        <v>29.4</v>
      </c>
      <c r="F95" s="0" t="n">
        <v>27.6</v>
      </c>
      <c r="G95" s="0" t="n">
        <v>29.4</v>
      </c>
    </row>
    <row r="96" customFormat="false" ht="15" hidden="false" customHeight="false" outlineLevel="0" collapsed="false">
      <c r="A96" s="0" t="s">
        <v>374</v>
      </c>
      <c r="B96" s="0" t="n">
        <v>-0.3</v>
      </c>
      <c r="C96" s="0" t="n">
        <v>26.1</v>
      </c>
      <c r="D96" s="0" t="n">
        <v>-0.3</v>
      </c>
      <c r="E96" s="0" t="n">
        <v>26.1</v>
      </c>
      <c r="F96" s="0" t="n">
        <v>-0.3</v>
      </c>
      <c r="G96" s="0" t="n">
        <v>26.1</v>
      </c>
    </row>
    <row r="97" customFormat="false" ht="15" hidden="false" customHeight="false" outlineLevel="0" collapsed="false">
      <c r="A97" s="0" t="s">
        <v>375</v>
      </c>
      <c r="B97" s="0" t="n">
        <v>-26.1</v>
      </c>
      <c r="C97" s="0" t="n">
        <v>0.3</v>
      </c>
      <c r="D97" s="0" t="n">
        <v>-26.1</v>
      </c>
      <c r="E97" s="0" t="n">
        <v>0.3</v>
      </c>
      <c r="F97" s="0" t="n">
        <v>-26.1</v>
      </c>
      <c r="G97" s="0" t="n">
        <v>0.3</v>
      </c>
    </row>
    <row r="98" customFormat="false" ht="15" hidden="false" customHeight="false" outlineLevel="0" collapsed="false">
      <c r="A98" s="0" t="s">
        <v>376</v>
      </c>
      <c r="B98" s="0" t="n">
        <v>-45.4</v>
      </c>
      <c r="C98" s="0" t="n">
        <v>-30.6</v>
      </c>
      <c r="D98" s="0" t="n">
        <v>-45.4</v>
      </c>
      <c r="E98" s="0" t="n">
        <v>-30.6</v>
      </c>
      <c r="F98" s="0" t="n">
        <v>-45.4</v>
      </c>
      <c r="G98" s="0" t="n">
        <v>-30.6</v>
      </c>
    </row>
    <row r="99" customFormat="false" ht="15" hidden="false" customHeight="false" outlineLevel="0" collapsed="false">
      <c r="A99" s="0" t="s">
        <v>377</v>
      </c>
      <c r="B99" s="0" t="n">
        <v>30.6</v>
      </c>
      <c r="C99" s="0" t="n">
        <v>45.4</v>
      </c>
      <c r="D99" s="0" t="n">
        <v>30.6</v>
      </c>
      <c r="E99" s="0" t="n">
        <v>45.4</v>
      </c>
      <c r="F99" s="0" t="n">
        <v>30.6</v>
      </c>
      <c r="G99" s="0" t="n">
        <v>45.4</v>
      </c>
    </row>
    <row r="100" customFormat="false" ht="15" hidden="false" customHeight="false" outlineLevel="0" collapsed="false">
      <c r="A100" s="0" t="s">
        <v>378</v>
      </c>
      <c r="B100" s="0" t="n">
        <v>-28.7</v>
      </c>
      <c r="C100" s="0" t="n">
        <v>-14.5</v>
      </c>
      <c r="D100" s="0" t="n">
        <v>-28.7</v>
      </c>
      <c r="E100" s="0" t="n">
        <v>-14.5</v>
      </c>
      <c r="F100" s="0" t="n">
        <v>-28.7</v>
      </c>
      <c r="G100" s="0" t="n">
        <v>-14.5</v>
      </c>
    </row>
    <row r="101" customFormat="false" ht="15" hidden="false" customHeight="false" outlineLevel="0" collapsed="false">
      <c r="A101" s="0" t="s">
        <v>379</v>
      </c>
      <c r="B101" s="0" t="n">
        <v>14.5</v>
      </c>
      <c r="C101" s="0" t="n">
        <v>28.7</v>
      </c>
      <c r="D101" s="0" t="n">
        <v>14.5</v>
      </c>
      <c r="E101" s="0" t="n">
        <v>28.7</v>
      </c>
      <c r="F101" s="0" t="n">
        <v>14.5</v>
      </c>
      <c r="G101" s="0" t="n">
        <v>28.7</v>
      </c>
    </row>
    <row r="102" customFormat="false" ht="15" hidden="false" customHeight="false" outlineLevel="0" collapsed="false">
      <c r="A102" s="0" t="s">
        <v>380</v>
      </c>
      <c r="B102" s="0" t="n">
        <v>-25.6</v>
      </c>
      <c r="C102" s="0" t="n">
        <v>-17.4</v>
      </c>
      <c r="D102" s="0" t="n">
        <v>-25.6</v>
      </c>
      <c r="E102" s="0" t="n">
        <v>-17.4</v>
      </c>
      <c r="F102" s="0" t="n">
        <v>-25.6</v>
      </c>
      <c r="G102" s="0" t="n">
        <v>-17.4</v>
      </c>
    </row>
    <row r="103" customFormat="false" ht="15" hidden="false" customHeight="false" outlineLevel="0" collapsed="false">
      <c r="A103" s="0" t="s">
        <v>381</v>
      </c>
      <c r="B103" s="0" t="n">
        <v>17.4</v>
      </c>
      <c r="C103" s="0" t="n">
        <v>25.6</v>
      </c>
      <c r="D103" s="0" t="n">
        <v>17.4</v>
      </c>
      <c r="E103" s="0" t="n">
        <v>25.6</v>
      </c>
      <c r="F103" s="0" t="n">
        <v>17.4</v>
      </c>
      <c r="G103" s="0" t="n">
        <v>25.6</v>
      </c>
    </row>
    <row r="104" customFormat="false" ht="15" hidden="false" customHeight="false" outlineLevel="0" collapsed="false">
      <c r="A104" s="0" t="s">
        <v>382</v>
      </c>
      <c r="B104" s="0" t="n">
        <v>-0.325692934</v>
      </c>
      <c r="C104" s="0" t="n">
        <v>0.31591307</v>
      </c>
      <c r="D104" s="0" t="n">
        <v>-0.308130049</v>
      </c>
      <c r="E104" s="0" t="n">
        <v>0.227884867</v>
      </c>
      <c r="F104" s="0" t="n">
        <v>-0.208761839</v>
      </c>
      <c r="G104" s="0" t="n">
        <v>0.151749494</v>
      </c>
    </row>
    <row r="105" customFormat="false" ht="15" hidden="false" customHeight="false" outlineLevel="0" collapsed="false">
      <c r="A105" s="0" t="s">
        <v>383</v>
      </c>
      <c r="B105" s="0" t="n">
        <v>-0.31591307</v>
      </c>
      <c r="C105" s="0" t="n">
        <v>0.325692934</v>
      </c>
      <c r="D105" s="0" t="n">
        <v>-0.227884867</v>
      </c>
      <c r="E105" s="0" t="n">
        <v>0.308130049</v>
      </c>
      <c r="F105" s="0" t="n">
        <v>-0.151749494</v>
      </c>
      <c r="G105" s="0" t="n">
        <v>0.208761839</v>
      </c>
    </row>
    <row r="106" customFormat="false" ht="15" hidden="false" customHeight="false" outlineLevel="0" collapsed="false">
      <c r="A106" s="0" t="s">
        <v>384</v>
      </c>
      <c r="B106" s="0" t="n">
        <v>-30.6</v>
      </c>
      <c r="C106" s="0" t="n">
        <v>-2</v>
      </c>
      <c r="D106" s="0" t="n">
        <v>-30.6</v>
      </c>
      <c r="E106" s="0" t="n">
        <v>-2</v>
      </c>
      <c r="F106" s="0" t="n">
        <v>-30.6</v>
      </c>
      <c r="G106" s="0" t="n">
        <v>-2</v>
      </c>
    </row>
    <row r="107" customFormat="false" ht="15" hidden="false" customHeight="false" outlineLevel="0" collapsed="false">
      <c r="A107" s="0" t="s">
        <v>385</v>
      </c>
      <c r="B107" s="0" t="n">
        <v>2</v>
      </c>
      <c r="C107" s="0" t="n">
        <v>30.6</v>
      </c>
      <c r="D107" s="0" t="n">
        <v>2</v>
      </c>
      <c r="E107" s="0" t="n">
        <v>30.6</v>
      </c>
      <c r="F107" s="0" t="n">
        <v>2</v>
      </c>
      <c r="G107" s="0" t="n">
        <v>30.6</v>
      </c>
    </row>
    <row r="108" customFormat="false" ht="15" hidden="false" customHeight="false" outlineLevel="0" collapsed="false">
      <c r="A108" s="0" t="s">
        <v>386</v>
      </c>
      <c r="B108" s="0" t="n">
        <v>-50.8</v>
      </c>
      <c r="C108" s="0" t="n">
        <v>-17.8</v>
      </c>
      <c r="D108" s="0" t="n">
        <v>-50.8</v>
      </c>
      <c r="E108" s="0" t="n">
        <v>-17.8</v>
      </c>
      <c r="F108" s="0" t="n">
        <v>-50.8</v>
      </c>
      <c r="G108" s="0" t="n">
        <v>-17.8</v>
      </c>
    </row>
    <row r="109" customFormat="false" ht="15" hidden="false" customHeight="false" outlineLevel="0" collapsed="false">
      <c r="A109" s="0" t="s">
        <v>387</v>
      </c>
      <c r="B109" s="0" t="n">
        <v>17.8</v>
      </c>
      <c r="C109" s="0" t="n">
        <v>50.8</v>
      </c>
      <c r="D109" s="0" t="n">
        <v>17.8</v>
      </c>
      <c r="E109" s="0" t="n">
        <v>50.8</v>
      </c>
      <c r="F109" s="0" t="n">
        <v>17.8</v>
      </c>
      <c r="G109" s="0" t="n">
        <v>50.8</v>
      </c>
    </row>
    <row r="110" customFormat="false" ht="15" hidden="false" customHeight="false" outlineLevel="0" collapsed="false">
      <c r="A110" s="0" t="s">
        <v>388</v>
      </c>
      <c r="B110" s="0" t="n">
        <v>-23.4</v>
      </c>
      <c r="C110" s="0" t="n">
        <v>-1.8</v>
      </c>
      <c r="D110" s="0" t="n">
        <v>-23.4</v>
      </c>
      <c r="E110" s="0" t="n">
        <v>-1.8</v>
      </c>
      <c r="F110" s="0" t="n">
        <v>-23.4</v>
      </c>
      <c r="G110" s="0" t="n">
        <v>-1.8</v>
      </c>
    </row>
    <row r="111" customFormat="false" ht="15" hidden="false" customHeight="false" outlineLevel="0" collapsed="false">
      <c r="A111" s="0" t="s">
        <v>389</v>
      </c>
      <c r="B111" s="0" t="n">
        <v>1.8</v>
      </c>
      <c r="C111" s="0" t="n">
        <v>23.4</v>
      </c>
      <c r="D111" s="0" t="n">
        <v>1.8</v>
      </c>
      <c r="E111" s="0" t="n">
        <v>23.4</v>
      </c>
      <c r="F111" s="0" t="n">
        <v>1.8</v>
      </c>
      <c r="G111" s="0" t="n">
        <v>23.4</v>
      </c>
    </row>
    <row r="112" customFormat="false" ht="15" hidden="false" customHeight="false" outlineLevel="0" collapsed="false">
      <c r="A112" s="0" t="s">
        <v>390</v>
      </c>
      <c r="B112" s="0" t="n">
        <v>-12.2</v>
      </c>
      <c r="C112" s="0" t="n">
        <v>-4.6</v>
      </c>
      <c r="D112" s="0" t="n">
        <v>-12.2</v>
      </c>
      <c r="E112" s="0" t="n">
        <v>-4.6</v>
      </c>
      <c r="F112" s="0" t="n">
        <v>-12.2</v>
      </c>
      <c r="G112" s="0" t="n">
        <v>-4.6</v>
      </c>
    </row>
    <row r="113" customFormat="false" ht="15" hidden="false" customHeight="false" outlineLevel="0" collapsed="false">
      <c r="A113" s="0" t="s">
        <v>391</v>
      </c>
      <c r="B113" s="0" t="n">
        <v>4.6</v>
      </c>
      <c r="C113" s="0" t="n">
        <v>12.2</v>
      </c>
      <c r="D113" s="0" t="n">
        <v>4.6</v>
      </c>
      <c r="E113" s="0" t="n">
        <v>12.2</v>
      </c>
      <c r="F113" s="0" t="n">
        <v>4.6</v>
      </c>
      <c r="G113" s="0" t="n">
        <v>12.2</v>
      </c>
    </row>
    <row r="114" customFormat="false" ht="15" hidden="false" customHeight="false" outlineLevel="0" collapsed="false">
      <c r="A114" s="0" t="s">
        <v>392</v>
      </c>
      <c r="B114" s="0" t="n">
        <v>1</v>
      </c>
      <c r="C114" s="0" t="n">
        <v>4.6</v>
      </c>
      <c r="D114" s="0" t="n">
        <v>1</v>
      </c>
      <c r="E114" s="0" t="n">
        <v>4.6</v>
      </c>
      <c r="F114" s="0" t="n">
        <v>1</v>
      </c>
      <c r="G114" s="0" t="n">
        <v>4.6</v>
      </c>
    </row>
    <row r="115" customFormat="false" ht="15" hidden="false" customHeight="false" outlineLevel="0" collapsed="false">
      <c r="A115" s="0" t="s">
        <v>393</v>
      </c>
      <c r="B115" s="0" t="n">
        <v>-4.6</v>
      </c>
      <c r="C115" s="0" t="n">
        <v>-1</v>
      </c>
      <c r="D115" s="0" t="n">
        <v>-4.6</v>
      </c>
      <c r="E115" s="0" t="n">
        <v>-1</v>
      </c>
      <c r="F115" s="0" t="n">
        <v>-4.6</v>
      </c>
      <c r="G115" s="0" t="n">
        <v>-1</v>
      </c>
    </row>
    <row r="116" customFormat="false" ht="15" hidden="false" customHeight="false" outlineLevel="0" collapsed="false">
      <c r="A116" s="0" t="s">
        <v>394</v>
      </c>
      <c r="B116" s="0" t="n">
        <v>-15.3</v>
      </c>
      <c r="C116" s="0" t="n">
        <v>-10.7</v>
      </c>
      <c r="D116" s="0" t="n">
        <v>-15.3</v>
      </c>
      <c r="E116" s="0" t="n">
        <v>-10.7</v>
      </c>
      <c r="F116" s="0" t="n">
        <v>-15.3</v>
      </c>
      <c r="G116" s="0" t="n">
        <v>-10.7</v>
      </c>
    </row>
    <row r="117" customFormat="false" ht="15" hidden="false" customHeight="false" outlineLevel="0" collapsed="false">
      <c r="A117" s="0" t="s">
        <v>395</v>
      </c>
      <c r="B117" s="0" t="n">
        <v>10.7</v>
      </c>
      <c r="C117" s="0" t="n">
        <v>15.3</v>
      </c>
      <c r="D117" s="0" t="n">
        <v>10.7</v>
      </c>
      <c r="E117" s="0" t="n">
        <v>15.3</v>
      </c>
      <c r="F117" s="0" t="n">
        <v>10.7</v>
      </c>
      <c r="G117" s="0" t="n">
        <v>15.3</v>
      </c>
    </row>
    <row r="118" customFormat="false" ht="15" hidden="false" customHeight="false" outlineLevel="0" collapsed="false">
      <c r="A118" s="0" t="s">
        <v>396</v>
      </c>
      <c r="B118" s="0" t="n">
        <v>-52.3</v>
      </c>
      <c r="C118" s="0" t="n">
        <v>-35.7</v>
      </c>
      <c r="D118" s="0" t="n">
        <v>-52.3</v>
      </c>
      <c r="E118" s="0" t="n">
        <v>-35.7</v>
      </c>
      <c r="F118" s="0" t="n">
        <v>-52.3</v>
      </c>
      <c r="G118" s="0" t="n">
        <v>-35.7</v>
      </c>
    </row>
    <row r="119" customFormat="false" ht="15" hidden="false" customHeight="false" outlineLevel="0" collapsed="false">
      <c r="A119" s="0" t="s">
        <v>397</v>
      </c>
      <c r="B119" s="0" t="n">
        <v>35.7</v>
      </c>
      <c r="C119" s="0" t="n">
        <v>52.3</v>
      </c>
      <c r="D119" s="0" t="n">
        <v>35.7</v>
      </c>
      <c r="E119" s="0" t="n">
        <v>52.3</v>
      </c>
      <c r="F119" s="0" t="n">
        <v>35.7</v>
      </c>
      <c r="G119" s="0" t="n">
        <v>52.3</v>
      </c>
    </row>
    <row r="120" customFormat="false" ht="15" hidden="false" customHeight="false" outlineLevel="0" collapsed="false">
      <c r="A120" s="0" t="s">
        <v>398</v>
      </c>
      <c r="B120" s="0" t="n">
        <v>12.6178</v>
      </c>
      <c r="C120" s="0" t="n">
        <v>26.0120167124426</v>
      </c>
      <c r="D120" s="0" t="n">
        <v>12.6178</v>
      </c>
      <c r="E120" s="0" t="n">
        <v>26.0120167124426</v>
      </c>
      <c r="F120" s="0" t="n">
        <v>12.6178</v>
      </c>
      <c r="G120" s="0" t="n">
        <v>26.2819460443128</v>
      </c>
    </row>
    <row r="121" customFormat="false" ht="15" hidden="false" customHeight="false" outlineLevel="0" collapsed="false">
      <c r="A121" s="0" t="s">
        <v>399</v>
      </c>
      <c r="B121" s="0" t="n">
        <v>-26.0120167124426</v>
      </c>
      <c r="C121" s="0" t="n">
        <v>-12.6178</v>
      </c>
      <c r="D121" s="0" t="n">
        <v>-26.0120167124426</v>
      </c>
      <c r="E121" s="0" t="n">
        <v>-12.6178</v>
      </c>
      <c r="F121" s="0" t="n">
        <v>-26.2819460443128</v>
      </c>
      <c r="G121" s="0" t="n">
        <v>-12.6178</v>
      </c>
    </row>
    <row r="122" customFormat="false" ht="15" hidden="false" customHeight="false" outlineLevel="0" collapsed="false">
      <c r="A122" s="0" t="s">
        <v>400</v>
      </c>
      <c r="B122" s="0" t="n">
        <v>-31.9</v>
      </c>
      <c r="C122" s="0" t="n">
        <v>-8.5</v>
      </c>
      <c r="D122" s="0" t="n">
        <v>-31.9</v>
      </c>
      <c r="E122" s="0" t="n">
        <v>-8.5</v>
      </c>
      <c r="F122" s="0" t="n">
        <v>-31.9</v>
      </c>
      <c r="G122" s="0" t="n">
        <v>-8.5</v>
      </c>
    </row>
    <row r="123" customFormat="false" ht="15" hidden="false" customHeight="false" outlineLevel="0" collapsed="false">
      <c r="A123" s="0" t="s">
        <v>401</v>
      </c>
      <c r="B123" s="0" t="n">
        <v>8.5</v>
      </c>
      <c r="C123" s="0" t="n">
        <v>31.9</v>
      </c>
      <c r="D123" s="0" t="n">
        <v>8.5</v>
      </c>
      <c r="E123" s="0" t="n">
        <v>31.9</v>
      </c>
      <c r="F123" s="0" t="n">
        <v>8.5</v>
      </c>
      <c r="G123" s="0" t="n">
        <v>31.9</v>
      </c>
    </row>
    <row r="124" customFormat="false" ht="15" hidden="false" customHeight="false" outlineLevel="0" collapsed="false">
      <c r="A124" s="0" t="s">
        <v>402</v>
      </c>
      <c r="B124" s="0" t="n">
        <v>-65.5</v>
      </c>
      <c r="C124" s="0" t="n">
        <v>-44.5</v>
      </c>
      <c r="D124" s="0" t="n">
        <v>-65.5</v>
      </c>
      <c r="E124" s="0" t="n">
        <v>-44.5</v>
      </c>
      <c r="F124" s="0" t="n">
        <v>-65.5</v>
      </c>
      <c r="G124" s="0" t="n">
        <v>-44.5</v>
      </c>
    </row>
    <row r="125" customFormat="false" ht="15" hidden="false" customHeight="false" outlineLevel="0" collapsed="false">
      <c r="A125" s="0" t="s">
        <v>403</v>
      </c>
      <c r="B125" s="0" t="n">
        <v>44.5</v>
      </c>
      <c r="C125" s="0" t="n">
        <v>65.5</v>
      </c>
      <c r="D125" s="0" t="n">
        <v>44.5</v>
      </c>
      <c r="E125" s="0" t="n">
        <v>65.5</v>
      </c>
      <c r="F125" s="0" t="n">
        <v>44.5</v>
      </c>
      <c r="G125" s="0" t="n">
        <v>65.5</v>
      </c>
    </row>
    <row r="126" customFormat="false" ht="15" hidden="false" customHeight="false" outlineLevel="0" collapsed="false">
      <c r="A126" s="0" t="s">
        <v>404</v>
      </c>
      <c r="B126" s="0" t="n">
        <v>-38.5671</v>
      </c>
      <c r="C126" s="0" t="n">
        <v>-37.3671</v>
      </c>
      <c r="D126" s="0" t="n">
        <v>-38.5671</v>
      </c>
      <c r="E126" s="0" t="n">
        <v>-37.3671</v>
      </c>
      <c r="F126" s="0" t="n">
        <v>-38.5671</v>
      </c>
      <c r="G126" s="0" t="n">
        <v>-37.3671</v>
      </c>
    </row>
    <row r="127" customFormat="false" ht="15" hidden="false" customHeight="false" outlineLevel="0" collapsed="false">
      <c r="A127" s="0" t="s">
        <v>405</v>
      </c>
      <c r="B127" s="0" t="n">
        <v>37.3671</v>
      </c>
      <c r="C127" s="0" t="n">
        <v>38.5671</v>
      </c>
      <c r="D127" s="0" t="n">
        <v>37.3671</v>
      </c>
      <c r="E127" s="0" t="n">
        <v>38.5671</v>
      </c>
      <c r="F127" s="0" t="n">
        <v>37.3671</v>
      </c>
      <c r="G127" s="0" t="n">
        <v>38.5671</v>
      </c>
    </row>
    <row r="128" customFormat="false" ht="15" hidden="false" customHeight="false" outlineLevel="0" collapsed="false">
      <c r="A128" s="0" t="s">
        <v>406</v>
      </c>
      <c r="B128" s="0" t="n">
        <v>-8.4335186253933</v>
      </c>
      <c r="C128" s="0" t="n">
        <v>-7.88100003382077</v>
      </c>
      <c r="D128" s="0" t="n">
        <v>-9.06932703900391</v>
      </c>
      <c r="E128" s="0" t="n">
        <v>-8.60216301742633</v>
      </c>
      <c r="F128" s="0" t="n">
        <v>-9.85660396663728</v>
      </c>
      <c r="G128" s="0" t="n">
        <v>-8.96933332717304</v>
      </c>
      <c r="H128" s="0" t="n">
        <f aca="false">EXP(B128)</f>
        <v>0.000217455000000001</v>
      </c>
      <c r="I128" s="0" t="n">
        <f aca="false">EXP(C128)</f>
        <v>0.000377855000000001</v>
      </c>
      <c r="J128" s="0" t="n">
        <f aca="false">EXP(D128)</f>
        <v>0.000115143999999999</v>
      </c>
      <c r="K128" s="0" t="n">
        <f aca="false">EXP(E128)</f>
        <v>0.000183708</v>
      </c>
      <c r="L128" s="0" t="n">
        <f aca="false">EXP(F128)</f>
        <v>5.23999999999999E-005</v>
      </c>
      <c r="M128" s="0" t="n">
        <f aca="false">EXP(G128)</f>
        <v>0.000127253</v>
      </c>
    </row>
    <row r="129" customFormat="false" ht="15" hidden="false" customHeight="false" outlineLevel="0" collapsed="false">
      <c r="A129" s="0" t="s">
        <v>407</v>
      </c>
      <c r="B129" s="0" t="n">
        <v>-9.46673871101013</v>
      </c>
      <c r="C129" s="0" t="n">
        <v>-3.91202300542815</v>
      </c>
      <c r="D129" s="0" t="n">
        <v>-8.51560199616767</v>
      </c>
      <c r="E129" s="0" t="n">
        <v>-3.91202300542815</v>
      </c>
      <c r="F129" s="0" t="n">
        <v>-7.41913733619817</v>
      </c>
      <c r="G129" s="0" t="n">
        <v>-3.91202300542815</v>
      </c>
      <c r="H129" s="0" t="n">
        <f aca="false">EXP(B129)</f>
        <v>7.73833659238203E-005</v>
      </c>
      <c r="I129" s="0" t="n">
        <f aca="false">EXP(C129)</f>
        <v>0.0199999999999999</v>
      </c>
      <c r="J129" s="0" t="n">
        <f aca="false">EXP(D129)</f>
        <v>0.000200318492374291</v>
      </c>
      <c r="K129" s="0" t="n">
        <f aca="false">EXP(E129)</f>
        <v>0.0199999999999999</v>
      </c>
      <c r="L129" s="0" t="n">
        <f aca="false">EXP(F129)</f>
        <v>0.000599666232798204</v>
      </c>
      <c r="M129" s="0" t="n">
        <f aca="false">EXP(G129)</f>
        <v>0.0199999999999999</v>
      </c>
    </row>
    <row r="130" customFormat="false" ht="15" hidden="false" customHeight="false" outlineLevel="0" collapsed="false">
      <c r="A130" s="0" t="s">
        <v>408</v>
      </c>
      <c r="B130" s="0" t="n">
        <v>-11.5129254649702</v>
      </c>
      <c r="C130" s="0" t="n">
        <v>-5.95820975938825</v>
      </c>
      <c r="D130" s="0" t="n">
        <v>-11.5129254649702</v>
      </c>
      <c r="E130" s="0" t="n">
        <v>-6.9093464742307</v>
      </c>
      <c r="F130" s="0" t="n">
        <v>-11.5129254649702</v>
      </c>
      <c r="G130" s="0" t="n">
        <v>-8.00581113420021</v>
      </c>
      <c r="H130" s="0" t="n">
        <f aca="false">EXP(B130)</f>
        <v>1.00000000000003E-005</v>
      </c>
      <c r="I130" s="0" t="n">
        <f aca="false">EXP(C130)</f>
        <v>0.00258453477194166</v>
      </c>
      <c r="J130" s="0" t="n">
        <f aca="false">EXP(D130)</f>
        <v>1.00000000000003E-005</v>
      </c>
      <c r="K130" s="0" t="n">
        <f aca="false">EXP(E130)</f>
        <v>0.000998410070031405</v>
      </c>
      <c r="L130" s="0" t="n">
        <f aca="false">EXP(F130)</f>
        <v>1.00000000000003E-005</v>
      </c>
      <c r="M130" s="0" t="n">
        <f aca="false">EXP(G130)</f>
        <v>0.000333518862762616</v>
      </c>
    </row>
    <row r="131" customFormat="false" ht="15" hidden="false" customHeight="false" outlineLevel="0" collapsed="false">
      <c r="A131" s="0" t="s">
        <v>409</v>
      </c>
      <c r="B131" s="0" t="n">
        <v>-9.85556443080605</v>
      </c>
      <c r="C131" s="0" t="n">
        <v>-8.41456891585129</v>
      </c>
      <c r="D131" s="0" t="n">
        <v>-9.62559069956915</v>
      </c>
      <c r="E131" s="0" t="n">
        <v>-9.03622741373212</v>
      </c>
      <c r="F131" s="0" t="n">
        <v>-8.89629634934635</v>
      </c>
      <c r="G131" s="0" t="n">
        <v>-8.37366443934144</v>
      </c>
      <c r="H131" s="0" t="n">
        <f aca="false">EXP(B131)</f>
        <v>5.24544999999999E-005</v>
      </c>
      <c r="I131" s="0" t="n">
        <f aca="false">EXP(C131)</f>
        <v>0.000221615</v>
      </c>
      <c r="J131" s="0" t="n">
        <f aca="false">EXP(D131)</f>
        <v>6.60174999999998E-005</v>
      </c>
      <c r="K131" s="0" t="n">
        <f aca="false">EXP(E131)</f>
        <v>0.000119019</v>
      </c>
      <c r="L131" s="0" t="n">
        <f aca="false">EXP(F131)</f>
        <v>0.000136895</v>
      </c>
      <c r="M131" s="0" t="n">
        <f aca="false">EXP(G131)</f>
        <v>0.000230868</v>
      </c>
    </row>
    <row r="132" customFormat="false" ht="15" hidden="false" customHeight="false" outlineLevel="0" collapsed="false">
      <c r="A132" s="0" t="s">
        <v>410</v>
      </c>
      <c r="B132" s="0" t="n">
        <v>-11.5129254649702</v>
      </c>
      <c r="C132" s="0" t="n">
        <v>-3.91202300542815</v>
      </c>
      <c r="D132" s="0" t="n">
        <v>-11.5129254649702</v>
      </c>
      <c r="E132" s="0" t="n">
        <v>-3.91202300542815</v>
      </c>
      <c r="F132" s="0" t="n">
        <v>-11.5129254649702</v>
      </c>
      <c r="G132" s="0" t="n">
        <v>-3.91202300542815</v>
      </c>
      <c r="H132" s="0" t="n">
        <f aca="false">EXP(B132)</f>
        <v>1.00000000000003E-005</v>
      </c>
      <c r="I132" s="0" t="n">
        <f aca="false">EXP(C132)</f>
        <v>0.0199999999999999</v>
      </c>
      <c r="J132" s="0" t="n">
        <f aca="false">EXP(D132)</f>
        <v>1.00000000000003E-005</v>
      </c>
      <c r="K132" s="0" t="n">
        <f aca="false">EXP(E132)</f>
        <v>0.0199999999999999</v>
      </c>
      <c r="L132" s="0" t="n">
        <f aca="false">EXP(F132)</f>
        <v>1.00000000000003E-005</v>
      </c>
      <c r="M132" s="0" t="n">
        <f aca="false">EXP(G132)</f>
        <v>0.0199999999999999</v>
      </c>
    </row>
    <row r="133" customFormat="false" ht="15" hidden="false" customHeight="false" outlineLevel="0" collapsed="false">
      <c r="A133" s="0" t="s">
        <v>411</v>
      </c>
      <c r="B133" s="0" t="n">
        <v>-11.5129254649702</v>
      </c>
      <c r="C133" s="0" t="n">
        <v>-3.91202300542815</v>
      </c>
      <c r="D133" s="0" t="n">
        <v>-11.5129254649702</v>
      </c>
      <c r="E133" s="0" t="n">
        <v>-3.91202300542815</v>
      </c>
      <c r="F133" s="0" t="n">
        <v>-11.5129254649702</v>
      </c>
      <c r="G133" s="0" t="n">
        <v>-3.91202300542815</v>
      </c>
      <c r="H133" s="0" t="n">
        <f aca="false">EXP(B133)</f>
        <v>1.00000000000003E-005</v>
      </c>
      <c r="I133" s="0" t="n">
        <f aca="false">EXP(C133)</f>
        <v>0.0199999999999999</v>
      </c>
      <c r="J133" s="0" t="n">
        <f aca="false">EXP(D133)</f>
        <v>1.00000000000003E-005</v>
      </c>
      <c r="K133" s="0" t="n">
        <f aca="false">EXP(E133)</f>
        <v>0.0199999999999999</v>
      </c>
      <c r="L133" s="0" t="n">
        <f aca="false">EXP(F133)</f>
        <v>1.00000000000003E-005</v>
      </c>
      <c r="M133" s="0" t="n">
        <f aca="false">EXP(G133)</f>
        <v>0.0199999999999999</v>
      </c>
    </row>
    <row r="134" customFormat="false" ht="15" hidden="false" customHeight="false" outlineLevel="0" collapsed="false">
      <c r="A134" s="0" t="s">
        <v>412</v>
      </c>
      <c r="B134" s="0" t="n">
        <v>-5.22147385838241</v>
      </c>
      <c r="C134" s="0" t="n">
        <v>-4.71053070164592</v>
      </c>
      <c r="D134" s="0" t="n">
        <v>-5.22147385838241</v>
      </c>
      <c r="E134" s="0" t="n">
        <v>-4.71053070164592</v>
      </c>
      <c r="F134" s="0" t="n">
        <v>-5.22147385838241</v>
      </c>
      <c r="G134" s="0" t="n">
        <v>-4.60517018598809</v>
      </c>
      <c r="H134" s="0" t="n">
        <f aca="false">EXP(B134)</f>
        <v>0.00539936535925563</v>
      </c>
      <c r="I134" s="0" t="n">
        <f aca="false">EXP(C134)</f>
        <v>0.00899999999999998</v>
      </c>
      <c r="J134" s="0" t="n">
        <f aca="false">EXP(D134)</f>
        <v>0.00539936535925563</v>
      </c>
      <c r="K134" s="0" t="n">
        <f aca="false">EXP(E134)</f>
        <v>0.00899999999999998</v>
      </c>
      <c r="L134" s="0" t="n">
        <f aca="false">EXP(F134)</f>
        <v>0.00539936535925563</v>
      </c>
      <c r="M134" s="0" t="n">
        <f aca="false">EXP(G134)</f>
        <v>0.01</v>
      </c>
    </row>
    <row r="135" customFormat="false" ht="15" hidden="false" customHeight="false" outlineLevel="0" collapsed="false">
      <c r="A135" s="0" t="s">
        <v>413</v>
      </c>
      <c r="B135" s="0" t="n">
        <v>-7.75711526342808</v>
      </c>
      <c r="C135" s="0" t="n">
        <v>-4.60517018598809</v>
      </c>
      <c r="D135" s="0" t="n">
        <v>-7.99463168749689</v>
      </c>
      <c r="E135" s="0" t="n">
        <v>-6.90775527898214</v>
      </c>
      <c r="F135" s="0" t="n">
        <v>-7.92299944191477</v>
      </c>
      <c r="G135" s="0" t="n">
        <v>-3.91202300542815</v>
      </c>
      <c r="H135" s="0" t="n">
        <f aca="false">EXP(B135)</f>
        <v>0.000427688571710721</v>
      </c>
      <c r="I135" s="0" t="n">
        <f aca="false">EXP(C135)</f>
        <v>0.01</v>
      </c>
      <c r="J135" s="0" t="n">
        <f aca="false">EXP(D135)</f>
        <v>0.000337268338595322</v>
      </c>
      <c r="K135" s="0" t="n">
        <f aca="false">EXP(E135)</f>
        <v>0.000999999999999997</v>
      </c>
      <c r="L135" s="0" t="n">
        <f aca="false">EXP(F135)</f>
        <v>0.000362313955393958</v>
      </c>
      <c r="M135" s="0" t="n">
        <f aca="false">EXP(G135)</f>
        <v>0.0199999999999999</v>
      </c>
    </row>
    <row r="136" customFormat="false" ht="15" hidden="false" customHeight="false" outlineLevel="0" collapsed="false">
      <c r="A136" s="0" t="s">
        <v>414</v>
      </c>
      <c r="B136" s="0" t="n">
        <v>-10.9900926699891</v>
      </c>
      <c r="C136" s="0" t="n">
        <v>-10.8197782844103</v>
      </c>
      <c r="D136" s="0" t="n">
        <v>-10.9900926699891</v>
      </c>
      <c r="E136" s="0" t="n">
        <v>-10.8197782844103</v>
      </c>
      <c r="F136" s="0" t="n">
        <v>-11.0252128418751</v>
      </c>
      <c r="G136" s="0" t="n">
        <v>-10.8197782844103</v>
      </c>
      <c r="H136" s="0" t="n">
        <f aca="false">EXP(B136)</f>
        <v>1.68679924446703E-005</v>
      </c>
      <c r="I136" s="0" t="n">
        <f aca="false">EXP(C136)</f>
        <v>1.99999999999997E-005</v>
      </c>
      <c r="J136" s="0" t="n">
        <f aca="false">EXP(D136)</f>
        <v>1.68679924446703E-005</v>
      </c>
      <c r="K136" s="0" t="n">
        <f aca="false">EXP(E136)</f>
        <v>1.99999999999997E-005</v>
      </c>
      <c r="L136" s="0" t="n">
        <f aca="false">EXP(F136)</f>
        <v>1.62858676449362E-005</v>
      </c>
      <c r="M136" s="0" t="n">
        <f aca="false">EXP(G136)</f>
        <v>1.99999999999997E-005</v>
      </c>
    </row>
    <row r="137" customFormat="false" ht="15" hidden="false" customHeight="false" outlineLevel="0" collapsed="false">
      <c r="A137" s="0" t="s">
        <v>415</v>
      </c>
      <c r="B137" s="0" t="n">
        <v>-11.5129254649702</v>
      </c>
      <c r="C137" s="0" t="n">
        <v>-11.0019823082337</v>
      </c>
      <c r="D137" s="0" t="n">
        <v>-11.5129254649702</v>
      </c>
      <c r="E137" s="0" t="n">
        <v>-11.0019823082337</v>
      </c>
      <c r="F137" s="0" t="n">
        <v>-11.5129254649702</v>
      </c>
      <c r="G137" s="0" t="n">
        <v>-10.8966217925759</v>
      </c>
      <c r="H137" s="0" t="n">
        <f aca="false">EXP(B137)</f>
        <v>1.00000000000003E-005</v>
      </c>
      <c r="I137" s="0" t="n">
        <f aca="false">EXP(C137)</f>
        <v>1.66686256646301E-005</v>
      </c>
      <c r="J137" s="0" t="n">
        <f aca="false">EXP(D137)</f>
        <v>1.00000000000003E-005</v>
      </c>
      <c r="K137" s="0" t="n">
        <f aca="false">EXP(E137)</f>
        <v>1.66686256646301E-005</v>
      </c>
      <c r="L137" s="0" t="n">
        <f aca="false">EXP(F137)</f>
        <v>1.00000000000003E-005</v>
      </c>
      <c r="M137" s="0" t="n">
        <f aca="false">EXP(G137)</f>
        <v>1.85206951829219E-005</v>
      </c>
    </row>
    <row r="138" customFormat="false" ht="15" hidden="false" customHeight="false" outlineLevel="0" collapsed="false">
      <c r="A138" s="0" t="s">
        <v>416</v>
      </c>
      <c r="B138" s="0" t="n">
        <v>-6.59074768392357</v>
      </c>
      <c r="C138" s="0" t="n">
        <v>-5.98608782760518</v>
      </c>
      <c r="D138" s="0" t="n">
        <v>-6.82826410799238</v>
      </c>
      <c r="E138" s="0" t="n">
        <v>-6.62042601876127</v>
      </c>
      <c r="F138" s="0" t="n">
        <v>-6.65127134675244</v>
      </c>
      <c r="G138" s="0" t="n">
        <v>-6.46996174480067</v>
      </c>
      <c r="H138" s="0" t="n">
        <f aca="false">EXP(B138)</f>
        <v>0.00137301300000001</v>
      </c>
      <c r="I138" s="0" t="n">
        <f aca="false">EXP(C138)</f>
        <v>0.002513478</v>
      </c>
      <c r="J138" s="0" t="n">
        <f aca="false">EXP(D138)</f>
        <v>0.001082736</v>
      </c>
      <c r="K138" s="0" t="n">
        <f aca="false">EXP(E138)</f>
        <v>0.001332863</v>
      </c>
      <c r="L138" s="0" t="n">
        <f aca="false">EXP(F138)</f>
        <v>0.001292378</v>
      </c>
      <c r="M138" s="0" t="n">
        <f aca="false">EXP(G138)</f>
        <v>0.00154928500000001</v>
      </c>
    </row>
    <row r="139" customFormat="false" ht="15" hidden="false" customHeight="false" outlineLevel="0" collapsed="false">
      <c r="A139" s="0" t="s">
        <v>417</v>
      </c>
      <c r="B139" s="0" t="n">
        <v>-11.5129254649702</v>
      </c>
      <c r="C139" s="0" t="n">
        <v>-11.0019823082337</v>
      </c>
      <c r="D139" s="0" t="n">
        <v>-11.5129254649702</v>
      </c>
      <c r="E139" s="0" t="n">
        <v>-11.0019823082337</v>
      </c>
      <c r="F139" s="0" t="n">
        <v>-11.5129254649702</v>
      </c>
      <c r="G139" s="0" t="n">
        <v>-10.8966217925759</v>
      </c>
      <c r="H139" s="0" t="n">
        <f aca="false">EXP(B139)</f>
        <v>1.00000000000003E-005</v>
      </c>
      <c r="I139" s="0" t="n">
        <f aca="false">EXP(C139)</f>
        <v>1.66686256646301E-005</v>
      </c>
      <c r="J139" s="0" t="n">
        <f aca="false">EXP(D139)</f>
        <v>1.00000000000003E-005</v>
      </c>
      <c r="K139" s="0" t="n">
        <f aca="false">EXP(E139)</f>
        <v>1.66686256646301E-005</v>
      </c>
      <c r="L139" s="0" t="n">
        <f aca="false">EXP(F139)</f>
        <v>1.00000000000003E-005</v>
      </c>
      <c r="M139" s="0" t="n">
        <f aca="false">EXP(G139)</f>
        <v>1.85206951829219E-005</v>
      </c>
    </row>
    <row r="140" customFormat="false" ht="15" hidden="false" customHeight="false" outlineLevel="0" collapsed="false">
      <c r="A140" s="0" t="s">
        <v>418</v>
      </c>
      <c r="B140" s="0" t="n">
        <v>-11.5129254649702</v>
      </c>
      <c r="C140" s="0" t="n">
        <v>-11.257453886602</v>
      </c>
      <c r="D140" s="0" t="n">
        <v>-11.5129254649702</v>
      </c>
      <c r="E140" s="0" t="n">
        <v>-11.257453886602</v>
      </c>
      <c r="F140" s="0" t="n">
        <v>-11.5129254649702</v>
      </c>
      <c r="G140" s="0" t="n">
        <v>-11.2047736287731</v>
      </c>
      <c r="H140" s="0" t="n">
        <f aca="false">EXP(B140)</f>
        <v>1.00000000000003E-005</v>
      </c>
      <c r="I140" s="0" t="n">
        <f aca="false">EXP(C140)</f>
        <v>1.29107031817128E-005</v>
      </c>
      <c r="J140" s="0" t="n">
        <f aca="false">EXP(D140)</f>
        <v>1.00000000000003E-005</v>
      </c>
      <c r="K140" s="0" t="n">
        <f aca="false">EXP(E140)</f>
        <v>1.29107031817128E-005</v>
      </c>
      <c r="L140" s="0" t="n">
        <f aca="false">EXP(F140)</f>
        <v>1.00000000000003E-005</v>
      </c>
      <c r="M140" s="0" t="n">
        <f aca="false">EXP(G140)</f>
        <v>1.36090760828649E-005</v>
      </c>
    </row>
    <row r="141" customFormat="false" ht="15" hidden="false" customHeight="false" outlineLevel="0" collapsed="false">
      <c r="A141" s="0" t="s">
        <v>419</v>
      </c>
      <c r="B141" s="0" t="n">
        <v>-4.1674945837964</v>
      </c>
      <c r="C141" s="0" t="n">
        <v>-3.91202300542815</v>
      </c>
      <c r="D141" s="0" t="n">
        <v>-4.1674945837964</v>
      </c>
      <c r="E141" s="0" t="n">
        <v>-3.91202300542815</v>
      </c>
      <c r="F141" s="0" t="n">
        <v>-4.22017484162532</v>
      </c>
      <c r="G141" s="0" t="n">
        <v>-3.91202300542815</v>
      </c>
      <c r="H141" s="0" t="n">
        <f aca="false">EXP(B141)</f>
        <v>0.015491023005105</v>
      </c>
      <c r="I141" s="0" t="n">
        <f aca="false">EXP(C141)</f>
        <v>0.0199999999999999</v>
      </c>
      <c r="J141" s="0" t="n">
        <f aca="false">EXP(D141)</f>
        <v>0.015491023005105</v>
      </c>
      <c r="K141" s="0" t="n">
        <f aca="false">EXP(E141)</f>
        <v>0.0199999999999999</v>
      </c>
      <c r="L141" s="0" t="n">
        <f aca="false">EXP(F141)</f>
        <v>0.0146960747946592</v>
      </c>
      <c r="M141" s="0" t="n">
        <f aca="false">EXP(G141)</f>
        <v>0.0199999999999999</v>
      </c>
    </row>
    <row r="142" customFormat="false" ht="15" hidden="false" customHeight="false" outlineLevel="0" collapsed="false">
      <c r="A142" s="0" t="s">
        <v>420</v>
      </c>
      <c r="B142" s="0" t="n">
        <v>-11.5129254649702</v>
      </c>
      <c r="C142" s="0" t="n">
        <v>-8.36098038753025</v>
      </c>
      <c r="D142" s="0" t="n">
        <v>-11.5129254649702</v>
      </c>
      <c r="E142" s="0" t="n">
        <v>-10.4260490564555</v>
      </c>
      <c r="F142" s="0" t="n">
        <v>-11.5129254649702</v>
      </c>
      <c r="G142" s="0" t="n">
        <v>-7.50194902848361</v>
      </c>
      <c r="H142" s="0" t="n">
        <f aca="false">EXP(B142)</f>
        <v>1.00000000000003E-005</v>
      </c>
      <c r="I142" s="0" t="n">
        <f aca="false">EXP(C142)</f>
        <v>0.000233814992063049</v>
      </c>
      <c r="J142" s="0" t="n">
        <f aca="false">EXP(D142)</f>
        <v>1.00000000000003E-005</v>
      </c>
      <c r="K142" s="0" t="n">
        <f aca="false">EXP(E142)</f>
        <v>2.96499815003342E-005</v>
      </c>
      <c r="L142" s="0" t="n">
        <f aca="false">EXP(F142)</f>
        <v>1.00000000000003E-005</v>
      </c>
      <c r="M142" s="0" t="n">
        <f aca="false">EXP(G142)</f>
        <v>0.000552007442778546</v>
      </c>
    </row>
    <row r="143" customFormat="false" ht="15" hidden="false" customHeight="false" outlineLevel="0" collapsed="false">
      <c r="A143" s="0" t="s">
        <v>421</v>
      </c>
      <c r="B143" s="0" t="n">
        <v>-11.5129254649702</v>
      </c>
      <c r="C143" s="0" t="n">
        <v>-3.91202300542815</v>
      </c>
      <c r="D143" s="0" t="n">
        <v>-11.5129254649702</v>
      </c>
      <c r="E143" s="0" t="n">
        <v>-3.91202300542815</v>
      </c>
      <c r="F143" s="0" t="n">
        <v>-11.5129254649702</v>
      </c>
      <c r="G143" s="0" t="n">
        <v>-3.91202300542815</v>
      </c>
      <c r="H143" s="0" t="n">
        <f aca="false">EXP(B143)</f>
        <v>1.00000000000003E-005</v>
      </c>
      <c r="I143" s="0" t="n">
        <f aca="false">EXP(C143)</f>
        <v>0.0199999999999999</v>
      </c>
      <c r="J143" s="0" t="n">
        <f aca="false">EXP(D143)</f>
        <v>1.00000000000003E-005</v>
      </c>
      <c r="K143" s="0" t="n">
        <f aca="false">EXP(E143)</f>
        <v>0.0199999999999999</v>
      </c>
      <c r="L143" s="0" t="n">
        <f aca="false">EXP(F143)</f>
        <v>1.00000000000003E-005</v>
      </c>
      <c r="M143" s="0" t="n">
        <f aca="false">EXP(G143)</f>
        <v>0.0199999999999999</v>
      </c>
    </row>
    <row r="144" customFormat="false" ht="15" hidden="false" customHeight="false" outlineLevel="0" collapsed="false">
      <c r="A144" s="0" t="s">
        <v>422</v>
      </c>
      <c r="B144" s="0" t="n">
        <v>-10.0821286903884</v>
      </c>
      <c r="C144" s="0" t="n">
        <v>-8.39735005699901</v>
      </c>
      <c r="D144" s="0" t="n">
        <v>-10.4568136620343</v>
      </c>
      <c r="E144" s="0" t="n">
        <v>-9.62814631591915</v>
      </c>
      <c r="F144" s="0" t="n">
        <v>-9.86619176779243</v>
      </c>
      <c r="G144" s="0" t="n">
        <v>-9.48609387356269</v>
      </c>
      <c r="H144" s="0" t="n">
        <f aca="false">EXP(B144)</f>
        <v>4.18202999999987E-005</v>
      </c>
      <c r="I144" s="0" t="n">
        <f aca="false">EXP(C144)</f>
        <v>0.000225464000000001</v>
      </c>
      <c r="J144" s="0" t="n">
        <f aca="false">EXP(D144)</f>
        <v>2.87516999999991E-005</v>
      </c>
      <c r="K144" s="0" t="n">
        <f aca="false">EXP(E144)</f>
        <v>6.58489999999998E-005</v>
      </c>
      <c r="L144" s="0" t="n">
        <f aca="false">EXP(F144)</f>
        <v>5.19000000000001E-005</v>
      </c>
      <c r="M144" s="0" t="n">
        <f aca="false">EXP(G144)</f>
        <v>7.59000000000001E-005</v>
      </c>
    </row>
    <row r="145" customFormat="false" ht="15" hidden="false" customHeight="false" outlineLevel="0" collapsed="false">
      <c r="A145" s="0" t="s">
        <v>423</v>
      </c>
      <c r="B145" s="0" t="n">
        <v>-11.5129254649702</v>
      </c>
      <c r="C145" s="0" t="n">
        <v>-3.91202300542815</v>
      </c>
      <c r="D145" s="0" t="n">
        <v>-11.5129254649702</v>
      </c>
      <c r="E145" s="0" t="n">
        <v>-3.91202300542815</v>
      </c>
      <c r="F145" s="0" t="n">
        <v>-11.5129254649702</v>
      </c>
      <c r="G145" s="0" t="n">
        <v>-3.91202300542815</v>
      </c>
      <c r="H145" s="0" t="n">
        <f aca="false">EXP(B145)</f>
        <v>1.00000000000003E-005</v>
      </c>
      <c r="I145" s="0" t="n">
        <f aca="false">EXP(C145)</f>
        <v>0.0199999999999999</v>
      </c>
      <c r="J145" s="0" t="n">
        <f aca="false">EXP(D145)</f>
        <v>1.00000000000003E-005</v>
      </c>
      <c r="K145" s="0" t="n">
        <f aca="false">EXP(E145)</f>
        <v>0.0199999999999999</v>
      </c>
      <c r="L145" s="0" t="n">
        <f aca="false">EXP(F145)</f>
        <v>1.00000000000003E-005</v>
      </c>
      <c r="M145" s="0" t="n">
        <f aca="false">EXP(G145)</f>
        <v>0.0199999999999999</v>
      </c>
    </row>
    <row r="146" customFormat="false" ht="15" hidden="false" customHeight="false" outlineLevel="0" collapsed="false">
      <c r="A146" s="0" t="s">
        <v>424</v>
      </c>
      <c r="B146" s="0" t="n">
        <v>-11.5129254649702</v>
      </c>
      <c r="C146" s="0" t="n">
        <v>-3.91202300542815</v>
      </c>
      <c r="D146" s="0" t="n">
        <v>-11.5129254649702</v>
      </c>
      <c r="E146" s="0" t="n">
        <v>-3.91202300542815</v>
      </c>
      <c r="F146" s="0" t="n">
        <v>-11.5129254649702</v>
      </c>
      <c r="G146" s="0" t="n">
        <v>-3.91202300542815</v>
      </c>
      <c r="H146" s="0" t="n">
        <f aca="false">EXP(B146)</f>
        <v>1.00000000000003E-005</v>
      </c>
      <c r="I146" s="0" t="n">
        <f aca="false">EXP(C146)</f>
        <v>0.0199999999999999</v>
      </c>
      <c r="J146" s="0" t="n">
        <f aca="false">EXP(D146)</f>
        <v>1.00000000000003E-005</v>
      </c>
      <c r="K146" s="0" t="n">
        <f aca="false">EXP(E146)</f>
        <v>0.0199999999999999</v>
      </c>
      <c r="L146" s="0" t="n">
        <f aca="false">EXP(F146)</f>
        <v>1.00000000000003E-005</v>
      </c>
      <c r="M146" s="0" t="n">
        <f aca="false">EXP(G146)</f>
        <v>0.0199999999999999</v>
      </c>
    </row>
    <row r="147" customFormat="false" ht="15" hidden="false" customHeight="false" outlineLevel="0" collapsed="false">
      <c r="A147" s="0" t="s">
        <v>425</v>
      </c>
      <c r="B147" s="0" t="n">
        <v>-11.5129254649702</v>
      </c>
      <c r="C147" s="0" t="n">
        <v>-3.91202300542815</v>
      </c>
      <c r="D147" s="0" t="n">
        <v>-11.5129254649702</v>
      </c>
      <c r="E147" s="0" t="n">
        <v>-3.91202300542815</v>
      </c>
      <c r="F147" s="0" t="n">
        <v>-11.5129254649702</v>
      </c>
      <c r="G147" s="0" t="n">
        <v>-3.91202300542815</v>
      </c>
      <c r="H147" s="0" t="n">
        <f aca="false">EXP(B147)</f>
        <v>1.00000000000003E-005</v>
      </c>
      <c r="I147" s="0" t="n">
        <f aca="false">EXP(C147)</f>
        <v>0.0199999999999999</v>
      </c>
      <c r="J147" s="0" t="n">
        <f aca="false">EXP(D147)</f>
        <v>1.00000000000003E-005</v>
      </c>
      <c r="K147" s="0" t="n">
        <f aca="false">EXP(E147)</f>
        <v>0.0199999999999999</v>
      </c>
      <c r="L147" s="0" t="n">
        <f aca="false">EXP(F147)</f>
        <v>1.00000000000003E-005</v>
      </c>
      <c r="M147" s="0" t="n">
        <f aca="false">EXP(G147)</f>
        <v>0.0199999999999999</v>
      </c>
    </row>
    <row r="148" customFormat="false" ht="15" hidden="false" customHeight="false" outlineLevel="0" collapsed="false">
      <c r="A148" s="0" t="s">
        <v>426</v>
      </c>
      <c r="B148" s="0" t="n">
        <v>-3.12356564506388</v>
      </c>
      <c r="C148" s="0" t="n">
        <v>-2.99573227355399</v>
      </c>
      <c r="D148" s="0" t="n">
        <v>-2.48891467118554</v>
      </c>
      <c r="E148" s="0" t="n">
        <v>-2.3859667019331</v>
      </c>
      <c r="F148" s="0" t="n">
        <v>-2.48891467118554</v>
      </c>
      <c r="G148" s="0" t="n">
        <v>-2.3859667019331</v>
      </c>
      <c r="H148" s="0" t="n">
        <f aca="false">EXP(B148)</f>
        <v>0.0439999999999998</v>
      </c>
      <c r="I148" s="0" t="n">
        <f aca="false">EXP(C148)</f>
        <v>0.0500000000000001</v>
      </c>
      <c r="J148" s="0" t="n">
        <f aca="false">EXP(D148)</f>
        <v>0.0829999999999999</v>
      </c>
      <c r="K148" s="0" t="n">
        <f aca="false">EXP(E148)</f>
        <v>0.0919999999999997</v>
      </c>
      <c r="L148" s="0" t="n">
        <f aca="false">EXP(F148)</f>
        <v>0.0829999999999999</v>
      </c>
      <c r="M148" s="0" t="n">
        <f aca="false">EXP(G148)</f>
        <v>0.0919999999999997</v>
      </c>
    </row>
    <row r="149" customFormat="false" ht="15" hidden="false" customHeight="false" outlineLevel="0" collapsed="false">
      <c r="A149" s="0" t="s">
        <v>427</v>
      </c>
      <c r="B149" s="0" t="n">
        <v>-11.5129254649702</v>
      </c>
      <c r="C149" s="0" t="n">
        <v>-3.91202300542815</v>
      </c>
      <c r="D149" s="0" t="n">
        <v>-11.5129254649702</v>
      </c>
      <c r="E149" s="0" t="n">
        <v>-3.91202300542815</v>
      </c>
      <c r="F149" s="0" t="n">
        <v>-11.5129254649702</v>
      </c>
      <c r="G149" s="0" t="n">
        <v>-3.91202300542815</v>
      </c>
      <c r="H149" s="0" t="n">
        <f aca="false">EXP(B149)</f>
        <v>1.00000000000003E-005</v>
      </c>
      <c r="I149" s="0" t="n">
        <f aca="false">EXP(C149)</f>
        <v>0.0199999999999999</v>
      </c>
      <c r="J149" s="0" t="n">
        <f aca="false">EXP(D149)</f>
        <v>1.00000000000003E-005</v>
      </c>
      <c r="K149" s="0" t="n">
        <f aca="false">EXP(E149)</f>
        <v>0.0199999999999999</v>
      </c>
      <c r="L149" s="0" t="n">
        <f aca="false">EXP(F149)</f>
        <v>1.00000000000003E-005</v>
      </c>
      <c r="M149" s="0" t="n">
        <f aca="false">EXP(G149)</f>
        <v>0.0199999999999999</v>
      </c>
    </row>
    <row r="150" customFormat="false" ht="15" hidden="false" customHeight="false" outlineLevel="0" collapsed="false">
      <c r="A150" s="0" t="s">
        <v>428</v>
      </c>
      <c r="B150" s="0" t="n">
        <v>-7.93283740525358</v>
      </c>
      <c r="C150" s="0" t="n">
        <v>-6.92298669022467</v>
      </c>
      <c r="D150" s="0" t="n">
        <v>-7.45703244512244</v>
      </c>
      <c r="E150" s="0" t="n">
        <v>-7.42950030299741</v>
      </c>
      <c r="F150" s="0" t="n">
        <v>-7.45703244512244</v>
      </c>
      <c r="G150" s="0" t="n">
        <v>-7.42950030299741</v>
      </c>
      <c r="H150" s="0" t="n">
        <f aca="false">EXP(B150)</f>
        <v>0.000358766999999999</v>
      </c>
      <c r="I150" s="0" t="n">
        <f aca="false">EXP(C150)</f>
        <v>0.000984883999999996</v>
      </c>
      <c r="J150" s="0" t="n">
        <f aca="false">EXP(D150)</f>
        <v>0.000577367000000002</v>
      </c>
      <c r="K150" s="0" t="n">
        <f aca="false">EXP(E150)</f>
        <v>0.000593483999999997</v>
      </c>
      <c r="L150" s="0" t="n">
        <f aca="false">EXP(F150)</f>
        <v>0.000577367000000002</v>
      </c>
      <c r="M150" s="0" t="n">
        <f aca="false">EXP(G150)</f>
        <v>0.000593483999999997</v>
      </c>
    </row>
    <row r="151" customFormat="false" ht="15" hidden="false" customHeight="false" outlineLevel="0" collapsed="false">
      <c r="A151" s="0" t="s">
        <v>429</v>
      </c>
      <c r="B151" s="0" t="n">
        <v>-11.5129254649702</v>
      </c>
      <c r="C151" s="0" t="n">
        <v>-3.91202300542815</v>
      </c>
      <c r="D151" s="0" t="n">
        <v>-11.5129254649702</v>
      </c>
      <c r="E151" s="0" t="n">
        <v>-3.91202300542815</v>
      </c>
      <c r="F151" s="0" t="n">
        <v>-11.5129254649702</v>
      </c>
      <c r="G151" s="0" t="n">
        <v>-3.91202300542815</v>
      </c>
      <c r="H151" s="0" t="n">
        <f aca="false">EXP(B151)</f>
        <v>1.00000000000003E-005</v>
      </c>
      <c r="I151" s="0" t="n">
        <f aca="false">EXP(C151)</f>
        <v>0.0199999999999999</v>
      </c>
      <c r="J151" s="0" t="n">
        <f aca="false">EXP(D151)</f>
        <v>1.00000000000003E-005</v>
      </c>
      <c r="K151" s="0" t="n">
        <f aca="false">EXP(E151)</f>
        <v>0.0199999999999999</v>
      </c>
      <c r="L151" s="0" t="n">
        <f aca="false">EXP(F151)</f>
        <v>1.00000000000003E-005</v>
      </c>
      <c r="M151" s="0" t="n">
        <f aca="false">EXP(G151)</f>
        <v>0.0199999999999999</v>
      </c>
    </row>
    <row r="152" customFormat="false" ht="15" hidden="false" customHeight="false" outlineLevel="0" collapsed="false">
      <c r="A152" s="0" t="s">
        <v>430</v>
      </c>
      <c r="B152" s="0" t="n">
        <v>-9.17822174209472</v>
      </c>
      <c r="C152" s="0" t="n">
        <v>-8.9822331600331</v>
      </c>
      <c r="D152" s="0" t="n">
        <v>-9.95356474457072</v>
      </c>
      <c r="E152" s="0" t="n">
        <v>-9.75440569752331</v>
      </c>
      <c r="F152" s="0" t="n">
        <v>-10.0874103906971</v>
      </c>
      <c r="G152" s="0" t="n">
        <v>-9.94430954705638</v>
      </c>
      <c r="H152" s="0" t="n">
        <f aca="false">EXP(B152)</f>
        <v>0.000103264</v>
      </c>
      <c r="I152" s="0" t="n">
        <f aca="false">EXP(C152)</f>
        <v>0.000125621999999999</v>
      </c>
      <c r="J152" s="0" t="n">
        <f aca="false">EXP(D152)</f>
        <v>4.75578000000002E-005</v>
      </c>
      <c r="K152" s="0" t="n">
        <f aca="false">EXP(E152)</f>
        <v>5.80383999999998E-005</v>
      </c>
      <c r="L152" s="0" t="n">
        <f aca="false">EXP(F152)</f>
        <v>4.15999999999982E-005</v>
      </c>
      <c r="M152" s="0" t="n">
        <f aca="false">EXP(G152)</f>
        <v>4.80000000000002E-005</v>
      </c>
    </row>
    <row r="153" customFormat="false" ht="15" hidden="false" customHeight="false" outlineLevel="0" collapsed="false">
      <c r="A153" s="0" t="s">
        <v>431</v>
      </c>
      <c r="B153" s="0" t="n">
        <v>-11.5129254649702</v>
      </c>
      <c r="C153" s="0" t="n">
        <v>-3.91202300542815</v>
      </c>
      <c r="D153" s="0" t="n">
        <v>-11.5129254649702</v>
      </c>
      <c r="E153" s="0" t="n">
        <v>-3.91202300542815</v>
      </c>
      <c r="F153" s="0" t="n">
        <v>-11.5129254649702</v>
      </c>
      <c r="G153" s="0" t="n">
        <v>-3.91202300542815</v>
      </c>
      <c r="H153" s="0" t="n">
        <f aca="false">EXP(B153)</f>
        <v>1.00000000000003E-005</v>
      </c>
      <c r="I153" s="0" t="n">
        <f aca="false">EXP(C153)</f>
        <v>0.0199999999999999</v>
      </c>
      <c r="J153" s="0" t="n">
        <f aca="false">EXP(D153)</f>
        <v>1.00000000000003E-005</v>
      </c>
      <c r="K153" s="0" t="n">
        <f aca="false">EXP(E153)</f>
        <v>0.0199999999999999</v>
      </c>
      <c r="L153" s="0" t="n">
        <f aca="false">EXP(F153)</f>
        <v>1.00000000000003E-005</v>
      </c>
      <c r="M153" s="0" t="n">
        <f aca="false">EXP(G153)</f>
        <v>0.0199999999999999</v>
      </c>
    </row>
    <row r="154" customFormat="false" ht="15" hidden="false" customHeight="false" outlineLevel="0" collapsed="false">
      <c r="A154" s="0" t="s">
        <v>432</v>
      </c>
      <c r="B154" s="0" t="n">
        <v>-11.5129254649702</v>
      </c>
      <c r="C154" s="0" t="n">
        <v>-3.91202300542815</v>
      </c>
      <c r="D154" s="0" t="n">
        <v>-11.5129254649702</v>
      </c>
      <c r="E154" s="0" t="n">
        <v>-3.91202300542815</v>
      </c>
      <c r="F154" s="0" t="n">
        <v>-11.5129254649702</v>
      </c>
      <c r="G154" s="0" t="n">
        <v>-3.91202300542815</v>
      </c>
      <c r="H154" s="0" t="n">
        <f aca="false">EXP(B154)</f>
        <v>1.00000000000003E-005</v>
      </c>
      <c r="I154" s="0" t="n">
        <f aca="false">EXP(C154)</f>
        <v>0.0199999999999999</v>
      </c>
      <c r="J154" s="0" t="n">
        <f aca="false">EXP(D154)</f>
        <v>1.00000000000003E-005</v>
      </c>
      <c r="K154" s="0" t="n">
        <f aca="false">EXP(E154)</f>
        <v>0.0199999999999999</v>
      </c>
      <c r="L154" s="0" t="n">
        <f aca="false">EXP(F154)</f>
        <v>1.00000000000003E-005</v>
      </c>
      <c r="M154" s="0" t="n">
        <f aca="false">EXP(G154)</f>
        <v>0.0199999999999999</v>
      </c>
    </row>
    <row r="155" customFormat="false" ht="15" hidden="false" customHeight="false" outlineLevel="0" collapsed="false">
      <c r="A155" s="0" t="s">
        <v>433</v>
      </c>
      <c r="B155" s="0" t="n">
        <v>-11.5129254649702</v>
      </c>
      <c r="C155" s="0" t="n">
        <v>-3.91202300542815</v>
      </c>
      <c r="D155" s="0" t="n">
        <v>-11.5129254649702</v>
      </c>
      <c r="E155" s="0" t="n">
        <v>-3.91202300542815</v>
      </c>
      <c r="F155" s="0" t="n">
        <v>-11.5129254649702</v>
      </c>
      <c r="G155" s="0" t="n">
        <v>-3.91202300542815</v>
      </c>
      <c r="H155" s="0" t="n">
        <f aca="false">EXP(B155)</f>
        <v>1.00000000000003E-005</v>
      </c>
      <c r="I155" s="0" t="n">
        <f aca="false">EXP(C155)</f>
        <v>0.0199999999999999</v>
      </c>
      <c r="J155" s="0" t="n">
        <f aca="false">EXP(D155)</f>
        <v>1.00000000000003E-005</v>
      </c>
      <c r="K155" s="0" t="n">
        <f aca="false">EXP(E155)</f>
        <v>0.0199999999999999</v>
      </c>
      <c r="L155" s="0" t="n">
        <f aca="false">EXP(F155)</f>
        <v>1.00000000000003E-005</v>
      </c>
      <c r="M155" s="0" t="n">
        <f aca="false">EXP(G155)</f>
        <v>0.0199999999999999</v>
      </c>
    </row>
    <row r="156" customFormat="false" ht="15" hidden="false" customHeight="false" outlineLevel="0" collapsed="false">
      <c r="A156" s="0" t="s">
        <v>434</v>
      </c>
      <c r="B156" s="0" t="n">
        <v>-11.5129254649702</v>
      </c>
      <c r="C156" s="0" t="n">
        <v>-3.91202300542815</v>
      </c>
      <c r="D156" s="0" t="n">
        <v>-11.5129254649702</v>
      </c>
      <c r="E156" s="0" t="n">
        <v>-3.91202300542815</v>
      </c>
      <c r="F156" s="0" t="n">
        <v>-11.5129254649702</v>
      </c>
      <c r="G156" s="0" t="n">
        <v>-3.91202300542815</v>
      </c>
      <c r="H156" s="0" t="n">
        <f aca="false">EXP(B156)</f>
        <v>1.00000000000003E-005</v>
      </c>
      <c r="I156" s="0" t="n">
        <f aca="false">EXP(C156)</f>
        <v>0.0199999999999999</v>
      </c>
      <c r="J156" s="0" t="n">
        <f aca="false">EXP(D156)</f>
        <v>1.00000000000003E-005</v>
      </c>
      <c r="K156" s="0" t="n">
        <f aca="false">EXP(E156)</f>
        <v>0.0199999999999999</v>
      </c>
      <c r="L156" s="0" t="n">
        <f aca="false">EXP(F156)</f>
        <v>1.00000000000003E-005</v>
      </c>
      <c r="M156" s="0" t="n">
        <f aca="false">EXP(G156)</f>
        <v>0.0199999999999999</v>
      </c>
    </row>
    <row r="157" customFormat="false" ht="15" hidden="false" customHeight="false" outlineLevel="0" collapsed="false">
      <c r="A157" s="0" t="s">
        <v>435</v>
      </c>
      <c r="B157" s="0" t="n">
        <v>-11.5129254649702</v>
      </c>
      <c r="C157" s="0" t="n">
        <v>-3.91202300542815</v>
      </c>
      <c r="D157" s="0" t="n">
        <v>-11.5129254649702</v>
      </c>
      <c r="E157" s="0" t="n">
        <v>-3.91202300542815</v>
      </c>
      <c r="F157" s="0" t="n">
        <v>-11.5129254649702</v>
      </c>
      <c r="G157" s="0" t="n">
        <v>-3.91202300542815</v>
      </c>
      <c r="H157" s="0" t="n">
        <f aca="false">EXP(B157)</f>
        <v>1.00000000000003E-005</v>
      </c>
      <c r="I157" s="0" t="n">
        <f aca="false">EXP(C157)</f>
        <v>0.0199999999999999</v>
      </c>
      <c r="J157" s="0" t="n">
        <f aca="false">EXP(D157)</f>
        <v>1.00000000000003E-005</v>
      </c>
      <c r="K157" s="0" t="n">
        <f aca="false">EXP(E157)</f>
        <v>0.0199999999999999</v>
      </c>
      <c r="L157" s="0" t="n">
        <f aca="false">EXP(F157)</f>
        <v>1.00000000000003E-005</v>
      </c>
      <c r="M157" s="0" t="n">
        <f aca="false">EXP(G157)</f>
        <v>0.0199999999999999</v>
      </c>
    </row>
    <row r="158" customFormat="false" ht="15" hidden="false" customHeight="false" outlineLevel="0" collapsed="false">
      <c r="A158" s="0" t="s">
        <v>436</v>
      </c>
      <c r="B158" s="0" t="n">
        <v>-11.5129254649702</v>
      </c>
      <c r="C158" s="0" t="n">
        <v>-3.91202300542815</v>
      </c>
      <c r="D158" s="0" t="n">
        <v>-11.5129254649702</v>
      </c>
      <c r="E158" s="0" t="n">
        <v>-3.91202300542815</v>
      </c>
      <c r="F158" s="0" t="n">
        <v>-11.5129254649702</v>
      </c>
      <c r="G158" s="0" t="n">
        <v>-3.91202300542815</v>
      </c>
      <c r="H158" s="0" t="n">
        <f aca="false">EXP(B158)</f>
        <v>1.00000000000003E-005</v>
      </c>
      <c r="I158" s="0" t="n">
        <f aca="false">EXP(C158)</f>
        <v>0.0199999999999999</v>
      </c>
      <c r="J158" s="0" t="n">
        <f aca="false">EXP(D158)</f>
        <v>1.00000000000003E-005</v>
      </c>
      <c r="K158" s="0" t="n">
        <f aca="false">EXP(E158)</f>
        <v>0.0199999999999999</v>
      </c>
      <c r="L158" s="0" t="n">
        <f aca="false">EXP(F158)</f>
        <v>1.00000000000003E-005</v>
      </c>
      <c r="M158" s="0" t="n">
        <f aca="false">EXP(G158)</f>
        <v>0.0199999999999999</v>
      </c>
    </row>
    <row r="159" customFormat="false" ht="15" hidden="false" customHeight="false" outlineLevel="0" collapsed="false">
      <c r="A159" s="0" t="s">
        <v>437</v>
      </c>
      <c r="B159" s="0" t="n">
        <v>-13.1223633774043</v>
      </c>
      <c r="C159" s="0" t="n">
        <v>-10.8197782844103</v>
      </c>
      <c r="D159" s="0" t="n">
        <v>-13.1223633774043</v>
      </c>
      <c r="E159" s="0" t="n">
        <v>-10.8197782844103</v>
      </c>
      <c r="F159" s="0" t="n">
        <v>-13.1223633774043</v>
      </c>
      <c r="G159" s="0" t="n">
        <v>-10.8197782844103</v>
      </c>
      <c r="H159" s="0" t="n">
        <f aca="false">EXP(B159)</f>
        <v>2.00000000000006E-006</v>
      </c>
      <c r="I159" s="0" t="n">
        <f aca="false">EXP(C159)</f>
        <v>1.99999999999997E-005</v>
      </c>
      <c r="J159" s="0" t="n">
        <f aca="false">EXP(D159)</f>
        <v>2.00000000000006E-006</v>
      </c>
      <c r="K159" s="0" t="n">
        <f aca="false">EXP(E159)</f>
        <v>1.99999999999997E-005</v>
      </c>
      <c r="L159" s="0" t="n">
        <f aca="false">EXP(F159)</f>
        <v>2.00000000000006E-006</v>
      </c>
      <c r="M159" s="0" t="n">
        <f aca="false">EXP(G159)</f>
        <v>1.99999999999997E-005</v>
      </c>
    </row>
    <row r="160" customFormat="false" ht="15" hidden="false" customHeight="false" outlineLevel="0" collapsed="false">
      <c r="A160" s="0" t="s">
        <v>438</v>
      </c>
      <c r="B160" s="0" t="n">
        <v>0</v>
      </c>
      <c r="C160" s="0" t="n">
        <v>1</v>
      </c>
      <c r="D160" s="0" t="n">
        <v>0</v>
      </c>
      <c r="E160" s="0" t="n">
        <v>1</v>
      </c>
      <c r="F160" s="0" t="n">
        <v>0</v>
      </c>
      <c r="G160" s="0" t="n">
        <v>1</v>
      </c>
    </row>
    <row r="161" customFormat="false" ht="15" hidden="false" customHeight="false" outlineLevel="0" collapsed="false">
      <c r="A161" s="0" t="s">
        <v>439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</row>
    <row r="162" customFormat="false" ht="15" hidden="false" customHeight="false" outlineLevel="0" collapsed="false">
      <c r="A162" s="0" t="s">
        <v>440</v>
      </c>
      <c r="B162" s="0" t="n">
        <v>0</v>
      </c>
      <c r="C162" s="0" t="n">
        <v>1</v>
      </c>
      <c r="D162" s="0" t="n">
        <v>0</v>
      </c>
      <c r="E162" s="0" t="n">
        <v>1</v>
      </c>
      <c r="F162" s="0" t="n">
        <v>0</v>
      </c>
      <c r="G162" s="0" t="n">
        <v>1</v>
      </c>
    </row>
    <row r="163" customFormat="false" ht="15" hidden="false" customHeight="false" outlineLevel="0" collapsed="false">
      <c r="A163" s="0" t="s">
        <v>441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</row>
    <row r="164" customFormat="false" ht="15" hidden="false" customHeight="false" outlineLevel="0" collapsed="false">
      <c r="A164" s="0" t="s">
        <v>442</v>
      </c>
      <c r="B164" s="0" t="n">
        <v>0</v>
      </c>
      <c r="C164" s="0" t="n">
        <v>1</v>
      </c>
      <c r="D164" s="0" t="n">
        <v>0</v>
      </c>
      <c r="E164" s="0" t="n">
        <v>1</v>
      </c>
      <c r="F164" s="0" t="n">
        <v>0</v>
      </c>
      <c r="G164" s="0" t="n">
        <v>1</v>
      </c>
    </row>
    <row r="165" customFormat="false" ht="15" hidden="false" customHeight="false" outlineLevel="0" collapsed="false">
      <c r="A165" s="0" t="s">
        <v>443</v>
      </c>
      <c r="B165" s="0" t="n">
        <v>0</v>
      </c>
      <c r="C165" s="0" t="n">
        <v>1</v>
      </c>
      <c r="D165" s="0" t="n">
        <v>0</v>
      </c>
      <c r="E165" s="0" t="n">
        <v>1</v>
      </c>
      <c r="F165" s="0" t="n">
        <v>0</v>
      </c>
      <c r="G165" s="0" t="n">
        <v>1</v>
      </c>
    </row>
    <row r="166" customFormat="false" ht="15" hidden="false" customHeight="false" outlineLevel="0" collapsed="false">
      <c r="A166" s="0" t="s">
        <v>444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</row>
    <row r="167" customFormat="false" ht="15" hidden="false" customHeight="false" outlineLevel="0" collapsed="false">
      <c r="A167" s="0" t="s">
        <v>445</v>
      </c>
      <c r="B167" s="0" t="n">
        <v>0</v>
      </c>
      <c r="C167" s="0" t="n">
        <v>1</v>
      </c>
      <c r="D167" s="0" t="n">
        <v>0</v>
      </c>
      <c r="E167" s="0" t="n">
        <v>1</v>
      </c>
      <c r="F167" s="0" t="n">
        <v>0</v>
      </c>
      <c r="G167" s="0" t="n">
        <v>1</v>
      </c>
    </row>
    <row r="168" customFormat="false" ht="15" hidden="false" customHeight="false" outlineLevel="0" collapsed="false">
      <c r="A168" s="0" t="s">
        <v>446</v>
      </c>
      <c r="B168" s="0" t="n">
        <v>0</v>
      </c>
      <c r="C168" s="0" t="n">
        <v>1</v>
      </c>
      <c r="D168" s="0" t="n">
        <v>0</v>
      </c>
      <c r="E168" s="0" t="n">
        <v>1</v>
      </c>
      <c r="F168" s="0" t="n">
        <v>0</v>
      </c>
      <c r="G168" s="0" t="n">
        <v>1</v>
      </c>
    </row>
    <row r="169" customFormat="false" ht="15" hidden="false" customHeight="false" outlineLevel="0" collapsed="false">
      <c r="A169" s="0" t="s">
        <v>447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</row>
    <row r="170" customFormat="false" ht="15" hidden="false" customHeight="false" outlineLevel="0" collapsed="false">
      <c r="A170" s="0" t="s">
        <v>448</v>
      </c>
      <c r="B170" s="0" t="n">
        <v>0</v>
      </c>
      <c r="C170" s="0" t="n">
        <v>1</v>
      </c>
      <c r="D170" s="0" t="n">
        <v>0</v>
      </c>
      <c r="E170" s="0" t="n">
        <v>1</v>
      </c>
      <c r="F170" s="0" t="n">
        <v>0</v>
      </c>
      <c r="G170" s="0" t="n">
        <v>1</v>
      </c>
    </row>
    <row r="171" customFormat="false" ht="15" hidden="false" customHeight="false" outlineLevel="0" collapsed="false">
      <c r="A171" s="0" t="s">
        <v>449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</row>
    <row r="172" customFormat="false" ht="15" hidden="false" customHeight="false" outlineLevel="0" collapsed="false">
      <c r="A172" s="0" t="s">
        <v>450</v>
      </c>
      <c r="B172" s="0" t="n">
        <v>0</v>
      </c>
      <c r="C172" s="0" t="n">
        <v>1</v>
      </c>
      <c r="D172" s="0" t="n">
        <v>0</v>
      </c>
      <c r="E172" s="0" t="n">
        <v>1</v>
      </c>
      <c r="F172" s="0" t="n">
        <v>0</v>
      </c>
      <c r="G172" s="0" t="n">
        <v>1</v>
      </c>
    </row>
    <row r="173" customFormat="false" ht="15" hidden="false" customHeight="false" outlineLevel="0" collapsed="false">
      <c r="A173" s="0" t="s">
        <v>451</v>
      </c>
      <c r="B173" s="0" t="n">
        <v>0</v>
      </c>
      <c r="C173" s="0" t="n">
        <v>1</v>
      </c>
      <c r="D173" s="0" t="n">
        <v>0</v>
      </c>
      <c r="E173" s="0" t="n">
        <v>1</v>
      </c>
      <c r="F173" s="0" t="n">
        <v>0</v>
      </c>
      <c r="G173" s="0" t="n">
        <v>0</v>
      </c>
    </row>
    <row r="174" customFormat="false" ht="15" hidden="false" customHeight="false" outlineLevel="0" collapsed="false">
      <c r="A174" s="0" t="s">
        <v>452</v>
      </c>
      <c r="B174" s="0" t="n">
        <v>0</v>
      </c>
      <c r="C174" s="0" t="n">
        <v>1</v>
      </c>
      <c r="D174" s="0" t="n">
        <v>0</v>
      </c>
      <c r="E174" s="0" t="n">
        <v>1</v>
      </c>
      <c r="F174" s="0" t="n">
        <v>0</v>
      </c>
      <c r="G174" s="0" t="n">
        <v>1</v>
      </c>
    </row>
    <row r="175" customFormat="false" ht="15" hidden="false" customHeight="false" outlineLevel="0" collapsed="false">
      <c r="A175" s="0" t="s">
        <v>453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</row>
    <row r="176" customFormat="false" ht="15" hidden="false" customHeight="false" outlineLevel="0" collapsed="false">
      <c r="A176" s="0" t="s">
        <v>454</v>
      </c>
      <c r="B176" s="0" t="n">
        <v>0</v>
      </c>
      <c r="C176" s="0" t="n">
        <v>1</v>
      </c>
      <c r="D176" s="0" t="n">
        <v>0</v>
      </c>
      <c r="E176" s="0" t="n">
        <v>1</v>
      </c>
      <c r="F176" s="0" t="n">
        <v>0</v>
      </c>
      <c r="G176" s="0" t="n">
        <v>1</v>
      </c>
    </row>
    <row r="177" customFormat="false" ht="15" hidden="false" customHeight="false" outlineLevel="0" collapsed="false">
      <c r="A177" s="0" t="s">
        <v>455</v>
      </c>
      <c r="B177" s="0" t="n">
        <v>0</v>
      </c>
      <c r="C177" s="0" t="n">
        <v>1</v>
      </c>
      <c r="D177" s="0" t="n">
        <v>0</v>
      </c>
      <c r="E177" s="0" t="n">
        <v>1</v>
      </c>
      <c r="F177" s="0" t="n">
        <v>0</v>
      </c>
      <c r="G177" s="0" t="n">
        <v>1</v>
      </c>
    </row>
    <row r="178" customFormat="false" ht="15" hidden="false" customHeight="false" outlineLevel="0" collapsed="false">
      <c r="A178" s="0" t="s">
        <v>456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</row>
    <row r="179" customFormat="false" ht="15" hidden="false" customHeight="false" outlineLevel="0" collapsed="false">
      <c r="A179" s="0" t="s">
        <v>457</v>
      </c>
      <c r="B179" s="0" t="n">
        <v>0</v>
      </c>
      <c r="C179" s="0" t="n">
        <v>1</v>
      </c>
      <c r="D179" s="0" t="n">
        <v>0</v>
      </c>
      <c r="E179" s="0" t="n">
        <v>1</v>
      </c>
      <c r="F179" s="0" t="n">
        <v>0</v>
      </c>
      <c r="G179" s="0" t="n">
        <v>1</v>
      </c>
    </row>
    <row r="180" customFormat="false" ht="15" hidden="false" customHeight="false" outlineLevel="0" collapsed="false">
      <c r="A180" s="0" t="s">
        <v>458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</row>
    <row r="181" customFormat="false" ht="15" hidden="false" customHeight="false" outlineLevel="0" collapsed="false">
      <c r="A181" s="0" t="s">
        <v>459</v>
      </c>
      <c r="B181" s="0" t="n">
        <v>0</v>
      </c>
      <c r="C181" s="0" t="n">
        <v>1</v>
      </c>
      <c r="D181" s="0" t="n">
        <v>0</v>
      </c>
      <c r="E181" s="0" t="n">
        <v>1</v>
      </c>
      <c r="F181" s="0" t="n">
        <v>0</v>
      </c>
      <c r="G181" s="0" t="n">
        <v>1</v>
      </c>
    </row>
    <row r="182" customFormat="false" ht="15" hidden="false" customHeight="false" outlineLevel="0" collapsed="false">
      <c r="A182" s="0" t="s">
        <v>460</v>
      </c>
      <c r="B182" s="0" t="n">
        <v>0</v>
      </c>
      <c r="C182" s="0" t="n">
        <v>1</v>
      </c>
      <c r="D182" s="0" t="n">
        <v>0</v>
      </c>
      <c r="E182" s="0" t="n">
        <v>1</v>
      </c>
      <c r="F182" s="0" t="n">
        <v>0</v>
      </c>
      <c r="G182" s="0" t="n">
        <v>1</v>
      </c>
    </row>
    <row r="183" customFormat="false" ht="15" hidden="false" customHeight="false" outlineLevel="0" collapsed="false">
      <c r="A183" s="0" t="s">
        <v>461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</row>
    <row r="184" customFormat="false" ht="15" hidden="false" customHeight="false" outlineLevel="0" collapsed="false">
      <c r="A184" s="0" t="s">
        <v>462</v>
      </c>
      <c r="B184" s="0" t="n">
        <v>0</v>
      </c>
      <c r="C184" s="0" t="n">
        <v>1</v>
      </c>
      <c r="D184" s="0" t="n">
        <v>0</v>
      </c>
      <c r="E184" s="0" t="n">
        <v>1</v>
      </c>
      <c r="F184" s="0" t="n">
        <v>0</v>
      </c>
      <c r="G184" s="0" t="n">
        <v>1</v>
      </c>
    </row>
    <row r="185" customFormat="false" ht="15" hidden="false" customHeight="false" outlineLevel="0" collapsed="false">
      <c r="A185" s="0" t="s">
        <v>463</v>
      </c>
      <c r="B185" s="0" t="n">
        <v>0</v>
      </c>
      <c r="C185" s="0" t="n">
        <v>1</v>
      </c>
      <c r="D185" s="0" t="n">
        <v>0</v>
      </c>
      <c r="E185" s="0" t="n">
        <v>1</v>
      </c>
      <c r="F185" s="0" t="n">
        <v>0</v>
      </c>
      <c r="G185" s="0" t="n">
        <v>1</v>
      </c>
    </row>
    <row r="186" customFormat="false" ht="15" hidden="false" customHeight="false" outlineLevel="0" collapsed="false">
      <c r="A186" s="0" t="s">
        <v>464</v>
      </c>
      <c r="B186" s="0" t="n">
        <v>0</v>
      </c>
      <c r="C186" s="0" t="n">
        <v>1</v>
      </c>
      <c r="D186" s="0" t="n">
        <v>0</v>
      </c>
      <c r="E186" s="0" t="n">
        <v>1</v>
      </c>
      <c r="F186" s="0" t="n">
        <v>0</v>
      </c>
      <c r="G186" s="0" t="n">
        <v>1</v>
      </c>
    </row>
    <row r="187" customFormat="false" ht="15" hidden="false" customHeight="false" outlineLevel="0" collapsed="false">
      <c r="A187" s="0" t="s">
        <v>465</v>
      </c>
      <c r="B187" s="0" t="n">
        <v>0</v>
      </c>
      <c r="C187" s="0" t="n">
        <v>1</v>
      </c>
      <c r="D187" s="0" t="n">
        <v>0</v>
      </c>
      <c r="E187" s="0" t="n">
        <v>1</v>
      </c>
      <c r="F187" s="0" t="n">
        <v>0</v>
      </c>
      <c r="G187" s="0" t="n">
        <v>1</v>
      </c>
    </row>
    <row r="188" customFormat="false" ht="15" hidden="false" customHeight="false" outlineLevel="0" collapsed="false">
      <c r="A188" s="0" t="s">
        <v>466</v>
      </c>
      <c r="B188" s="0" t="n">
        <v>0</v>
      </c>
      <c r="C188" s="0" t="n">
        <v>1</v>
      </c>
      <c r="D188" s="0" t="n">
        <v>0</v>
      </c>
      <c r="E188" s="0" t="n">
        <v>1</v>
      </c>
      <c r="F188" s="0" t="n">
        <v>0</v>
      </c>
      <c r="G188" s="0" t="n">
        <v>1</v>
      </c>
    </row>
    <row r="189" customFormat="false" ht="15" hidden="false" customHeight="false" outlineLevel="0" collapsed="false">
      <c r="A189" s="0" t="s">
        <v>467</v>
      </c>
      <c r="B189" s="0" t="n">
        <v>0</v>
      </c>
      <c r="C189" s="0" t="n">
        <v>1</v>
      </c>
      <c r="D189" s="0" t="n">
        <v>0</v>
      </c>
      <c r="E189" s="0" t="n">
        <v>1</v>
      </c>
      <c r="F189" s="0" t="n">
        <v>0</v>
      </c>
      <c r="G189" s="0" t="n">
        <v>1</v>
      </c>
    </row>
    <row r="190" customFormat="false" ht="15" hidden="false" customHeight="false" outlineLevel="0" collapsed="false">
      <c r="A190" s="0" t="s">
        <v>468</v>
      </c>
      <c r="B190" s="0" t="n">
        <v>0</v>
      </c>
      <c r="C190" s="0" t="n">
        <v>1</v>
      </c>
      <c r="D190" s="0" t="n">
        <v>0</v>
      </c>
      <c r="E190" s="0" t="n">
        <v>1</v>
      </c>
      <c r="F190" s="0" t="n">
        <v>0</v>
      </c>
      <c r="G190" s="0" t="n">
        <v>1</v>
      </c>
    </row>
    <row r="191" customFormat="false" ht="15" hidden="false" customHeight="false" outlineLevel="0" collapsed="false">
      <c r="A191" s="0" t="s">
        <v>469</v>
      </c>
      <c r="B191" s="0" t="n">
        <v>0</v>
      </c>
      <c r="C191" s="0" t="n">
        <v>1</v>
      </c>
      <c r="D191" s="0" t="n">
        <v>0</v>
      </c>
      <c r="E191" s="0" t="n">
        <v>1</v>
      </c>
      <c r="F191" s="0" t="n">
        <v>0</v>
      </c>
      <c r="G191" s="0" t="n">
        <v>1</v>
      </c>
    </row>
    <row r="192" customFormat="false" ht="15" hidden="false" customHeight="false" outlineLevel="0" collapsed="false">
      <c r="A192" s="0" t="s">
        <v>470</v>
      </c>
      <c r="B192" s="0" t="n">
        <v>0</v>
      </c>
      <c r="C192" s="0" t="n">
        <v>1</v>
      </c>
      <c r="D192" s="0" t="n">
        <v>0</v>
      </c>
      <c r="E192" s="0" t="n">
        <v>1</v>
      </c>
      <c r="F192" s="0" t="n">
        <v>0</v>
      </c>
      <c r="G192" s="0" t="n">
        <v>1</v>
      </c>
    </row>
    <row r="193" customFormat="false" ht="15" hidden="false" customHeight="false" outlineLevel="0" collapsed="false">
      <c r="A193" s="0" t="s">
        <v>471</v>
      </c>
      <c r="B193" s="0" t="n">
        <v>0</v>
      </c>
      <c r="C193" s="0" t="n">
        <v>1</v>
      </c>
      <c r="D193" s="0" t="n">
        <v>0</v>
      </c>
      <c r="E193" s="0" t="n">
        <v>1</v>
      </c>
      <c r="F193" s="0" t="n">
        <v>0</v>
      </c>
      <c r="G193" s="0" t="n">
        <v>1</v>
      </c>
    </row>
    <row r="194" customFormat="false" ht="15" hidden="false" customHeight="false" outlineLevel="0" collapsed="false">
      <c r="A194" s="0" t="s">
        <v>472</v>
      </c>
      <c r="B194" s="0" t="n">
        <v>0</v>
      </c>
      <c r="C194" s="0" t="n">
        <v>1</v>
      </c>
      <c r="D194" s="0" t="n">
        <v>0</v>
      </c>
      <c r="E194" s="0" t="n">
        <v>1</v>
      </c>
      <c r="F194" s="0" t="n">
        <v>0</v>
      </c>
      <c r="G194" s="0" t="n">
        <v>1</v>
      </c>
    </row>
    <row r="195" customFormat="false" ht="15" hidden="false" customHeight="false" outlineLevel="0" collapsed="false">
      <c r="A195" s="0" t="s">
        <v>473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</row>
    <row r="196" customFormat="false" ht="15" hidden="false" customHeight="false" outlineLevel="0" collapsed="false">
      <c r="A196" s="0" t="s">
        <v>474</v>
      </c>
      <c r="B196" s="0" t="n">
        <v>0</v>
      </c>
      <c r="C196" s="0" t="n">
        <v>1</v>
      </c>
      <c r="D196" s="0" t="n">
        <v>0</v>
      </c>
      <c r="E196" s="0" t="n">
        <v>1</v>
      </c>
      <c r="F196" s="0" t="n">
        <v>0</v>
      </c>
      <c r="G196" s="0" t="n">
        <v>1</v>
      </c>
    </row>
    <row r="197" customFormat="false" ht="15" hidden="false" customHeight="false" outlineLevel="0" collapsed="false">
      <c r="A197" s="0" t="s">
        <v>475</v>
      </c>
      <c r="B197" s="0" t="n">
        <v>0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0</v>
      </c>
    </row>
    <row r="198" customFormat="false" ht="15" hidden="false" customHeight="false" outlineLevel="0" collapsed="false">
      <c r="A198" s="0" t="s">
        <v>476</v>
      </c>
      <c r="B198" s="0" t="n">
        <v>0</v>
      </c>
      <c r="C198" s="0" t="n">
        <v>1</v>
      </c>
      <c r="D198" s="0" t="n">
        <v>0</v>
      </c>
      <c r="E198" s="0" t="n">
        <v>1</v>
      </c>
      <c r="F198" s="0" t="n">
        <v>0</v>
      </c>
      <c r="G198" s="0" t="n">
        <v>1</v>
      </c>
    </row>
    <row r="199" customFormat="false" ht="15" hidden="false" customHeight="false" outlineLevel="0" collapsed="false">
      <c r="A199" s="0" t="s">
        <v>477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</row>
    <row r="200" customFormat="false" ht="15" hidden="false" customHeight="false" outlineLevel="0" collapsed="false">
      <c r="A200" s="0" t="s">
        <v>478</v>
      </c>
      <c r="B200" s="0" t="n">
        <v>0</v>
      </c>
      <c r="C200" s="0" t="n">
        <v>1</v>
      </c>
      <c r="D200" s="0" t="n">
        <v>0</v>
      </c>
      <c r="E200" s="0" t="n">
        <v>1</v>
      </c>
      <c r="F200" s="0" t="n">
        <v>0</v>
      </c>
      <c r="G200" s="0" t="n">
        <v>1</v>
      </c>
    </row>
    <row r="201" customFormat="false" ht="15" hidden="false" customHeight="false" outlineLevel="0" collapsed="false">
      <c r="A201" s="0" t="s">
        <v>479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</row>
  </sheetData>
  <mergeCells count="3">
    <mergeCell ref="B1:C1"/>
    <mergeCell ref="D1:E1"/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LibreOffice/6.0.7.3$Linux_X86_64 LibreOffice_project/00m0$Build-3</Application>
  <Company>University of Queensland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2017-08-11T00:55:28Z</dcterms:created>
  <dc:creator>Vishnuvardhan Mahamkali</dc:creator>
  <dc:description/>
  <dc:language>en-AU</dc:language>
  <cp:lastModifiedBy/>
  <dcterms:modified xsi:type="dcterms:W3CDTF">2019-07-05T15:13:52Z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Queensland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