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<sst xmlns="http://schemas.openxmlformats.org/spreadsheetml/2006/main" count="993" uniqueCount="372">
  <si>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</si>
  <si>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</si>
  <si>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</si>
  <si>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</si>
  <si>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</si>
  <si>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</si>
  <si>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</si>
  <si>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</si>
  <si>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</si>
  <si>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</si>
  <si>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</si>
  <si>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</si>
  <si>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</si>
  <si>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</si>
  <si>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</si>
  <si>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</si>
  <si>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</si>
  <si>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</si>
  <si>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m_glc__D_e</t>
  </si>
  <si>
    <t>m_glc__D_p</t>
  </si>
  <si>
    <t>m_atp_c</t>
  </si>
  <si>
    <t>m_glc__D_c</t>
  </si>
  <si>
    <t>m_adp_c</t>
  </si>
  <si>
    <t>m_pi_c</t>
  </si>
  <si>
    <t>m_g6p_c</t>
  </si>
  <si>
    <t>m_glcn_p</t>
  </si>
  <si>
    <t>m_glcn_c</t>
  </si>
  <si>
    <t>m_6pgc_c</t>
  </si>
  <si>
    <t>m_2dhglcn_p</t>
  </si>
  <si>
    <t>m_2dhglcn_c</t>
  </si>
  <si>
    <t>m_6p2dhglcn_c</t>
  </si>
  <si>
    <t>m_nadh_c</t>
  </si>
  <si>
    <t>m_nad_c</t>
  </si>
  <si>
    <t>m_nadph_c</t>
  </si>
  <si>
    <t>m_nadp_c</t>
  </si>
  <si>
    <t>m_q8_c</t>
  </si>
  <si>
    <t>m_q8h2_c</t>
  </si>
  <si>
    <t>m_6pgl_c</t>
  </si>
  <si>
    <t>m_co2_c</t>
  </si>
  <si>
    <t>m_ru5p__D_c</t>
  </si>
  <si>
    <t>m_r5p_c</t>
  </si>
  <si>
    <t>m_xu5p__D_c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</si>
  <si>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</si>
  <si>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</si>
  <si>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</si>
  <si>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</si>
  <si>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</si>
  <si>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</si>
  <si>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</si>
  <si>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</si>
  <si>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m_13dpg_c</t>
  </si>
  <si>
    <t>m_3pg_c</t>
  </si>
  <si>
    <t>m_2pg_c</t>
  </si>
  <si>
    <t>m_pep_c</t>
  </si>
  <si>
    <t>m_h2o2_c</t>
  </si>
  <si>
    <t>m_gthrd_c</t>
  </si>
  <si>
    <t>m_gthox_c</t>
  </si>
  <si>
    <t>m_h2o_c</t>
  </si>
  <si>
    <t>m_pyr_e</t>
  </si>
  <si>
    <t>m_pep_e</t>
  </si>
  <si>
    <t>m_h2o2_e</t>
  </si>
  <si>
    <t>R_GLCtex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</si>
  <si>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</si>
  <si>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</si>
  <si>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</si>
  <si>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</si>
  <si>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</si>
  <si>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</si>
  <si>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</si>
  <si>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</si>
  <si>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</si>
  <si>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</si>
  <si>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</si>
  <si>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</si>
  <si>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</si>
  <si>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</si>
  <si>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</si>
  <si>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</si>
  <si>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</si>
  <si>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</si>
  <si>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</si>
  <si>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</si>
  <si>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</si>
  <si>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</si>
  <si>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</si>
  <si>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</si>
  <si>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</si>
  <si>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</si>
  <si>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</si>
  <si>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</si>
  <si>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</si>
  <si>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</si>
  <si>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</si>
  <si>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</si>
  <si>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R_GTHPi</t>
  </si>
  <si>
    <t>R_GTHOr</t>
  </si>
  <si>
    <t>R_EX_pyr</t>
  </si>
  <si>
    <t>R_EX_pep</t>
  </si>
  <si>
    <t>R_EX_h2o2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</si>
  <si>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</si>
  <si>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</si>
  <si>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</si>
  <si>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</si>
  <si>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</si>
  <si>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</si>
  <si>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</si>
  <si>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</si>
  <si>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</si>
  <si>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</si>
  <si>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</si>
  <si>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</si>
  <si>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periplasm</t>
  </si>
  <si>
    <t>D-gluconate cytoplasm</t>
  </si>
  <si>
    <t>6-phospho-D-gluconate cytoplasm</t>
  </si>
  <si>
    <t>2-Dehydro-D-gluconate periplasm</t>
  </si>
  <si>
    <t>2-Dehydro-D-gluconate cytosol</t>
  </si>
  <si>
    <t>6-phospho-2-Dehydro-D-gluconate cytosol</t>
  </si>
  <si>
    <t>nad cytoplasm</t>
  </si>
  <si>
    <t>nadh cytoplasm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</si>
  <si>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</si>
  <si>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</si>
  <si>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</si>
  <si>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</si>
  <si>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</si>
  <si>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</si>
  <si>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</si>
  <si>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</si>
  <si>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</si>
  <si>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</si>
  <si>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</si>
  <si>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</si>
  <si>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</si>
  <si>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</si>
  <si>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</si>
  <si>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</si>
  <si>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</si>
  <si>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3-phospho-D-glyceroyl-phosphate cytoplasm</t>
  </si>
  <si>
    <t>3-phospho-D-glycerate cytoplasm</t>
  </si>
  <si>
    <t>2-phospho-D-glycerate cytoplasm</t>
  </si>
  <si>
    <t>phosphoenolpyruvate cytoplasm</t>
  </si>
  <si>
    <t>hydrogen peroxide cytoplasm</t>
  </si>
  <si>
    <t>reduced glutathione</t>
  </si>
  <si>
    <t>oxidized glutathione</t>
  </si>
  <si>
    <t>water</t>
  </si>
  <si>
    <t>pyruvate extracellular</t>
  </si>
  <si>
    <t>phosphoenolpyruvate extracellular</t>
  </si>
  <si>
    <t>hydrogen peroxide extracellular</t>
  </si>
  <si>
    <t>reaction name</t>
  </si>
  <si>
    <t>transportRxn?</t>
  </si>
  <si>
    <t>modelled?</t>
  </si>
  <si>
    <t>isoenzymes</t>
  </si>
  <si>
    <t>Glucose transport via diffusion (extracellular to periplasm)</t>
  </si>
  <si>
    <t>D-glucose transport via ABC system (periplasm)</t>
  </si>
  <si>
    <t>Glucokinase</t>
  </si>
  <si>
    <t>D-gluconate transport via proton symport, reversible (periplasm)</t>
  </si>
  <si>
    <t>Gluconokinase</t>
  </si>
  <si>
    <t>Ketogluconate transporter</t>
  </si>
  <si>
    <t>dehydroglucokinase</t>
  </si>
  <si>
    <t>Phosphogluconate-2-dehydrogenase</t>
  </si>
  <si>
    <t>Glucose dehydrogenase (ubiquinone-8 as acceptor) (periplasm)</t>
  </si>
  <si>
    <t>Gluconate-2-dehydrogenase periplasm</t>
  </si>
  <si>
    <t>Glucose-6-phosphate dehydrogenase</t>
  </si>
  <si>
    <t>G6PDH2</t>
  </si>
  <si>
    <t>6-Phosphogluconolactonase</t>
  </si>
  <si>
    <t>Phosphogluconate dehydrogenase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</si>
  <si>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</si>
  <si>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</si>
  <si>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</si>
  <si>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</si>
  <si>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</si>
  <si>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</si>
  <si>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</si>
  <si>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</si>
  <si>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</si>
  <si>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</si>
  <si>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</si>
  <si>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</si>
  <si>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</si>
  <si>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</si>
  <si>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</si>
  <si>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</si>
  <si>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Glutathione peridoxase</t>
  </si>
  <si>
    <t>Glutathione oxidoreductase</t>
  </si>
  <si>
    <t>R_AXPr</t>
  </si>
  <si>
    <t>atp and adp regeneration</t>
  </si>
  <si>
    <t>R_NADr</t>
  </si>
  <si>
    <t>nad and nadh regeneration</t>
  </si>
  <si>
    <t>R_NADPr</t>
  </si>
  <si>
    <t>nadp and nadph regeneration</t>
  </si>
  <si>
    <t>pyruvate exchange</t>
  </si>
  <si>
    <t>phosphoenlopyruvate exchange</t>
  </si>
  <si>
    <t>peroxide exchange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</si>
  <si>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</si>
  <si>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</si>
  <si>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</si>
  <si>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</si>
  <si>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</si>
  <si>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</si>
  <si>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</si>
  <si>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</si>
  <si>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</si>
  <si>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</si>
  <si>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</si>
  <si>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</si>
  <si>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</si>
  <si>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</si>
  <si>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</si>
  <si>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</si>
  <si>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</si>
  <si>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</si>
  <si>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</si>
  <si>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</si>
  <si>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</si>
  <si>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</si>
  <si>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effectors</t>
  </si>
  <si>
    <t>positive effectors</t>
  </si>
  <si>
    <t>allosteric</t>
  </si>
  <si>
    <t>subunits</t>
  </si>
  <si>
    <t>mechanism_refs_type</t>
  </si>
  <si>
    <t>mechanism_refs</t>
  </si>
  <si>
    <t>inhibitors_refs_type</t>
  </si>
  <si>
    <t>inhibitors_refs</t>
  </si>
  <si>
    <t>activators_refs_type</t>
  </si>
  <si>
    <t>activators_refs</t>
  </si>
  <si>
    <t>negative_effectors_refs_type</t>
  </si>
  <si>
    <t>negative_effectors_refs</t>
  </si>
  <si>
    <t>positive_effectors_refs_type</t>
  </si>
  <si>
    <t>positive_effectors_refs</t>
  </si>
  <si>
    <t>subunits_refs_type</t>
  </si>
  <si>
    <t>subunits_refs</t>
  </si>
  <si>
    <t>comments</t>
  </si>
  <si>
    <t>diffusion</t>
  </si>
  <si>
    <t>m_glc_D_e</t>
  </si>
  <si>
    <t>m_glc_D_p</t>
  </si>
  <si>
    <t>doi</t>
  </si>
  <si>
    <t>10.1093/nar/gkv1049</t>
  </si>
  <si>
    <t>diffusion setting subunits to 1</t>
  </si>
  <si>
    <t> </t>
  </si>
  <si>
    <t>orderedBiTer</t>
  </si>
  <si>
    <t>m_glc_D_p m_atp_c</t>
  </si>
  <si>
    <t>m_adp_c m_pi_c m_glc_D_c</t>
  </si>
  <si>
    <t>10.1146/annurev.biochem.73.011303.073626</t>
  </si>
  <si>
    <t>assumed subunits</t>
  </si>
  <si>
    <t>same as Laia</t>
  </si>
  <si>
    <t>randomBiBi</t>
  </si>
  <si>
    <t>m_glc_D_e m_atp_c</t>
  </si>
  <si>
    <t>m_adp_c m_g6p_c</t>
  </si>
  <si>
    <t>10.1016/0003-9861(72)90354-2</t>
  </si>
  <si>
    <t>looks like 1 subunit from metacyc</t>
  </si>
  <si>
    <t>Laia has 2</t>
  </si>
  <si>
    <t>uniUni</t>
  </si>
  <si>
    <t>Data form E.coli, permease, modelled as massAction</t>
  </si>
  <si>
    <t>m_glcn_c m_atp_c </t>
  </si>
  <si>
    <t>m_adp_c m_6pgc_c</t>
  </si>
  <si>
    <t>PMID</t>
  </si>
  <si>
    <t>2dhglcn_p</t>
  </si>
  <si>
    <t>permease,modelled as massAction</t>
  </si>
  <si>
    <t>orderedBiBi</t>
  </si>
  <si>
    <t>m_atp_c  m_2dhglcn_c</t>
  </si>
  <si>
    <t>m_6p2dhglcn_c m_adp_c</t>
  </si>
  <si>
    <t>Laia has 1 and says no data</t>
  </si>
  <si>
    <t>NO DATA</t>
  </si>
  <si>
    <t>PGLCNDH</t>
  </si>
  <si>
    <t>m_nad_c m_6p2dhglcn_c</t>
  </si>
  <si>
    <t>m_6pgc_c m_nadh_c</t>
  </si>
  <si>
    <t>R_PGLCNDH_NAD R_PGLCNDH_NADP</t>
  </si>
  <si>
    <t>m_nadp_c m_6p2dhglcn_c</t>
  </si>
  <si>
    <t>m_6pgc_c m_nadph_c</t>
  </si>
  <si>
    <t>Laia has 4</t>
  </si>
  <si>
    <t>pingPongBiBi</t>
  </si>
  <si>
    <t>m_glc_D_p m_q8_c</t>
  </si>
  <si>
    <t>m_glcn_p m_q8h2_c</t>
  </si>
  <si>
    <t>10.1021/ja204637d 10.1021/bi00368a031</t>
  </si>
  <si>
    <t>10.1016/j.ijbiomac.2018.06.097</t>
  </si>
  <si>
    <t>putida 1 subunit, no inhibition in monomeric enzime, other data from Acinetobacter calcoaceticus--&gt; glucose has competitive inhibition in acinetobacter (2 subunits)</t>
  </si>
  <si>
    <t>m_q8_c m_glcn_p</t>
  </si>
  <si>
    <t>m_2dhglcn_p m_q8h2_c</t>
  </si>
  <si>
    <t>info from pseudomonas fluorescens. Only one catalytic unit, but 3 subunits in overall</t>
  </si>
  <si>
    <t>Barely any info, assuming orderedBiBi mech</t>
  </si>
  <si>
    <t>m_nadp_c m_g6p_c</t>
  </si>
  <si>
    <t>m_6pgl_c m_nadph_c</t>
  </si>
  <si>
    <t>m_nadph_c m_nadh_c</t>
  </si>
  <si>
    <t>10.1016/0003-9861(83)90546-5</t>
  </si>
  <si>
    <t>PMID PMID PMID; PMID PMID PMID</t>
  </si>
  <si>
    <t>468836 4154934 7350909; 468836 4154934 7350909</t>
  </si>
  <si>
    <t>PMID PMID PMID PMID</t>
  </si>
  <si>
    <t>1257 468836 4154934 7350909</t>
  </si>
  <si>
    <t>assumed mechansim</t>
  </si>
  <si>
    <t>G6PDH2CompInhib</t>
  </si>
  <si>
    <t>m_nad_c m_g6p_c</t>
  </si>
  <si>
    <t>m_6pgl_c m_nadh_c</t>
  </si>
  <si>
    <t>R_G6PDH2_NAD R_G6PDH2_NADH</t>
  </si>
  <si>
    <t>m_nadph_c m_nadh_c </t>
  </si>
  <si>
    <t>PGL</t>
  </si>
  <si>
    <t>Laia has 1</t>
  </si>
  <si>
    <t>GNDCompInhib</t>
  </si>
  <si>
    <t>m_6pgc_c m_nad_c</t>
  </si>
  <si>
    <t>m_nadh_c m_ru5p_D_c</t>
  </si>
  <si>
    <t>R_GND_nad R_GND_nadp</t>
  </si>
  <si>
    <t>assumed subunits, ecocyc says 2</t>
  </si>
  <si>
    <t>m_6pgc_c m_nadp_c </t>
  </si>
  <si>
    <t>m_nadph_c m_ru5p_D_c</t>
  </si>
  <si>
    <t>m_ru5p_D_c</t>
  </si>
  <si>
    <t>link PMID</t>
  </si>
  <si>
    <t>https://www.rcsb.org/structure/4x84 12517338</t>
  </si>
  <si>
    <t>m_xu5p_D_c</t>
  </si>
  <si>
    <t>DOI</t>
  </si>
  <si>
    <t>10.1093/nar/gky1048</t>
  </si>
  <si>
    <t>m_r5p_c m_xu5p_D_c</t>
  </si>
  <si>
    <t>m_g3p_c m_s7p_c</t>
  </si>
  <si>
    <t>Link PMID</t>
  </si>
  <si>
    <t>https://www.rcsb.org/structure/4XEU 17914867</t>
  </si>
  <si>
    <t>m_xu5p_D_c m_e4p_c</t>
  </si>
  <si>
    <t>m_g3p_c m_f6p_c</t>
  </si>
  <si>
    <t>assumed subunits, ecocyc says 1</t>
  </si>
  <si>
    <t>m_s7p_c m_g3p_c</t>
  </si>
  <si>
    <t>m_e4pc_m_f6p_c</t>
  </si>
  <si>
    <t>DOI PMID</t>
  </si>
  <si>
    <t>10.1093/nar/gky1048 8805555</t>
  </si>
  <si>
    <t>same as in e. coli and some other organisms in brenda</t>
  </si>
  <si>
    <t>uniUniActivTwoTracks</t>
  </si>
  <si>
    <t>randomUniBi</t>
  </si>
  <si>
    <t>m_g3p_c m_pyr_c</t>
  </si>
  <si>
    <t>10.1016/S1874-6047(08)60452-7</t>
  </si>
  <si>
    <t>assumed subunits, ecocyc says 3</t>
  </si>
  <si>
    <t>Laia has 3</t>
  </si>
  <si>
    <t>link</t>
  </si>
  <si>
    <t>https://swissmodel.expasy.org/repository/uniprot/Q88DW7?csm=06BDB4FD62122707</t>
  </si>
  <si>
    <t>Laia has 2 and says Data from E.coli</t>
  </si>
  <si>
    <t>orderedUniBi</t>
  </si>
  <si>
    <t>m_f6p_c m_pi_c</t>
  </si>
  <si>
    <t>https://swissmodel.expasy.org/repository/uniprot/A0A179SBB4?csm=0FE090106D1DEB39</t>
  </si>
  <si>
    <t>assumed subunits, ecocyc says 4 for fbp1 and 2 for fbp2</t>
  </si>
  <si>
    <t>Laia has 4  and says Data from E.coli</t>
  </si>
  <si>
    <t>orderedBiUni</t>
  </si>
  <si>
    <t>m_dhap_c m_g3p_c</t>
  </si>
  <si>
    <t>doi PMID PMID</t>
  </si>
  <si>
    <t>10.1016/0006-3002(58)90242-7 10712619 2649077</t>
  </si>
  <si>
    <t>10.1016/j.pep.2011.06.020</t>
  </si>
  <si>
    <t>assumed subunits, ecocyc says 10 for fba1 and 2 for fba2</t>
  </si>
  <si>
    <t>Laia has 4 and says data from p.aeuroginosa</t>
  </si>
  <si>
    <t>10.1007/s00018-010-0473-9</t>
  </si>
  <si>
    <t>orderedTerBi</t>
  </si>
  <si>
    <t>m_nad_c m_g3p_c m_pi_c</t>
  </si>
  <si>
    <t>m_13dpg_c m_nadh_c</t>
  </si>
  <si>
    <t>assumed subunits, ecocyc says 24</t>
  </si>
  <si>
    <t>m_adp_c m_13dpg_c</t>
  </si>
  <si>
    <t>m_3pg_c m_atp_c</t>
  </si>
  <si>
    <t>10.1074/jbc.275.15.11147</t>
  </si>
  <si>
    <t>PMID PMID</t>
  </si>
  <si>
    <t>17085493 10437801</t>
  </si>
  <si>
    <t>assumed subunits, ecocyc says 2 for 23dpg-dependent and 1 for independent</t>
  </si>
  <si>
    <t>Laia has 1 and says Data from Bacillus</t>
  </si>
  <si>
    <t>not much data out there</t>
  </si>
  <si>
    <t>Laia has 2 and says Data from Saccharomyces</t>
  </si>
  <si>
    <t>m_adp_c m_pep_c</t>
  </si>
  <si>
    <t>m_atp_c m_pyr_c</t>
  </si>
  <si>
    <t>m_2ddg6p_c m_r5p_c m_f6p_c</t>
  </si>
  <si>
    <t>10.1111/j.0022-3646.1992.00472.x</t>
  </si>
  <si>
    <t>PMID PMID PMID</t>
  </si>
  <si>
    <t>468836 468836 468836</t>
  </si>
  <si>
    <t>assumed subunits, ecocyc says 4</t>
  </si>
  <si>
    <t>orderedTerUni</t>
  </si>
  <si>
    <t>m_h2o2_c m_gthrd_c m_gthrd_c</t>
  </si>
  <si>
    <t>10.1016/j.bbagen.2012.09.018</t>
  </si>
  <si>
    <t>doi doi</t>
  </si>
  <si>
    <t>10.1016/j.bbagen.2012.09.018 10.1093/emboj/cdf670</t>
  </si>
  <si>
    <t>pingPongUniUniUniBi</t>
  </si>
  <si>
    <t>m_nadph_c m_gthox_c</t>
  </si>
  <si>
    <t>m_nadp_c m_gthrd_c m_gthrd_c</t>
  </si>
  <si>
    <t>massAction</t>
  </si>
  <si>
    <t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</si>
</sst>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1" sqref="1:1 F42"/>
    </sheetView>
  </sheetViews>
  <sheetFormatPr defaultRowHeight="12.8"/>
  <cols>
    <col collapsed="false" hidden="false" max="1" min="1" style="2" width="20.0323886639676"/>
    <col collapsed="false" hidden="false" max="1025" min="2" style="2" width="8.57085020242915"/>
  </cols>
  <sheetData>
    <row r="1" customFormat="false" ht="12.8" hidden="false" customHeight="false" outlineLevel="0" collapsed="false">
      <c r="A1" s="3" t="s">
        <v>198</v>
      </c>
      <c r="B1" s="3" t="s">
        <v>199</v>
      </c>
      <c r="C1" s="3" t="s">
        <v>200</v>
      </c>
      <c r="D1" s="3" t="s">
        <v>201</v>
      </c>
      <c r="E1" s="3" t="s">
        <v>202</v>
      </c>
    </row>
    <row r="2" customFormat="false" ht="12.8" hidden="false" customHeight="false" outlineLevel="0" collapsed="false">
      <c r="A2" s="3" t="s">
        <v>61</v>
      </c>
      <c r="B2" s="4" t="n">
        <f aca="false">B3+B11</f>
        <v>6140</v>
      </c>
      <c r="C2" s="4" t="n">
        <v>611</v>
      </c>
      <c r="D2" s="4" t="n">
        <f aca="false">D3+D10</f>
        <v>960</v>
      </c>
      <c r="E2" s="4" t="n">
        <v>611</v>
      </c>
    </row>
    <row r="3" customFormat="false" ht="12.8" hidden="false" customHeight="false" outlineLevel="0" collapsed="false">
      <c r="A3" s="3" t="s">
        <v>62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2.8" hidden="false" customHeight="false" outlineLevel="0" collapsed="false">
      <c r="A4" s="3" t="s">
        <v>63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2.8" hidden="false" customHeight="false" outlineLevel="0" collapsed="false">
      <c r="A5" s="3" t="s">
        <v>64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2.8" hidden="false" customHeight="false" outlineLevel="0" collapsed="false">
      <c r="A6" s="3" t="s">
        <v>65</v>
      </c>
      <c r="B6" s="4" t="n">
        <f aca="false">4.79*10^3</f>
        <v>4790</v>
      </c>
      <c r="C6" s="4" t="n">
        <f aca="false">0.07*10^3</f>
        <v>70</v>
      </c>
      <c r="D6" s="4" t="n">
        <f aca="false">4.79*10^3</f>
        <v>4790</v>
      </c>
      <c r="E6" s="4" t="n">
        <f aca="false">0.07*10^3</f>
        <v>70</v>
      </c>
    </row>
    <row r="7" customFormat="false" ht="12.8" hidden="false" customHeight="false" outlineLevel="0" collapsed="false">
      <c r="A7" s="3" t="s">
        <v>66</v>
      </c>
      <c r="B7" s="4" t="n">
        <f aca="false">0.72*10^3</f>
        <v>720</v>
      </c>
      <c r="C7" s="4" t="n">
        <f aca="false">0.06*10^3</f>
        <v>60</v>
      </c>
      <c r="D7" s="4" t="n">
        <f aca="false">0.72*10^3</f>
        <v>720</v>
      </c>
      <c r="E7" s="4" t="n">
        <f aca="false">0.06*10^3</f>
        <v>60</v>
      </c>
    </row>
    <row r="8" customFormat="false" ht="12.8" hidden="false" customHeight="false" outlineLevel="0" collapsed="false">
      <c r="A8" s="3" t="s">
        <v>67</v>
      </c>
      <c r="B8" s="4" t="n">
        <f aca="false">0.72*10^3</f>
        <v>720</v>
      </c>
      <c r="C8" s="4" t="n">
        <f aca="false">0.06*10^3</f>
        <v>60</v>
      </c>
      <c r="D8" s="4" t="n">
        <f aca="false">0.72*10^3</f>
        <v>720</v>
      </c>
      <c r="E8" s="4" t="n">
        <f aca="false">0.06*10^3</f>
        <v>60</v>
      </c>
    </row>
    <row r="9" customFormat="false" ht="12.8" hidden="false" customHeight="false" outlineLevel="0" collapsed="false">
      <c r="A9" s="3" t="s">
        <v>68</v>
      </c>
      <c r="B9" s="4" t="n">
        <f aca="false">0.72*10^3*0.5</f>
        <v>360</v>
      </c>
      <c r="C9" s="4" t="n">
        <f aca="false">0.06*10^3</f>
        <v>60</v>
      </c>
      <c r="D9" s="4" t="n">
        <f aca="false">0.72*10^3*0.5</f>
        <v>360</v>
      </c>
      <c r="E9" s="4" t="n">
        <f aca="false">0.06*10^3</f>
        <v>60</v>
      </c>
    </row>
    <row r="10" customFormat="false" ht="12.8" hidden="false" customHeight="false" outlineLevel="0" collapsed="false">
      <c r="A10" s="3" t="s">
        <v>69</v>
      </c>
      <c r="B10" s="4" t="n">
        <f aca="false">0.72*10^3*0.5</f>
        <v>360</v>
      </c>
      <c r="C10" s="4" t="n">
        <f aca="false">0.06*10^3</f>
        <v>60</v>
      </c>
      <c r="D10" s="4" t="n">
        <f aca="false">0.72*10^3*0.5</f>
        <v>360</v>
      </c>
      <c r="E10" s="4" t="n">
        <f aca="false">0.06*10^3</f>
        <v>60</v>
      </c>
    </row>
    <row r="11" customFormat="false" ht="12.8" hidden="false" customHeight="false" outlineLevel="0" collapsed="false">
      <c r="A11" s="3" t="s">
        <v>70</v>
      </c>
      <c r="B11" s="4" t="n">
        <f aca="false">5.51*10^3</f>
        <v>5510</v>
      </c>
      <c r="C11" s="4" t="n">
        <f aca="false">0.04*10^3</f>
        <v>40</v>
      </c>
      <c r="D11" s="4" t="n">
        <f aca="false">5.51*10^3</f>
        <v>5510</v>
      </c>
      <c r="E11" s="4" t="n">
        <f aca="false">0.04*10^3</f>
        <v>40</v>
      </c>
    </row>
    <row r="12" customFormat="false" ht="12.8" hidden="false" customHeight="false" outlineLevel="0" collapsed="false">
      <c r="A12" s="3" t="s">
        <v>71</v>
      </c>
      <c r="B12" s="4" t="n">
        <f aca="false">0.72*10^3</f>
        <v>720</v>
      </c>
      <c r="C12" s="4" t="n">
        <f aca="false">0.06*10^3</f>
        <v>60</v>
      </c>
      <c r="D12" s="4" t="n">
        <f aca="false">0.72*10^3</f>
        <v>720</v>
      </c>
      <c r="E12" s="4" t="n">
        <f aca="false">0.06*10^3</f>
        <v>60</v>
      </c>
    </row>
    <row r="13" customFormat="false" ht="12.8" hidden="false" customHeight="false" outlineLevel="0" collapsed="false">
      <c r="A13" s="3" t="s">
        <v>72</v>
      </c>
      <c r="B13" s="4" t="n">
        <f aca="false">1.17*10^3*0.5</f>
        <v>585</v>
      </c>
      <c r="C13" s="4" t="n">
        <f aca="false">0.07*10^3</f>
        <v>70</v>
      </c>
      <c r="D13" s="4" t="n">
        <f aca="false">1.17*10^3*0.5</f>
        <v>585</v>
      </c>
      <c r="E13" s="4" t="n">
        <f aca="false">0.07*10^3</f>
        <v>70</v>
      </c>
    </row>
    <row r="14" customFormat="false" ht="12.8" hidden="false" customHeight="false" outlineLevel="0" collapsed="false">
      <c r="A14" s="3" t="s">
        <v>73</v>
      </c>
      <c r="B14" s="4" t="n">
        <f aca="false">1.17*10^3*0.25</f>
        <v>292.5</v>
      </c>
      <c r="C14" s="4" t="n">
        <f aca="false">0.07*10^3</f>
        <v>70</v>
      </c>
      <c r="D14" s="4" t="n">
        <f aca="false">1.17*10^3*0.25</f>
        <v>292.5</v>
      </c>
      <c r="E14" s="4" t="n">
        <f aca="false">0.07*10^3</f>
        <v>70</v>
      </c>
    </row>
    <row r="15" customFormat="false" ht="12.8" hidden="false" customHeight="false" outlineLevel="0" collapsed="false">
      <c r="A15" s="3" t="s">
        <v>74</v>
      </c>
      <c r="B15" s="4" t="n">
        <f aca="false">1.17*10^3*0.25</f>
        <v>292.5</v>
      </c>
      <c r="C15" s="4" t="n">
        <f aca="false">0.07*10^3</f>
        <v>70</v>
      </c>
      <c r="D15" s="4" t="n">
        <f aca="false">1.17*10^3*0.25</f>
        <v>292.5</v>
      </c>
      <c r="E15" s="4" t="n">
        <f aca="false">0.07*10^3</f>
        <v>70</v>
      </c>
    </row>
    <row r="16" customFormat="false" ht="12.8" hidden="false" customHeight="false" outlineLevel="0" collapsed="false">
      <c r="A16" s="3" t="s">
        <v>75</v>
      </c>
      <c r="B16" s="4" t="n">
        <f aca="false">1.17*10^3</f>
        <v>1170</v>
      </c>
      <c r="C16" s="4" t="n">
        <f aca="false">0.07*10^3</f>
        <v>70</v>
      </c>
      <c r="D16" s="4" t="n">
        <f aca="false">1.17*10^3</f>
        <v>1170</v>
      </c>
      <c r="E16" s="4" t="n">
        <f aca="false">0.07*10^3</f>
        <v>70</v>
      </c>
    </row>
    <row r="17" customFormat="false" ht="12.8" hidden="false" customHeight="false" outlineLevel="0" collapsed="false">
      <c r="A17" s="3" t="s">
        <v>76</v>
      </c>
      <c r="B17" s="4" t="n">
        <f aca="false">0.59*10^3*0.5</f>
        <v>295</v>
      </c>
      <c r="C17" s="4" t="n">
        <f aca="false">0.03*10^3</f>
        <v>30</v>
      </c>
      <c r="D17" s="4" t="n">
        <f aca="false">0.59*10^3*0.5</f>
        <v>295</v>
      </c>
      <c r="E17" s="4" t="n">
        <f aca="false">0.03*10^3</f>
        <v>30</v>
      </c>
    </row>
    <row r="18" customFormat="false" ht="12.8" hidden="false" customHeight="false" outlineLevel="0" collapsed="false">
      <c r="A18" s="3" t="s">
        <v>77</v>
      </c>
      <c r="B18" s="4" t="n">
        <f aca="false">0.59*10^3*0.5</f>
        <v>295</v>
      </c>
      <c r="C18" s="4" t="n">
        <f aca="false">0.03*10^3</f>
        <v>30</v>
      </c>
      <c r="D18" s="4" t="n">
        <f aca="false">0.59*10^3*0.5</f>
        <v>295</v>
      </c>
      <c r="E18" s="4" t="n">
        <f aca="false">0.03*10^3</f>
        <v>30</v>
      </c>
    </row>
    <row r="19" customFormat="false" ht="12.8" hidden="false" customHeight="false" outlineLevel="0" collapsed="false">
      <c r="A19" s="3" t="s">
        <v>78</v>
      </c>
      <c r="B19" s="4" t="n">
        <f aca="false">0.44*10^3</f>
        <v>440</v>
      </c>
      <c r="C19" s="4" t="n">
        <f aca="false">0.59*10^3</f>
        <v>590</v>
      </c>
      <c r="D19" s="4" t="n">
        <f aca="false">0.44*10^3</f>
        <v>440</v>
      </c>
      <c r="E19" s="4" t="n">
        <f aca="false">0.59*10^3</f>
        <v>590</v>
      </c>
    </row>
    <row r="20" customFormat="false" ht="12.8" hidden="false" customHeight="false" outlineLevel="0" collapsed="false">
      <c r="A20" s="3" t="s">
        <v>79</v>
      </c>
      <c r="B20" s="4" t="n">
        <f aca="false">0.15*10^3</f>
        <v>150</v>
      </c>
      <c r="C20" s="4" t="n">
        <f aca="false">0.59*10^3</f>
        <v>590</v>
      </c>
      <c r="D20" s="4" t="n">
        <f aca="false">0.15*10^3</f>
        <v>150</v>
      </c>
      <c r="E20" s="4" t="n">
        <f aca="false">0.59*10^3</f>
        <v>590</v>
      </c>
    </row>
    <row r="21" customFormat="false" ht="12.8" hidden="false" customHeight="false" outlineLevel="0" collapsed="false">
      <c r="A21" s="3" t="s">
        <v>80</v>
      </c>
      <c r="B21" s="4" t="n">
        <f aca="false">0.15*10^3</f>
        <v>150</v>
      </c>
      <c r="C21" s="4" t="n">
        <f aca="false">0.01*10^3</f>
        <v>10</v>
      </c>
      <c r="D21" s="4" t="n">
        <f aca="false">0.15*10^3</f>
        <v>150</v>
      </c>
      <c r="E21" s="4" t="n">
        <f aca="false">0.01*10^3</f>
        <v>10</v>
      </c>
    </row>
    <row r="22" customFormat="false" ht="12.8" hidden="false" customHeight="false" outlineLevel="0" collapsed="false">
      <c r="A22" s="3" t="s">
        <v>81</v>
      </c>
      <c r="B22" s="4" t="n">
        <f aca="false">0.01*10^3</f>
        <v>10</v>
      </c>
      <c r="C22" s="4" t="n">
        <f aca="false">0.01*10^3</f>
        <v>10</v>
      </c>
      <c r="D22" s="4" t="n">
        <f aca="false">0.01*10^3</f>
        <v>10</v>
      </c>
      <c r="E22" s="4" t="n">
        <f aca="false">0.01*10^3</f>
        <v>10</v>
      </c>
    </row>
    <row r="23" customFormat="false" ht="12.8" hidden="false" customHeight="false" outlineLevel="0" collapsed="false">
      <c r="A23" s="3" t="s">
        <v>82</v>
      </c>
      <c r="B23" s="4" t="n">
        <f aca="false">0.15*10^3</f>
        <v>150</v>
      </c>
      <c r="C23" s="4" t="n">
        <f aca="false">0.01*10^3</f>
        <v>10</v>
      </c>
      <c r="D23" s="4" t="n">
        <f aca="false">0.15*10^3</f>
        <v>150</v>
      </c>
      <c r="E23" s="4" t="n">
        <f aca="false">0.01*10^3</f>
        <v>10</v>
      </c>
    </row>
    <row r="24" customFormat="false" ht="12.8" hidden="false" customHeight="false" outlineLevel="0" collapsed="false">
      <c r="A24" s="3" t="s">
        <v>83</v>
      </c>
      <c r="B24" s="4" t="n">
        <f aca="false">6.11*10^ 3</f>
        <v>6110</v>
      </c>
      <c r="C24" s="4" t="n">
        <f aca="false">0.04*10^3</f>
        <v>40</v>
      </c>
      <c r="D24" s="4" t="n">
        <f aca="false">6.11*10^ 3</f>
        <v>6110</v>
      </c>
      <c r="E24" s="4" t="n">
        <f aca="false">0.04*10^3</f>
        <v>40</v>
      </c>
    </row>
    <row r="25" customFormat="false" ht="12.8" hidden="false" customHeight="false" outlineLevel="0" collapsed="false">
      <c r="A25" s="3" t="s">
        <v>84</v>
      </c>
      <c r="B25" s="4" t="n">
        <f aca="false">6.11*10^ 3</f>
        <v>6110</v>
      </c>
      <c r="C25" s="4" t="n">
        <f aca="false">0.04*10^3</f>
        <v>40</v>
      </c>
      <c r="D25" s="4" t="n">
        <f aca="false">6.11*10^ 3</f>
        <v>6110</v>
      </c>
      <c r="E25" s="4" t="n">
        <f aca="false">0.04*10^3</f>
        <v>40</v>
      </c>
    </row>
    <row r="26" customFormat="false" ht="12.8" hidden="false" customHeight="false" outlineLevel="0" collapsed="false">
      <c r="A26" s="3" t="s">
        <v>85</v>
      </c>
      <c r="B26" s="4" t="n">
        <f aca="false">0.57*10^3</f>
        <v>570</v>
      </c>
      <c r="C26" s="4" t="n">
        <f aca="false">0.04*10^3</f>
        <v>40</v>
      </c>
      <c r="D26" s="4" t="n">
        <f aca="false">0.57*10^3</f>
        <v>570</v>
      </c>
      <c r="E26" s="4" t="n">
        <f aca="false">0.04*10^3</f>
        <v>40</v>
      </c>
    </row>
    <row r="27" customFormat="false" ht="12.8" hidden="false" customHeight="false" outlineLevel="0" collapsed="false">
      <c r="A27" s="3" t="s">
        <v>86</v>
      </c>
      <c r="B27" s="4" t="n">
        <f aca="false">0.46*10^3</f>
        <v>460</v>
      </c>
      <c r="C27" s="4" t="n">
        <f aca="false">0.03*10^3</f>
        <v>30</v>
      </c>
      <c r="D27" s="4" t="n">
        <f aca="false">0.46*10^3</f>
        <v>460</v>
      </c>
      <c r="E27" s="4" t="n">
        <f aca="false">0.03*10^3</f>
        <v>30</v>
      </c>
    </row>
    <row r="28" customFormat="false" ht="12.8" hidden="false" customHeight="false" outlineLevel="0" collapsed="false">
      <c r="A28" s="3" t="s">
        <v>87</v>
      </c>
      <c r="B28" s="4" t="n">
        <f aca="false">0.46*10^3</f>
        <v>460</v>
      </c>
      <c r="C28" s="4" t="n">
        <f aca="false">0.03*10^3</f>
        <v>30</v>
      </c>
      <c r="D28" s="4" t="n">
        <f aca="false">0.46*10^3</f>
        <v>460</v>
      </c>
      <c r="E28" s="4" t="n">
        <f aca="false">0.03*10^3</f>
        <v>30</v>
      </c>
    </row>
    <row r="29" customFormat="false" ht="12.8" hidden="false" customHeight="false" outlineLevel="0" collapsed="false">
      <c r="A29" s="3" t="s">
        <v>88</v>
      </c>
      <c r="B29" s="4" t="n">
        <f aca="false">0.46*10^3</f>
        <v>460</v>
      </c>
      <c r="C29" s="4" t="n">
        <f aca="false">0.03*10^3</f>
        <v>30</v>
      </c>
      <c r="D29" s="4" t="n">
        <f aca="false">0.46*10^3</f>
        <v>460</v>
      </c>
      <c r="E29" s="4" t="n">
        <f aca="false">0.03*10^3</f>
        <v>30</v>
      </c>
    </row>
    <row r="30" customFormat="false" ht="12.8" hidden="false" customHeight="false" outlineLevel="0" collapsed="false">
      <c r="A30" s="3" t="s">
        <v>89</v>
      </c>
      <c r="B30" s="4" t="n">
        <f aca="false">5.11*10^3</f>
        <v>5110</v>
      </c>
      <c r="C30" s="4" t="n">
        <f aca="false">0.04*10^3</f>
        <v>40</v>
      </c>
      <c r="D30" s="4" t="n">
        <f aca="false">5.11*10^3</f>
        <v>5110</v>
      </c>
      <c r="E30" s="4" t="n">
        <f aca="false">0.04*10^3</f>
        <v>40</v>
      </c>
    </row>
    <row r="31" customFormat="false" ht="12.8" hidden="false" customHeight="false" outlineLevel="0" collapsed="false">
      <c r="A31" s="3" t="s">
        <v>90</v>
      </c>
      <c r="B31" s="4" t="n">
        <f aca="false">5.11*10^3</f>
        <v>5110</v>
      </c>
      <c r="C31" s="4" t="n">
        <f aca="false">0.04*10^3</f>
        <v>40</v>
      </c>
      <c r="D31" s="4" t="n">
        <f aca="false">5.11*10^3</f>
        <v>5110</v>
      </c>
      <c r="E31" s="4" t="n">
        <f aca="false">0.04*10^3</f>
        <v>40</v>
      </c>
    </row>
    <row r="32" customFormat="false" ht="12.8" hidden="false" customHeight="false" outlineLevel="0" collapsed="false">
      <c r="A32" s="3" t="s">
        <v>91</v>
      </c>
      <c r="B32" s="4" t="n">
        <f aca="false">4.36*10^3</f>
        <v>4360</v>
      </c>
      <c r="C32" s="4" t="n">
        <f aca="false">0.07*10^3</f>
        <v>70</v>
      </c>
      <c r="D32" s="4" t="n">
        <f aca="false">4.36*10^3</f>
        <v>4360</v>
      </c>
      <c r="E32" s="4" t="n">
        <f aca="false">0.07*10^3</f>
        <v>70</v>
      </c>
    </row>
    <row r="33" customFormat="false" ht="12.8" hidden="false" customHeight="false" outlineLevel="0" collapsed="false">
      <c r="A33" s="3" t="s">
        <v>92</v>
      </c>
      <c r="B33" s="4" t="n">
        <f aca="false">4.36*10^3</f>
        <v>4360</v>
      </c>
      <c r="C33" s="4" t="n">
        <f aca="false">0.07*10^3</f>
        <v>70</v>
      </c>
      <c r="D33" s="4" t="n">
        <f aca="false">4.36*10^3</f>
        <v>4360</v>
      </c>
      <c r="E33" s="4" t="n">
        <f aca="false">0.07*10^3</f>
        <v>70</v>
      </c>
    </row>
    <row r="34" customFormat="false" ht="12.8" hidden="false" customHeight="false" outlineLevel="0" collapsed="false">
      <c r="A34" s="3" t="s">
        <v>93</v>
      </c>
      <c r="B34" s="4" t="n">
        <f aca="false">3.89*10^3</f>
        <v>3890</v>
      </c>
      <c r="C34" s="4" t="n">
        <f aca="false">0.08*10^3</f>
        <v>80</v>
      </c>
      <c r="D34" s="4" t="n">
        <f aca="false">3.89*10^3</f>
        <v>3890</v>
      </c>
      <c r="E34" s="4" t="n">
        <f aca="false">0.08*10^3</f>
        <v>80</v>
      </c>
    </row>
    <row r="35" customFormat="false" ht="13.8" hidden="false" customHeight="false" outlineLevel="0" collapsed="false">
      <c r="A35" s="3" t="s">
        <v>94</v>
      </c>
      <c r="B35" s="4" t="n">
        <f aca="false">B39</f>
        <v>500</v>
      </c>
      <c r="C35" s="4" t="n">
        <f aca="false">C39</f>
        <v>50</v>
      </c>
      <c r="D35" s="4" t="n">
        <f aca="false">D39</f>
        <v>500</v>
      </c>
      <c r="E35" s="4" t="n">
        <f aca="false">E39</f>
        <v>50</v>
      </c>
    </row>
    <row r="36" customFormat="false" ht="13.8" hidden="false" customHeight="false" outlineLevel="0" collapsed="false">
      <c r="A36" s="3" t="s">
        <v>95</v>
      </c>
      <c r="B36" s="4" t="n">
        <f aca="false">B39</f>
        <v>500</v>
      </c>
      <c r="C36" s="4" t="n">
        <f aca="false">C39</f>
        <v>50</v>
      </c>
      <c r="D36" s="4" t="n">
        <f aca="false">D39</f>
        <v>500</v>
      </c>
      <c r="E36" s="4" t="n">
        <f aca="false">E39</f>
        <v>50</v>
      </c>
    </row>
    <row r="37" customFormat="false" ht="12.8" hidden="false" customHeight="false" outlineLevel="0" collapsed="false">
      <c r="A37" s="3" t="s">
        <v>96</v>
      </c>
      <c r="B37" s="4" t="n">
        <v>10000</v>
      </c>
      <c r="C37" s="4" t="n">
        <v>100</v>
      </c>
      <c r="D37" s="4" t="n">
        <v>10000</v>
      </c>
      <c r="E37" s="4" t="n">
        <v>100</v>
      </c>
    </row>
    <row r="38" customFormat="false" ht="13.8" hidden="false" customHeight="false" outlineLevel="0" collapsed="false">
      <c r="A38" s="3" t="s">
        <v>97</v>
      </c>
      <c r="B38" s="4" t="n">
        <v>470</v>
      </c>
      <c r="C38" s="4" t="n">
        <v>47</v>
      </c>
      <c r="D38" s="4" t="n">
        <v>470</v>
      </c>
      <c r="E38" s="4" t="n">
        <v>47</v>
      </c>
    </row>
    <row r="39" customFormat="false" ht="13.8" hidden="false" customHeight="false" outlineLevel="0" collapsed="false">
      <c r="A39" s="3" t="s">
        <v>98</v>
      </c>
      <c r="B39" s="4" t="n">
        <v>500</v>
      </c>
      <c r="C39" s="4" t="n">
        <f aca="false">0.1*B39</f>
        <v>50</v>
      </c>
      <c r="D39" s="4" t="n">
        <v>500</v>
      </c>
      <c r="E39" s="4" t="n">
        <f aca="false">0.1*D39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203</v>
      </c>
      <c r="B1" s="1" t="s">
        <v>204</v>
      </c>
      <c r="C1" s="1" t="s">
        <v>205</v>
      </c>
      <c r="D1" s="1" t="s">
        <v>206</v>
      </c>
    </row>
    <row r="2" customFormat="false" ht="15" hidden="false" customHeight="false" outlineLevel="0" collapsed="false">
      <c r="A2" s="1" t="s">
        <v>61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62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63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64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65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66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67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68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69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70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71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72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73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74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75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76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77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78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79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80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81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82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83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84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85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86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87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88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89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90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91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92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93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94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95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183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185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187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96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97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98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192</v>
      </c>
      <c r="B1" s="1" t="s">
        <v>204</v>
      </c>
      <c r="C1" s="1" t="s">
        <v>205</v>
      </c>
      <c r="D1" s="1" t="s">
        <v>206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3.8"/>
  <cols>
    <col collapsed="false" hidden="false" max="1" min="1" style="0" width="16.2834008097166"/>
    <col collapsed="false" hidden="false" max="1025" min="2" style="0" width="8.57085020242915"/>
  </cols>
  <sheetData>
    <row r="1" s="2" customFormat="true" ht="13.8" hidden="false" customHeight="false" outlineLevel="0" collapsed="false">
      <c r="A1" s="3" t="s">
        <v>207</v>
      </c>
      <c r="B1" s="3" t="s">
        <v>208</v>
      </c>
      <c r="C1" s="3" t="s">
        <v>209</v>
      </c>
      <c r="D1" s="3" t="s">
        <v>210</v>
      </c>
      <c r="E1" s="3" t="s">
        <v>211</v>
      </c>
      <c r="F1" s="3" t="s">
        <v>212</v>
      </c>
      <c r="G1" s="3" t="s">
        <v>213</v>
      </c>
      <c r="H1" s="3" t="s">
        <v>214</v>
      </c>
      <c r="I1" s="3" t="s">
        <v>215</v>
      </c>
      <c r="J1" s="3" t="s">
        <v>216</v>
      </c>
      <c r="K1" s="3" t="s">
        <v>217</v>
      </c>
      <c r="L1" s="3" t="s">
        <v>218</v>
      </c>
      <c r="M1" s="1" t="s">
        <v>219</v>
      </c>
      <c r="N1" s="1" t="s">
        <v>220</v>
      </c>
      <c r="O1" s="1" t="s">
        <v>221</v>
      </c>
      <c r="P1" s="1" t="s">
        <v>222</v>
      </c>
      <c r="Q1" s="1" t="s">
        <v>223</v>
      </c>
      <c r="R1" s="1" t="s">
        <v>224</v>
      </c>
      <c r="S1" s="1" t="s">
        <v>225</v>
      </c>
      <c r="T1" s="1" t="s">
        <v>226</v>
      </c>
      <c r="U1" s="1" t="s">
        <v>227</v>
      </c>
      <c r="V1" s="1" t="s">
        <v>228</v>
      </c>
      <c r="W1" s="1" t="s">
        <v>229</v>
      </c>
      <c r="X1" s="1" t="s">
        <v>230</v>
      </c>
    </row>
    <row r="2" customFormat="false" ht="13.8" hidden="false" customHeight="false" outlineLevel="0" collapsed="false">
      <c r="A2" s="3" t="s">
        <v>61</v>
      </c>
      <c r="B2" s="4" t="s">
        <v>231</v>
      </c>
      <c r="C2" s="4" t="s">
        <v>232</v>
      </c>
      <c r="D2" s="4" t="s">
        <v>233</v>
      </c>
      <c r="E2" s="4"/>
      <c r="F2" s="4"/>
      <c r="G2" s="4"/>
      <c r="H2" s="4"/>
      <c r="I2" s="4"/>
      <c r="J2" s="4"/>
      <c r="K2" s="4" t="n">
        <v>1</v>
      </c>
      <c r="L2" s="4" t="s">
        <v>234</v>
      </c>
      <c r="M2" s="4" t="s">
        <v>235</v>
      </c>
      <c r="N2" s="4"/>
      <c r="O2" s="4"/>
      <c r="P2" s="4"/>
      <c r="Q2" s="4"/>
      <c r="R2" s="4"/>
      <c r="S2" s="4"/>
      <c r="T2" s="4"/>
      <c r="V2" s="4"/>
      <c r="W2" s="4"/>
      <c r="X2" s="4" t="s">
        <v>236</v>
      </c>
      <c r="Y2" s="4" t="s">
        <v>237</v>
      </c>
      <c r="Z2" s="4"/>
      <c r="AA2" s="4"/>
      <c r="AB2" s="4"/>
    </row>
    <row r="3" customFormat="false" ht="13.8" hidden="false" customHeight="false" outlineLevel="0" collapsed="false">
      <c r="A3" s="3" t="s">
        <v>62</v>
      </c>
      <c r="B3" s="4" t="s">
        <v>238</v>
      </c>
      <c r="C3" s="4" t="s">
        <v>239</v>
      </c>
      <c r="D3" s="4" t="s">
        <v>240</v>
      </c>
      <c r="E3" s="4"/>
      <c r="F3" s="4"/>
      <c r="G3" s="4"/>
      <c r="H3" s="4"/>
      <c r="I3" s="4"/>
      <c r="J3" s="4"/>
      <c r="K3" s="4" t="n">
        <v>1</v>
      </c>
      <c r="L3" s="4" t="s">
        <v>234</v>
      </c>
      <c r="M3" s="4" t="s">
        <v>241</v>
      </c>
      <c r="N3" s="4"/>
      <c r="O3" s="4"/>
      <c r="P3" s="4"/>
      <c r="Q3" s="4"/>
      <c r="R3" s="4"/>
      <c r="S3" s="4"/>
      <c r="T3" s="4"/>
      <c r="V3" s="4"/>
      <c r="W3" s="4"/>
      <c r="X3" s="4" t="s">
        <v>242</v>
      </c>
      <c r="Y3" s="4" t="s">
        <v>243</v>
      </c>
      <c r="Z3" s="4"/>
      <c r="AA3" s="4"/>
      <c r="AB3" s="4"/>
    </row>
    <row r="4" customFormat="false" ht="13.8" hidden="false" customHeight="false" outlineLevel="0" collapsed="false">
      <c r="A4" s="3" t="s">
        <v>63</v>
      </c>
      <c r="B4" s="4" t="s">
        <v>244</v>
      </c>
      <c r="C4" s="4" t="s">
        <v>245</v>
      </c>
      <c r="D4" s="4" t="s">
        <v>246</v>
      </c>
      <c r="E4" s="4"/>
      <c r="F4" s="4"/>
      <c r="G4" s="4"/>
      <c r="H4" s="4"/>
      <c r="I4" s="4"/>
      <c r="J4" s="4"/>
      <c r="K4" s="4" t="n">
        <v>2</v>
      </c>
      <c r="L4" s="4" t="s">
        <v>234</v>
      </c>
      <c r="M4" s="4" t="s">
        <v>247</v>
      </c>
      <c r="N4" s="4"/>
      <c r="O4" s="4"/>
      <c r="P4" s="4"/>
      <c r="Q4" s="4"/>
      <c r="R4" s="4"/>
      <c r="S4" s="4"/>
      <c r="T4" s="4"/>
      <c r="V4" s="4"/>
      <c r="W4" s="4"/>
      <c r="X4" s="4" t="s">
        <v>248</v>
      </c>
      <c r="Y4" s="4" t="s">
        <v>249</v>
      </c>
      <c r="Z4" s="4"/>
      <c r="AA4" s="4"/>
      <c r="AB4" s="4"/>
    </row>
    <row r="5" customFormat="false" ht="13.8" hidden="false" customHeight="false" outlineLevel="0" collapsed="false">
      <c r="A5" s="3" t="s">
        <v>64</v>
      </c>
      <c r="B5" s="4" t="s">
        <v>250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242</v>
      </c>
      <c r="Y5" s="4" t="s">
        <v>251</v>
      </c>
      <c r="Z5" s="4"/>
      <c r="AA5" s="4"/>
      <c r="AB5" s="4"/>
    </row>
    <row r="6" customFormat="false" ht="13.8" hidden="false" customHeight="false" outlineLevel="0" collapsed="false">
      <c r="A6" s="3" t="s">
        <v>65</v>
      </c>
      <c r="B6" s="4" t="s">
        <v>244</v>
      </c>
      <c r="C6" s="4" t="s">
        <v>252</v>
      </c>
      <c r="D6" s="4" t="s">
        <v>253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 t="s">
        <v>234</v>
      </c>
      <c r="M6" s="4" t="s">
        <v>247</v>
      </c>
      <c r="R6" s="4" t="s">
        <v>254</v>
      </c>
      <c r="S6" s="4" t="n">
        <v>5470828</v>
      </c>
      <c r="T6" s="4"/>
      <c r="V6" s="4"/>
      <c r="W6" s="4"/>
      <c r="X6" s="4" t="s">
        <v>242</v>
      </c>
      <c r="Y6" s="4" t="s">
        <v>249</v>
      </c>
      <c r="Z6" s="4"/>
      <c r="AA6" s="4"/>
      <c r="AB6" s="4"/>
    </row>
    <row r="7" customFormat="false" ht="13.8" hidden="false" customHeight="false" outlineLevel="0" collapsed="false">
      <c r="A7" s="3" t="s">
        <v>66</v>
      </c>
      <c r="B7" s="4" t="s">
        <v>250</v>
      </c>
      <c r="C7" s="4" t="s">
        <v>255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242</v>
      </c>
      <c r="Y7" s="4" t="s">
        <v>256</v>
      </c>
      <c r="Z7" s="4"/>
      <c r="AA7" s="4"/>
      <c r="AB7" s="4"/>
    </row>
    <row r="8" customFormat="false" ht="13.8" hidden="false" customHeight="false" outlineLevel="0" collapsed="false">
      <c r="A8" s="3" t="s">
        <v>67</v>
      </c>
      <c r="B8" s="4" t="s">
        <v>257</v>
      </c>
      <c r="C8" s="4" t="s">
        <v>258</v>
      </c>
      <c r="D8" s="4" t="s">
        <v>259</v>
      </c>
      <c r="E8" s="4"/>
      <c r="F8" s="4"/>
      <c r="G8" s="4"/>
      <c r="K8" s="4" t="n">
        <v>1</v>
      </c>
      <c r="T8" s="4"/>
      <c r="V8" s="4"/>
      <c r="W8" s="4"/>
      <c r="X8" s="4" t="s">
        <v>242</v>
      </c>
      <c r="Y8" s="4" t="s">
        <v>260</v>
      </c>
      <c r="Z8" s="4" t="s">
        <v>261</v>
      </c>
      <c r="AA8" s="4"/>
      <c r="AB8" s="4"/>
    </row>
    <row r="9" customFormat="false" ht="13.8" hidden="false" customHeight="false" outlineLevel="0" collapsed="false">
      <c r="A9" s="3" t="s">
        <v>68</v>
      </c>
      <c r="B9" s="4" t="s">
        <v>262</v>
      </c>
      <c r="C9" s="4" t="s">
        <v>263</v>
      </c>
      <c r="D9" s="4" t="s">
        <v>264</v>
      </c>
      <c r="E9" s="4" t="s">
        <v>265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69</v>
      </c>
      <c r="B10" s="4" t="s">
        <v>262</v>
      </c>
      <c r="C10" s="4" t="s">
        <v>266</v>
      </c>
      <c r="D10" s="4" t="s">
        <v>267</v>
      </c>
      <c r="E10" s="4" t="s">
        <v>265</v>
      </c>
      <c r="F10" s="4"/>
      <c r="G10" s="4"/>
      <c r="K10" s="4" t="n">
        <v>2</v>
      </c>
      <c r="T10" s="4"/>
      <c r="V10" s="4"/>
      <c r="W10" s="4"/>
      <c r="X10" s="4" t="s">
        <v>242</v>
      </c>
      <c r="Y10" s="4" t="s">
        <v>268</v>
      </c>
      <c r="AA10" s="4"/>
      <c r="AB10" s="4"/>
    </row>
    <row r="11" customFormat="false" ht="13.8" hidden="false" customHeight="false" outlineLevel="0" collapsed="false">
      <c r="A11" s="3" t="s">
        <v>70</v>
      </c>
      <c r="B11" s="4" t="s">
        <v>269</v>
      </c>
      <c r="C11" s="4" t="s">
        <v>270</v>
      </c>
      <c r="D11" s="4" t="s">
        <v>271</v>
      </c>
      <c r="F11" s="4"/>
      <c r="G11" s="4"/>
      <c r="K11" s="4" t="n">
        <v>1</v>
      </c>
      <c r="L11" s="4" t="s">
        <v>234</v>
      </c>
      <c r="M11" s="4" t="s">
        <v>272</v>
      </c>
      <c r="T11" s="4"/>
      <c r="V11" s="4" t="s">
        <v>234</v>
      </c>
      <c r="W11" s="4" t="s">
        <v>273</v>
      </c>
      <c r="X11" s="4" t="s">
        <v>242</v>
      </c>
      <c r="Y11" s="4" t="s">
        <v>274</v>
      </c>
      <c r="AA11" s="4"/>
      <c r="AB11" s="4"/>
    </row>
    <row r="12" customFormat="false" ht="13.8" hidden="false" customHeight="false" outlineLevel="0" collapsed="false">
      <c r="A12" s="3" t="s">
        <v>71</v>
      </c>
      <c r="B12" s="4" t="s">
        <v>257</v>
      </c>
      <c r="C12" s="4" t="s">
        <v>275</v>
      </c>
      <c r="D12" s="4" t="s">
        <v>276</v>
      </c>
      <c r="F12" s="4"/>
      <c r="G12" s="4"/>
      <c r="K12" s="4" t="n">
        <v>1</v>
      </c>
      <c r="T12" s="4"/>
      <c r="X12" s="4" t="s">
        <v>242</v>
      </c>
      <c r="Y12" s="4" t="s">
        <v>277</v>
      </c>
      <c r="Z12" s="4" t="s">
        <v>278</v>
      </c>
      <c r="AA12" s="4"/>
      <c r="AB12" s="4"/>
    </row>
    <row r="13" customFormat="false" ht="13.8" hidden="false" customHeight="false" outlineLevel="0" collapsed="false">
      <c r="A13" s="3" t="s">
        <v>72</v>
      </c>
      <c r="B13" s="4" t="s">
        <v>257</v>
      </c>
      <c r="C13" s="4" t="s">
        <v>279</v>
      </c>
      <c r="D13" s="4" t="s">
        <v>280</v>
      </c>
      <c r="F13" s="4" t="s">
        <v>281</v>
      </c>
      <c r="G13" s="4"/>
      <c r="I13" s="4" t="s">
        <v>24</v>
      </c>
      <c r="J13" s="4" t="n">
        <v>2</v>
      </c>
      <c r="K13" s="4" t="n">
        <v>2</v>
      </c>
      <c r="L13" s="4" t="s">
        <v>234</v>
      </c>
      <c r="M13" s="4" t="s">
        <v>282</v>
      </c>
      <c r="N13" s="4" t="s">
        <v>283</v>
      </c>
      <c r="O13" s="4" t="s">
        <v>284</v>
      </c>
      <c r="R13" s="4" t="s">
        <v>285</v>
      </c>
      <c r="S13" s="4" t="s">
        <v>286</v>
      </c>
      <c r="T13" s="4" t="s">
        <v>254</v>
      </c>
      <c r="U13" s="4" t="n">
        <v>6815421</v>
      </c>
      <c r="V13" s="4" t="s">
        <v>254</v>
      </c>
      <c r="W13" s="4" t="n">
        <v>6815421</v>
      </c>
      <c r="Z13" s="4" t="s">
        <v>287</v>
      </c>
      <c r="AA13" s="4"/>
      <c r="AB13" s="4"/>
    </row>
    <row r="14" customFormat="false" ht="13.8" hidden="false" customHeight="false" outlineLevel="0" collapsed="false">
      <c r="A14" s="3" t="s">
        <v>73</v>
      </c>
      <c r="B14" s="4" t="s">
        <v>288</v>
      </c>
      <c r="C14" s="4" t="s">
        <v>289</v>
      </c>
      <c r="D14" s="4" t="s">
        <v>290</v>
      </c>
      <c r="E14" s="4" t="s">
        <v>291</v>
      </c>
      <c r="F14" s="4" t="s">
        <v>292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 t="s">
        <v>234</v>
      </c>
      <c r="M14" s="4" t="s">
        <v>282</v>
      </c>
      <c r="N14" s="4" t="s">
        <v>283</v>
      </c>
      <c r="O14" s="4" t="s">
        <v>284</v>
      </c>
      <c r="R14" s="4" t="s">
        <v>285</v>
      </c>
      <c r="S14" s="4" t="s">
        <v>286</v>
      </c>
      <c r="T14" s="4" t="s">
        <v>254</v>
      </c>
      <c r="U14" s="4" t="n">
        <v>6815421</v>
      </c>
      <c r="V14" s="4" t="s">
        <v>254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74</v>
      </c>
      <c r="B15" s="4" t="s">
        <v>288</v>
      </c>
      <c r="C15" s="4" t="s">
        <v>279</v>
      </c>
      <c r="D15" s="4" t="s">
        <v>280</v>
      </c>
      <c r="E15" s="4" t="s">
        <v>291</v>
      </c>
      <c r="F15" s="4" t="s">
        <v>281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 t="s">
        <v>234</v>
      </c>
      <c r="M15" s="4" t="s">
        <v>282</v>
      </c>
      <c r="N15" s="4" t="s">
        <v>283</v>
      </c>
      <c r="O15" s="4" t="s">
        <v>284</v>
      </c>
      <c r="R15" s="4" t="s">
        <v>285</v>
      </c>
      <c r="S15" s="4" t="s">
        <v>286</v>
      </c>
      <c r="T15" s="4" t="s">
        <v>254</v>
      </c>
      <c r="U15" s="4" t="n">
        <v>6815421</v>
      </c>
      <c r="V15" s="4" t="s">
        <v>254</v>
      </c>
      <c r="W15" s="4" t="n">
        <v>6815421</v>
      </c>
      <c r="X15" s="4" t="s">
        <v>242</v>
      </c>
      <c r="Y15" s="4" t="s">
        <v>268</v>
      </c>
    </row>
    <row r="16" customFormat="false" ht="13.8" hidden="false" customHeight="false" outlineLevel="0" collapsed="false">
      <c r="A16" s="3" t="s">
        <v>293</v>
      </c>
      <c r="B16" s="4" t="s">
        <v>250</v>
      </c>
      <c r="C16" s="4" t="s">
        <v>37</v>
      </c>
      <c r="D16" s="4" t="s">
        <v>27</v>
      </c>
      <c r="G16" s="4"/>
      <c r="K16" s="4" t="n">
        <v>1</v>
      </c>
      <c r="X16" s="4" t="s">
        <v>242</v>
      </c>
      <c r="Y16" s="4" t="s">
        <v>294</v>
      </c>
    </row>
    <row r="17" customFormat="false" ht="13.8" hidden="false" customHeight="false" outlineLevel="0" collapsed="false">
      <c r="A17" s="3" t="s">
        <v>76</v>
      </c>
      <c r="B17" s="4" t="s">
        <v>295</v>
      </c>
      <c r="C17" s="4" t="s">
        <v>296</v>
      </c>
      <c r="D17" s="4" t="s">
        <v>297</v>
      </c>
      <c r="E17" s="4" t="s">
        <v>298</v>
      </c>
      <c r="F17" s="4" t="s">
        <v>33</v>
      </c>
      <c r="G17" s="4"/>
      <c r="K17" s="4" t="n">
        <v>2</v>
      </c>
      <c r="L17" s="4" t="s">
        <v>254</v>
      </c>
      <c r="M17" s="4" t="n">
        <v>19686854</v>
      </c>
      <c r="N17" s="4" t="s">
        <v>254</v>
      </c>
      <c r="O17" s="4" t="n">
        <v>4154932</v>
      </c>
      <c r="V17" s="4" t="s">
        <v>254</v>
      </c>
      <c r="W17" s="4" t="n">
        <v>19686854</v>
      </c>
      <c r="X17" s="4" t="s">
        <v>299</v>
      </c>
    </row>
    <row r="18" customFormat="false" ht="13.8" hidden="false" customHeight="false" outlineLevel="0" collapsed="false">
      <c r="A18" s="3" t="s">
        <v>77</v>
      </c>
      <c r="B18" s="4" t="s">
        <v>295</v>
      </c>
      <c r="C18" s="4" t="s">
        <v>300</v>
      </c>
      <c r="D18" s="4" t="s">
        <v>301</v>
      </c>
      <c r="E18" s="4" t="s">
        <v>298</v>
      </c>
      <c r="F18" s="4" t="s">
        <v>33</v>
      </c>
      <c r="G18" s="4"/>
      <c r="K18" s="4" t="n">
        <v>2</v>
      </c>
      <c r="L18" s="4" t="s">
        <v>254</v>
      </c>
      <c r="M18" s="4" t="n">
        <v>19686854</v>
      </c>
      <c r="N18" s="4" t="s">
        <v>254</v>
      </c>
      <c r="O18" s="4" t="n">
        <v>4154932</v>
      </c>
      <c r="V18" s="4" t="s">
        <v>254</v>
      </c>
      <c r="W18" s="4" t="n">
        <v>19686854</v>
      </c>
      <c r="X18" s="4" t="s">
        <v>299</v>
      </c>
    </row>
    <row r="19" customFormat="false" ht="14.15" hidden="false" customHeight="false" outlineLevel="0" collapsed="false">
      <c r="A19" s="3" t="s">
        <v>78</v>
      </c>
      <c r="B19" s="4" t="s">
        <v>250</v>
      </c>
      <c r="C19" s="4" t="s">
        <v>302</v>
      </c>
      <c r="D19" s="4" t="s">
        <v>40</v>
      </c>
      <c r="G19" s="4"/>
      <c r="K19" s="4" t="n">
        <v>2</v>
      </c>
      <c r="V19" s="4" t="s">
        <v>303</v>
      </c>
      <c r="W19" s="4" t="s">
        <v>304</v>
      </c>
      <c r="Y19" s="4" t="s">
        <v>237</v>
      </c>
    </row>
    <row r="20" customFormat="false" ht="13.8" hidden="false" customHeight="false" outlineLevel="0" collapsed="false">
      <c r="A20" s="3" t="s">
        <v>79</v>
      </c>
      <c r="B20" s="4" t="s">
        <v>250</v>
      </c>
      <c r="C20" s="4" t="s">
        <v>302</v>
      </c>
      <c r="D20" s="4" t="s">
        <v>305</v>
      </c>
      <c r="G20" s="4"/>
      <c r="K20" s="4" t="n">
        <v>2</v>
      </c>
      <c r="V20" s="4" t="s">
        <v>306</v>
      </c>
      <c r="W20" s="4" t="s">
        <v>307</v>
      </c>
      <c r="X20" s="4" t="s">
        <v>242</v>
      </c>
      <c r="Y20" s="4" t="s">
        <v>237</v>
      </c>
    </row>
    <row r="21" customFormat="false" ht="14.15" hidden="false" customHeight="false" outlineLevel="0" collapsed="false">
      <c r="A21" s="3" t="s">
        <v>80</v>
      </c>
      <c r="B21" s="4" t="s">
        <v>269</v>
      </c>
      <c r="C21" s="4" t="s">
        <v>308</v>
      </c>
      <c r="D21" s="4" t="s">
        <v>309</v>
      </c>
      <c r="G21" s="4"/>
      <c r="K21" s="4" t="n">
        <v>2</v>
      </c>
      <c r="L21" s="4" t="s">
        <v>254</v>
      </c>
      <c r="M21" s="4" t="n">
        <v>17914867</v>
      </c>
      <c r="V21" s="4" t="s">
        <v>310</v>
      </c>
      <c r="W21" s="4" t="s">
        <v>311</v>
      </c>
      <c r="X21" s="4" t="s">
        <v>299</v>
      </c>
      <c r="Y21" s="4" t="s">
        <v>237</v>
      </c>
    </row>
    <row r="22" customFormat="false" ht="14.15" hidden="false" customHeight="false" outlineLevel="0" collapsed="false">
      <c r="A22" s="3" t="s">
        <v>81</v>
      </c>
      <c r="B22" s="4" t="s">
        <v>269</v>
      </c>
      <c r="C22" s="4" t="s">
        <v>312</v>
      </c>
      <c r="D22" s="4" t="s">
        <v>313</v>
      </c>
      <c r="G22" s="4"/>
      <c r="K22" s="4" t="n">
        <v>2</v>
      </c>
      <c r="L22" s="4" t="s">
        <v>254</v>
      </c>
      <c r="M22" s="4" t="n">
        <v>17914867</v>
      </c>
      <c r="V22" s="4" t="s">
        <v>310</v>
      </c>
      <c r="W22" s="4" t="s">
        <v>311</v>
      </c>
      <c r="X22" s="4" t="s">
        <v>314</v>
      </c>
      <c r="Y22" s="4" t="s">
        <v>237</v>
      </c>
    </row>
    <row r="23" customFormat="false" ht="13.8" hidden="false" customHeight="false" outlineLevel="0" collapsed="false">
      <c r="A23" s="3" t="s">
        <v>82</v>
      </c>
      <c r="B23" s="4" t="s">
        <v>269</v>
      </c>
      <c r="C23" s="4" t="s">
        <v>315</v>
      </c>
      <c r="D23" s="4" t="s">
        <v>316</v>
      </c>
      <c r="G23" s="4"/>
      <c r="K23" s="4" t="n">
        <v>2</v>
      </c>
      <c r="L23" s="4" t="s">
        <v>254</v>
      </c>
      <c r="M23" s="4" t="n">
        <v>8805555</v>
      </c>
      <c r="V23" s="4" t="s">
        <v>317</v>
      </c>
      <c r="W23" s="4" t="s">
        <v>318</v>
      </c>
      <c r="X23" s="4" t="s">
        <v>319</v>
      </c>
      <c r="Y23" s="4" t="s">
        <v>237</v>
      </c>
    </row>
    <row r="24" customFormat="false" ht="13.8" hidden="false" customHeight="false" outlineLevel="0" collapsed="false">
      <c r="A24" s="3" t="s">
        <v>83</v>
      </c>
      <c r="B24" s="4" t="s">
        <v>320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254</v>
      </c>
      <c r="O24" s="4" t="n">
        <v>4154932</v>
      </c>
      <c r="V24" s="4" t="s">
        <v>254</v>
      </c>
      <c r="W24" s="4" t="n">
        <v>6326623</v>
      </c>
      <c r="X24" s="4" t="s">
        <v>242</v>
      </c>
      <c r="Y24" s="4" t="s">
        <v>249</v>
      </c>
    </row>
    <row r="25" customFormat="false" ht="13.8" hidden="false" customHeight="false" outlineLevel="0" collapsed="false">
      <c r="A25" s="3" t="s">
        <v>84</v>
      </c>
      <c r="B25" s="4" t="s">
        <v>321</v>
      </c>
      <c r="C25" s="4" t="s">
        <v>46</v>
      </c>
      <c r="D25" s="4" t="s">
        <v>322</v>
      </c>
      <c r="K25" s="4" t="n">
        <v>3</v>
      </c>
      <c r="L25" s="4" t="s">
        <v>234</v>
      </c>
      <c r="M25" s="4" t="s">
        <v>323</v>
      </c>
      <c r="V25" s="4" t="s">
        <v>254</v>
      </c>
      <c r="W25" s="4" t="n">
        <v>12876349</v>
      </c>
      <c r="X25" s="4" t="s">
        <v>324</v>
      </c>
      <c r="Y25" s="4" t="s">
        <v>325</v>
      </c>
    </row>
    <row r="26" customFormat="false" ht="14.15" hidden="false" customHeight="false" outlineLevel="0" collapsed="false">
      <c r="A26" s="3" t="s">
        <v>85</v>
      </c>
      <c r="B26" s="4" t="s">
        <v>250</v>
      </c>
      <c r="C26" s="4" t="s">
        <v>24</v>
      </c>
      <c r="D26" s="4" t="s">
        <v>45</v>
      </c>
      <c r="K26" s="4" t="n">
        <v>2</v>
      </c>
      <c r="V26" s="4" t="s">
        <v>326</v>
      </c>
      <c r="W26" s="4" t="s">
        <v>327</v>
      </c>
      <c r="X26" s="4" t="s">
        <v>299</v>
      </c>
      <c r="Y26" s="4" t="s">
        <v>328</v>
      </c>
    </row>
    <row r="27" customFormat="false" ht="13.8" hidden="false" customHeight="false" outlineLevel="0" collapsed="false">
      <c r="A27" s="3" t="s">
        <v>86</v>
      </c>
      <c r="B27" s="4" t="s">
        <v>329</v>
      </c>
      <c r="C27" s="4" t="s">
        <v>48</v>
      </c>
      <c r="D27" s="4" t="s">
        <v>330</v>
      </c>
      <c r="K27" s="4" t="n">
        <v>4</v>
      </c>
      <c r="V27" s="4" t="s">
        <v>326</v>
      </c>
      <c r="W27" s="4" t="s">
        <v>331</v>
      </c>
      <c r="X27" s="4" t="s">
        <v>332</v>
      </c>
      <c r="Y27" s="4" t="s">
        <v>333</v>
      </c>
    </row>
    <row r="28" customFormat="false" ht="13.8" hidden="false" customHeight="false" outlineLevel="0" collapsed="false">
      <c r="A28" s="3" t="s">
        <v>87</v>
      </c>
      <c r="B28" s="4" t="s">
        <v>334</v>
      </c>
      <c r="C28" s="4" t="s">
        <v>335</v>
      </c>
      <c r="D28" s="4" t="s">
        <v>48</v>
      </c>
      <c r="K28" s="4" t="n">
        <v>4</v>
      </c>
      <c r="L28" s="4" t="s">
        <v>336</v>
      </c>
      <c r="M28" s="4" t="s">
        <v>337</v>
      </c>
      <c r="V28" s="4" t="s">
        <v>234</v>
      </c>
      <c r="W28" s="4" t="s">
        <v>338</v>
      </c>
      <c r="X28" s="4" t="s">
        <v>339</v>
      </c>
      <c r="Y28" s="4" t="s">
        <v>340</v>
      </c>
    </row>
    <row r="29" customFormat="false" ht="13.8" hidden="false" customHeight="false" outlineLevel="0" collapsed="false">
      <c r="A29" s="3" t="s">
        <v>88</v>
      </c>
      <c r="B29" s="4" t="s">
        <v>250</v>
      </c>
      <c r="C29" s="4" t="s">
        <v>42</v>
      </c>
      <c r="D29" s="4" t="s">
        <v>49</v>
      </c>
      <c r="K29" s="4" t="n">
        <v>2</v>
      </c>
      <c r="V29" s="4" t="s">
        <v>234</v>
      </c>
      <c r="W29" s="4" t="s">
        <v>341</v>
      </c>
      <c r="X29" s="4" t="s">
        <v>299</v>
      </c>
      <c r="Y29" s="4" t="s">
        <v>328</v>
      </c>
    </row>
    <row r="30" customFormat="false" ht="13.8" hidden="false" customHeight="false" outlineLevel="0" collapsed="false">
      <c r="A30" s="3" t="s">
        <v>89</v>
      </c>
      <c r="B30" s="4" t="s">
        <v>342</v>
      </c>
      <c r="C30" s="4" t="s">
        <v>343</v>
      </c>
      <c r="D30" s="4" t="s">
        <v>344</v>
      </c>
      <c r="H30" s="4" t="s">
        <v>54</v>
      </c>
      <c r="J30" s="4" t="n">
        <v>4</v>
      </c>
      <c r="K30" s="4" t="n">
        <v>4</v>
      </c>
      <c r="L30" s="4" t="s">
        <v>254</v>
      </c>
      <c r="M30" s="4" t="n">
        <v>7447472</v>
      </c>
      <c r="V30" s="4" t="s">
        <v>254</v>
      </c>
      <c r="W30" s="4" t="n">
        <v>8636984</v>
      </c>
      <c r="X30" s="4" t="s">
        <v>345</v>
      </c>
      <c r="Y30" s="4" t="s">
        <v>333</v>
      </c>
    </row>
    <row r="31" customFormat="false" ht="13.8" hidden="false" customHeight="false" outlineLevel="0" collapsed="false">
      <c r="A31" s="3" t="s">
        <v>90</v>
      </c>
      <c r="B31" s="4" t="s">
        <v>244</v>
      </c>
      <c r="C31" s="4" t="s">
        <v>346</v>
      </c>
      <c r="D31" s="4" t="s">
        <v>347</v>
      </c>
      <c r="K31" s="4" t="n">
        <v>1</v>
      </c>
      <c r="L31" s="4" t="s">
        <v>254</v>
      </c>
      <c r="M31" s="4" t="n">
        <v>5128739</v>
      </c>
      <c r="V31" s="4" t="s">
        <v>234</v>
      </c>
      <c r="W31" s="4" t="s">
        <v>348</v>
      </c>
      <c r="X31" s="4" t="s">
        <v>242</v>
      </c>
      <c r="Y31" s="4" t="s">
        <v>294</v>
      </c>
    </row>
    <row r="32" customFormat="false" ht="13.8" hidden="false" customHeight="false" outlineLevel="0" collapsed="false">
      <c r="A32" s="3" t="s">
        <v>91</v>
      </c>
      <c r="B32" s="4" t="s">
        <v>250</v>
      </c>
      <c r="C32" s="4" t="s">
        <v>51</v>
      </c>
      <c r="D32" s="4" t="s">
        <v>52</v>
      </c>
      <c r="K32" s="4" t="n">
        <v>1</v>
      </c>
      <c r="V32" s="4" t="s">
        <v>349</v>
      </c>
      <c r="W32" s="4" t="s">
        <v>350</v>
      </c>
      <c r="X32" s="4" t="s">
        <v>351</v>
      </c>
      <c r="Y32" s="4" t="s">
        <v>352</v>
      </c>
      <c r="Z32" s="4" t="s">
        <v>353</v>
      </c>
    </row>
    <row r="33" customFormat="false" ht="13.8" hidden="false" customHeight="false" outlineLevel="0" collapsed="false">
      <c r="A33" s="3" t="s">
        <v>92</v>
      </c>
      <c r="B33" s="4" t="s">
        <v>250</v>
      </c>
      <c r="C33" s="4" t="s">
        <v>52</v>
      </c>
      <c r="D33" s="4" t="s">
        <v>53</v>
      </c>
      <c r="K33" s="4" t="n">
        <v>2</v>
      </c>
      <c r="V33" s="4" t="s">
        <v>254</v>
      </c>
      <c r="W33" s="4" t="n">
        <v>9376357</v>
      </c>
      <c r="X33" s="4" t="s">
        <v>299</v>
      </c>
      <c r="Y33" s="4" t="s">
        <v>354</v>
      </c>
    </row>
    <row r="34" customFormat="false" ht="13.8" hidden="false" customHeight="false" outlineLevel="0" collapsed="false">
      <c r="A34" s="3" t="s">
        <v>93</v>
      </c>
      <c r="B34" s="4" t="s">
        <v>257</v>
      </c>
      <c r="C34" s="4" t="s">
        <v>355</v>
      </c>
      <c r="D34" s="4" t="s">
        <v>356</v>
      </c>
      <c r="I34" s="4" t="s">
        <v>357</v>
      </c>
      <c r="J34" s="4" t="n">
        <v>4</v>
      </c>
      <c r="K34" s="4" t="n">
        <v>4</v>
      </c>
      <c r="L34" s="4" t="s">
        <v>234</v>
      </c>
      <c r="M34" s="4" t="s">
        <v>358</v>
      </c>
      <c r="T34" s="4" t="s">
        <v>359</v>
      </c>
      <c r="U34" s="4" t="s">
        <v>360</v>
      </c>
      <c r="V34" s="4" t="s">
        <v>254</v>
      </c>
      <c r="W34" s="4" t="n">
        <v>468836</v>
      </c>
      <c r="X34" s="4" t="s">
        <v>361</v>
      </c>
      <c r="Y34" s="4" t="s">
        <v>268</v>
      </c>
    </row>
    <row r="35" customFormat="false" ht="13.8" hidden="false" customHeight="false" outlineLevel="0" collapsed="false">
      <c r="A35" s="3" t="s">
        <v>94</v>
      </c>
      <c r="B35" s="4" t="s">
        <v>362</v>
      </c>
      <c r="C35" s="4" t="s">
        <v>363</v>
      </c>
      <c r="D35" s="4" t="s">
        <v>56</v>
      </c>
      <c r="K35" s="4" t="n">
        <v>1</v>
      </c>
      <c r="L35" s="4" t="s">
        <v>234</v>
      </c>
      <c r="M35" s="4" t="s">
        <v>364</v>
      </c>
      <c r="V35" s="4" t="s">
        <v>365</v>
      </c>
      <c r="W35" s="4" t="s">
        <v>366</v>
      </c>
    </row>
    <row r="36" customFormat="false" ht="13.8" hidden="false" customHeight="false" outlineLevel="0" collapsed="false">
      <c r="A36" s="3" t="s">
        <v>95</v>
      </c>
      <c r="B36" s="4" t="s">
        <v>367</v>
      </c>
      <c r="C36" s="4" t="s">
        <v>368</v>
      </c>
      <c r="D36" s="4" t="s">
        <v>369</v>
      </c>
      <c r="K36" s="4" t="n">
        <v>1</v>
      </c>
      <c r="L36" s="4" t="s">
        <v>234</v>
      </c>
      <c r="M36" s="4" t="s">
        <v>364</v>
      </c>
      <c r="V36" s="4" t="s">
        <v>234</v>
      </c>
      <c r="W36" s="4" t="s">
        <v>364</v>
      </c>
    </row>
    <row r="37" customFormat="false" ht="13.8" hidden="false" customHeight="false" outlineLevel="0" collapsed="false">
      <c r="A37" s="3" t="s">
        <v>183</v>
      </c>
      <c r="B37" s="4" t="s">
        <v>370</v>
      </c>
      <c r="K37" s="4" t="n">
        <v>1</v>
      </c>
    </row>
    <row r="38" customFormat="false" ht="13.8" hidden="false" customHeight="false" outlineLevel="0" collapsed="false">
      <c r="A38" s="3" t="s">
        <v>185</v>
      </c>
      <c r="B38" s="4" t="s">
        <v>370</v>
      </c>
      <c r="K38" s="4" t="n">
        <v>1</v>
      </c>
    </row>
    <row r="39" customFormat="false" ht="13.8" hidden="false" customHeight="false" outlineLevel="0" collapsed="false">
      <c r="A39" s="3" t="s">
        <v>187</v>
      </c>
      <c r="B39" s="4" t="s">
        <v>370</v>
      </c>
      <c r="K39" s="4" t="n">
        <v>1</v>
      </c>
    </row>
    <row r="40" customFormat="false" ht="13.8" hidden="false" customHeight="false" outlineLevel="0" collapsed="false">
      <c r="A40" s="3" t="s">
        <v>96</v>
      </c>
      <c r="B40" s="4" t="s">
        <v>370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371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97</v>
      </c>
      <c r="B41" s="4" t="s">
        <v>370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371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98</v>
      </c>
      <c r="B42" s="4" t="s">
        <v>370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371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1" sqref="1:1 A39"/>
    </sheetView>
  </sheetViews>
  <sheetFormatPr defaultRowHeight="12.8"/>
  <cols>
    <col collapsed="false" hidden="false" max="1025" min="1" style="2" width="8.57085020242915"/>
  </cols>
  <sheetData>
    <row r="1" customFormat="false" ht="12.8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52</v>
      </c>
      <c r="AK1" s="3" t="s">
        <v>53</v>
      </c>
      <c r="AL1" s="3" t="s">
        <v>54</v>
      </c>
      <c r="AM1" s="3" t="s">
        <v>55</v>
      </c>
      <c r="AN1" s="3" t="s">
        <v>56</v>
      </c>
      <c r="AO1" s="3" t="s">
        <v>57</v>
      </c>
      <c r="AP1" s="3" t="s">
        <v>58</v>
      </c>
      <c r="AQ1" s="3" t="s">
        <v>59</v>
      </c>
      <c r="AR1" s="3" t="s">
        <v>60</v>
      </c>
    </row>
    <row r="2" customFormat="false" ht="12.8" hidden="false" customHeight="false" outlineLevel="0" collapsed="false">
      <c r="A2" s="3" t="s">
        <v>61</v>
      </c>
      <c r="B2" s="4" t="n">
        <v>-1</v>
      </c>
      <c r="C2" s="4" t="n">
        <v>1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  <c r="AL2" s="4" t="n">
        <v>0</v>
      </c>
      <c r="AM2" s="4" t="n">
        <v>0</v>
      </c>
      <c r="AN2" s="4" t="n">
        <v>0</v>
      </c>
      <c r="AO2" s="4" t="n">
        <v>0</v>
      </c>
      <c r="AP2" s="4" t="n">
        <v>0</v>
      </c>
      <c r="AQ2" s="4" t="n">
        <v>0</v>
      </c>
      <c r="AR2" s="4" t="n">
        <v>0</v>
      </c>
    </row>
    <row r="3" customFormat="false" ht="12.8" hidden="false" customHeight="false" outlineLevel="0" collapsed="false">
      <c r="A3" s="3" t="s">
        <v>62</v>
      </c>
      <c r="B3" s="4" t="n">
        <v>0</v>
      </c>
      <c r="C3" s="4" t="n">
        <v>-1</v>
      </c>
      <c r="D3" s="4" t="n">
        <v>-1</v>
      </c>
      <c r="E3" s="4" t="n">
        <v>1</v>
      </c>
      <c r="F3" s="4" t="n">
        <v>1</v>
      </c>
      <c r="G3" s="4" t="n">
        <v>1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0</v>
      </c>
      <c r="AQ3" s="4" t="n">
        <v>0</v>
      </c>
      <c r="AR3" s="4" t="n">
        <v>0</v>
      </c>
    </row>
    <row r="4" customFormat="false" ht="12.8" hidden="false" customHeight="false" outlineLevel="0" collapsed="false">
      <c r="A4" s="3" t="s">
        <v>63</v>
      </c>
      <c r="B4" s="4" t="n">
        <v>0</v>
      </c>
      <c r="C4" s="4" t="n">
        <v>0</v>
      </c>
      <c r="D4" s="4" t="n">
        <v>-1</v>
      </c>
      <c r="E4" s="4" t="n">
        <v>-1</v>
      </c>
      <c r="F4" s="4" t="n">
        <v>1</v>
      </c>
      <c r="G4" s="4" t="n">
        <v>0</v>
      </c>
      <c r="H4" s="4" t="n">
        <v>1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2.8" hidden="false" customHeight="false" outlineLevel="0" collapsed="false">
      <c r="A5" s="3" t="s">
        <v>64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-1</v>
      </c>
      <c r="J5" s="4" t="n">
        <v>1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</row>
    <row r="6" customFormat="false" ht="12.8" hidden="false" customHeight="false" outlineLevel="0" collapsed="false">
      <c r="A6" s="3" t="s">
        <v>65</v>
      </c>
      <c r="B6" s="4" t="n">
        <v>0</v>
      </c>
      <c r="C6" s="4" t="n">
        <v>0</v>
      </c>
      <c r="D6" s="4" t="n">
        <v>-1</v>
      </c>
      <c r="E6" s="4" t="n">
        <v>0</v>
      </c>
      <c r="F6" s="4" t="n">
        <v>1</v>
      </c>
      <c r="G6" s="4" t="n">
        <v>0</v>
      </c>
      <c r="H6" s="4" t="n">
        <v>0</v>
      </c>
      <c r="I6" s="4" t="n">
        <v>0</v>
      </c>
      <c r="J6" s="4" t="n">
        <v>-1</v>
      </c>
      <c r="K6" s="4" t="n">
        <v>1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</row>
    <row r="7" customFormat="false" ht="12.8" hidden="false" customHeight="false" outlineLevel="0" collapsed="false">
      <c r="A7" s="3" t="s">
        <v>66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-1</v>
      </c>
      <c r="M7" s="4" t="n">
        <v>1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2.8" hidden="false" customHeight="false" outlineLevel="0" collapsed="false">
      <c r="A8" s="3" t="s">
        <v>67</v>
      </c>
      <c r="B8" s="4" t="n">
        <v>0</v>
      </c>
      <c r="C8" s="4" t="n">
        <v>0</v>
      </c>
      <c r="D8" s="4" t="n">
        <v>-1</v>
      </c>
      <c r="E8" s="4" t="n">
        <v>0</v>
      </c>
      <c r="F8" s="4" t="n">
        <v>1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-1</v>
      </c>
      <c r="N8" s="4" t="n">
        <v>1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</row>
    <row r="9" customFormat="false" ht="12.8" hidden="false" customHeight="false" outlineLevel="0" collapsed="false">
      <c r="A9" s="3" t="s">
        <v>68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</v>
      </c>
      <c r="L9" s="4" t="n">
        <v>0</v>
      </c>
      <c r="M9" s="4" t="n">
        <v>0</v>
      </c>
      <c r="N9" s="4" t="n">
        <v>-1</v>
      </c>
      <c r="O9" s="4" t="n">
        <v>-1</v>
      </c>
      <c r="P9" s="4" t="n">
        <v>1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2.8" hidden="false" customHeight="false" outlineLevel="0" collapsed="false">
      <c r="A10" s="3" t="s">
        <v>69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1</v>
      </c>
      <c r="L10" s="4" t="n">
        <v>0</v>
      </c>
      <c r="M10" s="4" t="n">
        <v>0</v>
      </c>
      <c r="N10" s="4" t="n">
        <v>-1</v>
      </c>
      <c r="O10" s="4" t="n">
        <v>0</v>
      </c>
      <c r="P10" s="4" t="n">
        <v>0</v>
      </c>
      <c r="Q10" s="4" t="n">
        <v>-1</v>
      </c>
      <c r="R10" s="4" t="n">
        <v>1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2.8" hidden="false" customHeight="false" outlineLevel="0" collapsed="false">
      <c r="A11" s="3" t="s">
        <v>70</v>
      </c>
      <c r="B11" s="4" t="n">
        <v>0</v>
      </c>
      <c r="C11" s="4" t="n">
        <v>-1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1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-1</v>
      </c>
      <c r="T11" s="4" t="n">
        <v>1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2.8" hidden="false" customHeight="false" outlineLevel="0" collapsed="false">
      <c r="A12" s="3" t="s">
        <v>71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-1</v>
      </c>
      <c r="J12" s="4" t="n">
        <v>0</v>
      </c>
      <c r="K12" s="4" t="n">
        <v>0</v>
      </c>
      <c r="L12" s="4" t="n">
        <v>1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-1</v>
      </c>
      <c r="T12" s="4" t="n">
        <v>1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2.8" hidden="false" customHeight="false" outlineLevel="0" collapsed="false">
      <c r="A13" s="3" t="s">
        <v>72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-1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1</v>
      </c>
      <c r="R13" s="4" t="n">
        <v>-1</v>
      </c>
      <c r="S13" s="4" t="n">
        <v>0</v>
      </c>
      <c r="T13" s="4" t="n">
        <v>0</v>
      </c>
      <c r="U13" s="4" t="n">
        <v>1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2.8" hidden="false" customHeight="false" outlineLevel="0" collapsed="false">
      <c r="A14" s="3" t="s">
        <v>73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-1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1</v>
      </c>
      <c r="P14" s="4" t="n">
        <v>-1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1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2.8" hidden="false" customHeight="false" outlineLevel="0" collapsed="false">
      <c r="A15" s="3" t="s">
        <v>74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-1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1</v>
      </c>
      <c r="R15" s="4" t="n">
        <v>-1</v>
      </c>
      <c r="S15" s="4" t="n">
        <v>0</v>
      </c>
      <c r="T15" s="4" t="n">
        <v>0</v>
      </c>
      <c r="U15" s="4" t="n">
        <v>1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</row>
    <row r="16" customFormat="false" ht="12.8" hidden="false" customHeight="false" outlineLevel="0" collapsed="false">
      <c r="A16" s="3" t="s">
        <v>75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1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-1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</row>
    <row r="17" customFormat="false" ht="12.8" hidden="false" customHeight="false" outlineLevel="0" collapsed="false">
      <c r="A17" s="3" t="s">
        <v>76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-1</v>
      </c>
      <c r="L17" s="4" t="n">
        <v>0</v>
      </c>
      <c r="M17" s="4" t="n">
        <v>0</v>
      </c>
      <c r="N17" s="4" t="n">
        <v>0</v>
      </c>
      <c r="O17" s="4" t="n">
        <v>1</v>
      </c>
      <c r="P17" s="4" t="n">
        <v>-1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1</v>
      </c>
      <c r="W17" s="4" t="n">
        <v>1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2.8" hidden="false" customHeight="false" outlineLevel="0" collapsed="false">
      <c r="A18" s="3" t="s">
        <v>77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-1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1</v>
      </c>
      <c r="R18" s="4" t="n">
        <v>-1</v>
      </c>
      <c r="S18" s="4" t="n">
        <v>0</v>
      </c>
      <c r="T18" s="4" t="n">
        <v>0</v>
      </c>
      <c r="U18" s="4" t="n">
        <v>0</v>
      </c>
      <c r="V18" s="4" t="n">
        <v>1</v>
      </c>
      <c r="W18" s="4" t="n">
        <v>1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</row>
    <row r="19" customFormat="false" ht="12.8" hidden="false" customHeight="false" outlineLevel="0" collapsed="false">
      <c r="A19" s="3" t="s">
        <v>78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-1</v>
      </c>
      <c r="X19" s="4" t="n">
        <v>1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</row>
    <row r="20" customFormat="false" ht="12.8" hidden="false" customHeight="false" outlineLevel="0" collapsed="false">
      <c r="A20" s="3" t="s">
        <v>79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-1</v>
      </c>
      <c r="X20" s="4" t="n">
        <v>0</v>
      </c>
      <c r="Y20" s="4" t="n">
        <v>1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</row>
    <row r="21" customFormat="false" ht="12.8" hidden="false" customHeight="false" outlineLevel="0" collapsed="false">
      <c r="A21" s="3" t="s">
        <v>80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-1</v>
      </c>
      <c r="Y21" s="4" t="n">
        <v>-1</v>
      </c>
      <c r="Z21" s="4" t="n">
        <v>1</v>
      </c>
      <c r="AA21" s="4" t="n">
        <v>1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2.8" hidden="false" customHeight="false" outlineLevel="0" collapsed="false">
      <c r="A22" s="3" t="s">
        <v>81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-1</v>
      </c>
      <c r="Z22" s="4" t="n">
        <v>1</v>
      </c>
      <c r="AA22" s="4" t="n">
        <v>0</v>
      </c>
      <c r="AB22" s="4" t="n">
        <v>-1</v>
      </c>
      <c r="AC22" s="4" t="n">
        <v>1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2.8" hidden="false" customHeight="false" outlineLevel="0" collapsed="false">
      <c r="A23" s="3" t="s">
        <v>82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-1</v>
      </c>
      <c r="AA23" s="4" t="n">
        <v>-1</v>
      </c>
      <c r="AB23" s="4" t="n">
        <v>1</v>
      </c>
      <c r="AC23" s="4" t="n">
        <v>1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2.8" hidden="false" customHeight="false" outlineLevel="0" collapsed="false">
      <c r="A24" s="3" t="s">
        <v>83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-1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1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</row>
    <row r="25" customFormat="false" ht="12.8" hidden="false" customHeight="false" outlineLevel="0" collapsed="false">
      <c r="A25" s="3" t="s">
        <v>84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-1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2.8" hidden="false" customHeight="false" outlineLevel="0" collapsed="false">
      <c r="A26" s="3" t="s">
        <v>85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1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-1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2.8" hidden="false" customHeight="false" outlineLevel="0" collapsed="false">
      <c r="A27" s="3" t="s">
        <v>86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1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1</v>
      </c>
      <c r="AD27" s="4" t="n">
        <v>0</v>
      </c>
      <c r="AE27" s="4" t="n">
        <v>0</v>
      </c>
      <c r="AF27" s="4" t="n">
        <v>-1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2.8" hidden="false" customHeight="false" outlineLevel="0" collapsed="false">
      <c r="A28" s="3" t="s">
        <v>87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-1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1</v>
      </c>
      <c r="AG28" s="4" t="n">
        <v>-1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2.8" hidden="false" customHeight="false" outlineLevel="0" collapsed="false">
      <c r="A29" s="3" t="s">
        <v>88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-1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1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2.8" hidden="false" customHeight="false" outlineLevel="0" collapsed="false">
      <c r="A30" s="3" t="s">
        <v>89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-1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</v>
      </c>
      <c r="P30" s="4" t="n">
        <v>-1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-1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1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</row>
    <row r="31" customFormat="false" ht="12.8" hidden="false" customHeight="false" outlineLevel="0" collapsed="false">
      <c r="A31" s="3" t="s">
        <v>90</v>
      </c>
      <c r="B31" s="4" t="n">
        <v>0</v>
      </c>
      <c r="C31" s="4" t="n">
        <v>0</v>
      </c>
      <c r="D31" s="4" t="n">
        <v>1</v>
      </c>
      <c r="E31" s="4" t="n">
        <v>0</v>
      </c>
      <c r="F31" s="4" t="n">
        <v>-1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-1</v>
      </c>
      <c r="AI31" s="4" t="n">
        <v>1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</row>
    <row r="32" customFormat="false" ht="12.8" hidden="false" customHeight="false" outlineLevel="0" collapsed="false">
      <c r="A32" s="3" t="s">
        <v>91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-1</v>
      </c>
      <c r="AJ32" s="4" t="n">
        <v>1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</row>
    <row r="33" customFormat="false" ht="12.8" hidden="false" customHeight="false" outlineLevel="0" collapsed="false">
      <c r="A33" s="3" t="s">
        <v>92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-1</v>
      </c>
      <c r="AK33" s="4" t="n">
        <v>1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  <c r="AR33" s="4" t="n">
        <v>0</v>
      </c>
    </row>
    <row r="34" customFormat="false" ht="12.8" hidden="false" customHeight="false" outlineLevel="0" collapsed="false">
      <c r="A34" s="3" t="s">
        <v>93</v>
      </c>
      <c r="B34" s="4" t="n">
        <v>0</v>
      </c>
      <c r="C34" s="4" t="n">
        <v>0</v>
      </c>
      <c r="D34" s="4" t="n">
        <v>1</v>
      </c>
      <c r="E34" s="4" t="n">
        <v>0</v>
      </c>
      <c r="F34" s="4" t="n">
        <v>-1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-1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2.8" hidden="false" customHeight="false" outlineLevel="0" collapsed="false">
      <c r="A35" s="3" t="s">
        <v>94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-1</v>
      </c>
      <c r="AM35" s="4" t="n">
        <v>-2</v>
      </c>
      <c r="AN35" s="4" t="n">
        <v>1</v>
      </c>
      <c r="AO35" s="4" t="n">
        <v>2</v>
      </c>
      <c r="AP35" s="4" t="n">
        <v>0</v>
      </c>
      <c r="AQ35" s="4" t="n">
        <v>0</v>
      </c>
      <c r="AR35" s="4" t="n">
        <v>0</v>
      </c>
    </row>
    <row r="36" customFormat="false" ht="12.8" hidden="false" customHeight="false" outlineLevel="0" collapsed="false">
      <c r="A36" s="3" t="s">
        <v>95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-1</v>
      </c>
      <c r="R36" s="4" t="n">
        <v>1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2</v>
      </c>
      <c r="AN36" s="4" t="n">
        <v>-1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2.8" hidden="false" customHeight="false" outlineLevel="0" collapsed="false">
      <c r="A37" s="3" t="s">
        <v>96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-1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1</v>
      </c>
      <c r="AQ37" s="4" t="n">
        <v>0</v>
      </c>
      <c r="AR37" s="4" t="n">
        <v>0</v>
      </c>
    </row>
    <row r="38" customFormat="false" ht="12.8" hidden="false" customHeight="false" outlineLevel="0" collapsed="false">
      <c r="A38" s="3" t="s">
        <v>97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0</v>
      </c>
      <c r="AK38" s="4" t="n">
        <v>-1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1</v>
      </c>
      <c r="AR38" s="4" t="n">
        <v>0</v>
      </c>
    </row>
    <row r="39" customFormat="false" ht="12.8" hidden="false" customHeight="false" outlineLevel="0" collapsed="false">
      <c r="A39" s="3" t="s">
        <v>98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1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1:1 H11"/>
    </sheetView>
  </sheetViews>
  <sheetFormatPr defaultRowHeight="13.8"/>
  <cols>
    <col collapsed="false" hidden="false" max="1" min="1" style="2" width="18.9595141700405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99</v>
      </c>
      <c r="B1" s="3" t="s">
        <v>100</v>
      </c>
      <c r="C1" s="3" t="s">
        <v>101</v>
      </c>
      <c r="D1" s="3" t="s">
        <v>102</v>
      </c>
      <c r="E1" s="3" t="s">
        <v>103</v>
      </c>
    </row>
    <row r="2" customFormat="false" ht="13.8" hidden="false" customHeight="false" outlineLevel="0" collapsed="false">
      <c r="A2" s="3" t="s">
        <v>18</v>
      </c>
      <c r="B2" s="4" t="s">
        <v>104</v>
      </c>
      <c r="C2" s="4" t="n">
        <v>0</v>
      </c>
      <c r="D2" s="4" t="n">
        <v>1</v>
      </c>
      <c r="E2" s="4" t="n">
        <v>1</v>
      </c>
    </row>
    <row r="3" customFormat="false" ht="13.8" hidden="false" customHeight="false" outlineLevel="0" collapsed="false">
      <c r="A3" s="3" t="s">
        <v>19</v>
      </c>
      <c r="B3" s="4" t="s">
        <v>105</v>
      </c>
      <c r="C3" s="4" t="n">
        <v>1</v>
      </c>
      <c r="D3" s="4" t="n">
        <v>1</v>
      </c>
      <c r="E3" s="4" t="n">
        <v>0</v>
      </c>
    </row>
    <row r="4" customFormat="false" ht="13.8" hidden="false" customHeight="false" outlineLevel="0" collapsed="false">
      <c r="A4" s="3" t="s">
        <v>20</v>
      </c>
      <c r="B4" s="4" t="s">
        <v>106</v>
      </c>
      <c r="C4" s="4" t="n">
        <v>1</v>
      </c>
      <c r="D4" s="4" t="n">
        <v>1</v>
      </c>
      <c r="E4" s="4" t="n">
        <v>0</v>
      </c>
    </row>
    <row r="5" customFormat="false" ht="13.8" hidden="false" customHeight="false" outlineLevel="0" collapsed="false">
      <c r="A5" s="3" t="s">
        <v>21</v>
      </c>
      <c r="B5" s="4" t="s">
        <v>107</v>
      </c>
      <c r="C5" s="4" t="n">
        <v>1</v>
      </c>
      <c r="D5" s="4" t="n">
        <v>1</v>
      </c>
      <c r="E5" s="4" t="n">
        <v>0</v>
      </c>
    </row>
    <row r="6" customFormat="false" ht="13.8" hidden="false" customHeight="false" outlineLevel="0" collapsed="false">
      <c r="A6" s="3" t="s">
        <v>22</v>
      </c>
      <c r="B6" s="4" t="s">
        <v>108</v>
      </c>
      <c r="C6" s="4" t="n">
        <v>1</v>
      </c>
      <c r="D6" s="4" t="n">
        <v>1</v>
      </c>
      <c r="E6" s="4" t="n">
        <v>0</v>
      </c>
    </row>
    <row r="7" customFormat="false" ht="13.8" hidden="false" customHeight="false" outlineLevel="0" collapsed="false">
      <c r="A7" s="3" t="s">
        <v>23</v>
      </c>
      <c r="B7" s="4" t="s">
        <v>109</v>
      </c>
      <c r="C7" s="4" t="n">
        <v>0</v>
      </c>
      <c r="D7" s="4" t="n">
        <v>1</v>
      </c>
      <c r="E7" s="4" t="n">
        <v>1</v>
      </c>
    </row>
    <row r="8" customFormat="false" ht="13.8" hidden="false" customHeight="false" outlineLevel="0" collapsed="false">
      <c r="A8" s="3" t="s">
        <v>24</v>
      </c>
      <c r="B8" s="4" t="s">
        <v>110</v>
      </c>
      <c r="C8" s="4" t="n">
        <v>1</v>
      </c>
      <c r="D8" s="4" t="n">
        <v>1</v>
      </c>
      <c r="E8" s="4" t="n">
        <v>0</v>
      </c>
    </row>
    <row r="9" customFormat="false" ht="13.8" hidden="false" customHeight="false" outlineLevel="0" collapsed="false">
      <c r="A9" s="3" t="s">
        <v>25</v>
      </c>
      <c r="B9" s="4" t="s">
        <v>111</v>
      </c>
      <c r="C9" s="4" t="n">
        <v>1</v>
      </c>
      <c r="D9" s="4" t="n">
        <v>1</v>
      </c>
      <c r="E9" s="4" t="n">
        <v>0</v>
      </c>
    </row>
    <row r="10" customFormat="false" ht="13.8" hidden="false" customHeight="false" outlineLevel="0" collapsed="false">
      <c r="A10" s="3" t="s">
        <v>26</v>
      </c>
      <c r="B10" s="4" t="s">
        <v>112</v>
      </c>
      <c r="C10" s="4" t="n">
        <v>1</v>
      </c>
      <c r="D10" s="4" t="n">
        <v>1</v>
      </c>
      <c r="E10" s="4" t="n">
        <v>0</v>
      </c>
    </row>
    <row r="11" customFormat="false" ht="13.8" hidden="false" customHeight="false" outlineLevel="0" collapsed="false">
      <c r="A11" s="3" t="s">
        <v>27</v>
      </c>
      <c r="B11" s="4" t="s">
        <v>113</v>
      </c>
      <c r="C11" s="4" t="n">
        <v>1</v>
      </c>
      <c r="D11" s="4" t="n">
        <v>1</v>
      </c>
      <c r="E11" s="4" t="n">
        <v>0</v>
      </c>
    </row>
    <row r="12" customFormat="false" ht="13.8" hidden="false" customHeight="false" outlineLevel="0" collapsed="false">
      <c r="A12" s="3" t="s">
        <v>28</v>
      </c>
      <c r="B12" s="4" t="s">
        <v>114</v>
      </c>
      <c r="C12" s="4" t="n">
        <v>1</v>
      </c>
      <c r="D12" s="4" t="n">
        <v>1</v>
      </c>
      <c r="E12" s="4" t="n">
        <v>0</v>
      </c>
    </row>
    <row r="13" customFormat="false" ht="13.8" hidden="false" customHeight="false" outlineLevel="0" collapsed="false">
      <c r="A13" s="3" t="s">
        <v>29</v>
      </c>
      <c r="B13" s="4" t="s">
        <v>115</v>
      </c>
      <c r="C13" s="4" t="n">
        <v>1</v>
      </c>
      <c r="D13" s="4" t="n">
        <v>1</v>
      </c>
      <c r="E13" s="4" t="n">
        <v>0</v>
      </c>
    </row>
    <row r="14" customFormat="false" ht="13.8" hidden="false" customHeight="false" outlineLevel="0" collapsed="false">
      <c r="A14" s="3" t="s">
        <v>30</v>
      </c>
      <c r="B14" s="4" t="s">
        <v>116</v>
      </c>
      <c r="C14" s="4" t="n">
        <v>1</v>
      </c>
      <c r="D14" s="4" t="n">
        <v>1</v>
      </c>
      <c r="E14" s="4" t="n">
        <v>0</v>
      </c>
    </row>
    <row r="15" customFormat="false" ht="13.8" hidden="false" customHeight="false" outlineLevel="0" collapsed="false">
      <c r="A15" s="3" t="s">
        <v>31</v>
      </c>
      <c r="B15" s="4" t="s">
        <v>117</v>
      </c>
      <c r="C15" s="4" t="n">
        <v>1</v>
      </c>
      <c r="D15" s="4" t="n">
        <v>1</v>
      </c>
      <c r="E15" s="4" t="n">
        <v>0</v>
      </c>
    </row>
    <row r="16" customFormat="false" ht="13.8" hidden="false" customHeight="false" outlineLevel="0" collapsed="false">
      <c r="A16" s="3" t="s">
        <v>32</v>
      </c>
      <c r="B16" s="4" t="s">
        <v>118</v>
      </c>
      <c r="C16" s="4" t="n">
        <v>1</v>
      </c>
      <c r="D16" s="4" t="n">
        <v>1</v>
      </c>
      <c r="E16" s="4" t="n">
        <v>0</v>
      </c>
    </row>
    <row r="17" customFormat="false" ht="13.8" hidden="false" customHeight="false" outlineLevel="0" collapsed="false">
      <c r="A17" s="3" t="s">
        <v>33</v>
      </c>
      <c r="B17" s="4" t="s">
        <v>119</v>
      </c>
      <c r="C17" s="4" t="n">
        <v>1</v>
      </c>
      <c r="D17" s="4" t="n">
        <v>1</v>
      </c>
      <c r="E17" s="4" t="n">
        <v>0</v>
      </c>
    </row>
    <row r="18" customFormat="false" ht="13.8" hidden="false" customHeight="false" outlineLevel="0" collapsed="false">
      <c r="A18" s="3" t="s">
        <v>34</v>
      </c>
      <c r="B18" s="4" t="s">
        <v>120</v>
      </c>
      <c r="C18" s="4" t="n">
        <v>1</v>
      </c>
      <c r="D18" s="4" t="n">
        <v>1</v>
      </c>
      <c r="E18" s="4" t="n">
        <v>0</v>
      </c>
    </row>
    <row r="19" customFormat="false" ht="13.8" hidden="false" customHeight="false" outlineLevel="0" collapsed="false">
      <c r="A19" s="3" t="s">
        <v>35</v>
      </c>
      <c r="B19" s="4" t="s">
        <v>121</v>
      </c>
      <c r="C19" s="4" t="n">
        <v>0</v>
      </c>
      <c r="D19" s="4" t="n">
        <v>1</v>
      </c>
      <c r="E19" s="4" t="n">
        <v>1</v>
      </c>
    </row>
    <row r="20" customFormat="false" ht="13.8" hidden="false" customHeight="false" outlineLevel="0" collapsed="false">
      <c r="A20" s="3" t="s">
        <v>36</v>
      </c>
      <c r="B20" s="4" t="s">
        <v>122</v>
      </c>
      <c r="C20" s="4" t="n">
        <v>0</v>
      </c>
      <c r="D20" s="4" t="n">
        <v>1</v>
      </c>
      <c r="E20" s="4" t="n">
        <v>1</v>
      </c>
    </row>
    <row r="21" customFormat="false" ht="13.8" hidden="false" customHeight="false" outlineLevel="0" collapsed="false">
      <c r="A21" s="3" t="s">
        <v>37</v>
      </c>
      <c r="B21" s="4" t="s">
        <v>123</v>
      </c>
      <c r="C21" s="4" t="n">
        <v>1</v>
      </c>
      <c r="D21" s="4" t="n">
        <v>1</v>
      </c>
      <c r="E21" s="4" t="n">
        <v>0</v>
      </c>
    </row>
    <row r="22" customFormat="false" ht="13.8" hidden="false" customHeight="false" outlineLevel="0" collapsed="false">
      <c r="A22" s="3" t="s">
        <v>38</v>
      </c>
      <c r="B22" s="4" t="s">
        <v>124</v>
      </c>
      <c r="C22" s="4" t="n">
        <v>0</v>
      </c>
      <c r="D22" s="4" t="n">
        <v>0</v>
      </c>
      <c r="E22" s="4" t="n">
        <v>1</v>
      </c>
    </row>
    <row r="23" customFormat="false" ht="13.8" hidden="false" customHeight="false" outlineLevel="0" collapsed="false">
      <c r="A23" s="3" t="s">
        <v>39</v>
      </c>
      <c r="B23" s="4" t="s">
        <v>125</v>
      </c>
      <c r="C23" s="4" t="n">
        <v>1</v>
      </c>
      <c r="D23" s="4" t="n">
        <v>1</v>
      </c>
      <c r="E23" s="4" t="n">
        <v>0</v>
      </c>
    </row>
    <row r="24" customFormat="false" ht="13.8" hidden="false" customHeight="false" outlineLevel="0" collapsed="false">
      <c r="A24" s="3" t="s">
        <v>40</v>
      </c>
      <c r="B24" s="4" t="s">
        <v>126</v>
      </c>
      <c r="C24" s="4" t="n">
        <v>1</v>
      </c>
      <c r="D24" s="4" t="n">
        <v>1</v>
      </c>
      <c r="E24" s="4" t="n">
        <v>0</v>
      </c>
    </row>
    <row r="25" customFormat="false" ht="13.8" hidden="false" customHeight="false" outlineLevel="0" collapsed="false">
      <c r="A25" s="3" t="s">
        <v>41</v>
      </c>
      <c r="B25" s="4" t="s">
        <v>127</v>
      </c>
      <c r="C25" s="4" t="n">
        <v>1</v>
      </c>
      <c r="D25" s="4" t="n">
        <v>1</v>
      </c>
      <c r="E25" s="4" t="n">
        <v>0</v>
      </c>
    </row>
    <row r="26" customFormat="false" ht="13.8" hidden="false" customHeight="false" outlineLevel="0" collapsed="false">
      <c r="A26" s="3" t="s">
        <v>42</v>
      </c>
      <c r="B26" s="4" t="s">
        <v>128</v>
      </c>
      <c r="C26" s="4" t="n">
        <v>1</v>
      </c>
      <c r="D26" s="4" t="n">
        <v>1</v>
      </c>
      <c r="E26" s="4" t="n">
        <v>0</v>
      </c>
    </row>
    <row r="27" customFormat="false" ht="13.8" hidden="false" customHeight="false" outlineLevel="0" collapsed="false">
      <c r="A27" s="3" t="s">
        <v>43</v>
      </c>
      <c r="B27" s="4" t="s">
        <v>129</v>
      </c>
      <c r="C27" s="4" t="n">
        <v>1</v>
      </c>
      <c r="D27" s="4" t="n">
        <v>1</v>
      </c>
      <c r="E27" s="4" t="n">
        <v>0</v>
      </c>
    </row>
    <row r="28" customFormat="false" ht="13.8" hidden="false" customHeight="false" outlineLevel="0" collapsed="false">
      <c r="A28" s="3" t="s">
        <v>44</v>
      </c>
      <c r="B28" s="4" t="s">
        <v>130</v>
      </c>
      <c r="C28" s="4" t="n">
        <v>1</v>
      </c>
      <c r="D28" s="4" t="n">
        <v>1</v>
      </c>
      <c r="E28" s="4" t="n">
        <v>0</v>
      </c>
    </row>
    <row r="29" customFormat="false" ht="13.8" hidden="false" customHeight="false" outlineLevel="0" collapsed="false">
      <c r="A29" s="3" t="s">
        <v>45</v>
      </c>
      <c r="B29" s="4" t="s">
        <v>131</v>
      </c>
      <c r="C29" s="4" t="n">
        <v>1</v>
      </c>
      <c r="D29" s="4" t="n">
        <v>1</v>
      </c>
      <c r="E29" s="4" t="n">
        <v>0</v>
      </c>
    </row>
    <row r="30" customFormat="false" ht="13.8" hidden="false" customHeight="false" outlineLevel="0" collapsed="false">
      <c r="A30" s="3" t="s">
        <v>46</v>
      </c>
      <c r="B30" s="4" t="s">
        <v>132</v>
      </c>
      <c r="C30" s="4" t="n">
        <v>1</v>
      </c>
      <c r="D30" s="4" t="n">
        <v>1</v>
      </c>
      <c r="E30" s="4" t="n">
        <v>0</v>
      </c>
    </row>
    <row r="31" customFormat="false" ht="13.8" hidden="false" customHeight="false" outlineLevel="0" collapsed="false">
      <c r="A31" s="3" t="s">
        <v>47</v>
      </c>
      <c r="B31" s="4" t="s">
        <v>133</v>
      </c>
      <c r="C31" s="4" t="n">
        <v>1</v>
      </c>
      <c r="D31" s="4" t="n">
        <v>1</v>
      </c>
      <c r="E31" s="4" t="n">
        <v>0</v>
      </c>
    </row>
    <row r="32" customFormat="false" ht="13.8" hidden="false" customHeight="false" outlineLevel="0" collapsed="false">
      <c r="A32" s="3" t="s">
        <v>48</v>
      </c>
      <c r="B32" s="4" t="s">
        <v>134</v>
      </c>
      <c r="C32" s="4" t="n">
        <v>1</v>
      </c>
      <c r="D32" s="4" t="n">
        <v>1</v>
      </c>
      <c r="E32" s="4" t="n">
        <v>0</v>
      </c>
    </row>
    <row r="33" customFormat="false" ht="13.8" hidden="false" customHeight="false" outlineLevel="0" collapsed="false">
      <c r="A33" s="3" t="s">
        <v>49</v>
      </c>
      <c r="B33" s="4" t="s">
        <v>135</v>
      </c>
      <c r="C33" s="4" t="n">
        <v>1</v>
      </c>
      <c r="D33" s="4" t="n">
        <v>1</v>
      </c>
      <c r="E33" s="4" t="n">
        <v>0</v>
      </c>
    </row>
    <row r="34" customFormat="false" ht="13.8" hidden="false" customHeight="false" outlineLevel="0" collapsed="false">
      <c r="A34" s="3" t="s">
        <v>50</v>
      </c>
      <c r="B34" s="4" t="s">
        <v>136</v>
      </c>
      <c r="C34" s="4" t="n">
        <v>1</v>
      </c>
      <c r="D34" s="4" t="n">
        <v>1</v>
      </c>
      <c r="E34" s="4" t="n">
        <v>0</v>
      </c>
    </row>
    <row r="35" customFormat="false" ht="13.8" hidden="false" customHeight="false" outlineLevel="0" collapsed="false">
      <c r="A35" s="3" t="s">
        <v>51</v>
      </c>
      <c r="B35" s="4" t="s">
        <v>137</v>
      </c>
      <c r="C35" s="4" t="n">
        <v>1</v>
      </c>
      <c r="D35" s="4" t="n">
        <v>1</v>
      </c>
      <c r="E35" s="4" t="n">
        <v>0</v>
      </c>
    </row>
    <row r="36" customFormat="false" ht="13.8" hidden="false" customHeight="false" outlineLevel="0" collapsed="false">
      <c r="A36" s="3" t="s">
        <v>52</v>
      </c>
      <c r="B36" s="4" t="s">
        <v>138</v>
      </c>
      <c r="C36" s="4" t="n">
        <v>1</v>
      </c>
      <c r="D36" s="4" t="n">
        <v>1</v>
      </c>
      <c r="E36" s="4" t="n">
        <v>0</v>
      </c>
    </row>
    <row r="37" customFormat="false" ht="13.8" hidden="false" customHeight="false" outlineLevel="0" collapsed="false">
      <c r="A37" s="3" t="s">
        <v>53</v>
      </c>
      <c r="B37" s="4" t="s">
        <v>139</v>
      </c>
      <c r="C37" s="4" t="n">
        <v>1</v>
      </c>
      <c r="D37" s="4" t="n">
        <v>1</v>
      </c>
      <c r="E37" s="4" t="n">
        <v>0</v>
      </c>
    </row>
    <row r="38" customFormat="false" ht="13.8" hidden="false" customHeight="false" outlineLevel="0" collapsed="false">
      <c r="A38" s="3" t="s">
        <v>54</v>
      </c>
      <c r="B38" s="4" t="s">
        <v>140</v>
      </c>
      <c r="C38" s="4" t="n">
        <v>1</v>
      </c>
      <c r="D38" s="4" t="n">
        <v>1</v>
      </c>
      <c r="E38" s="4" t="n">
        <v>0</v>
      </c>
    </row>
    <row r="39" customFormat="false" ht="13.8" hidden="false" customHeight="false" outlineLevel="0" collapsed="false">
      <c r="A39" s="3" t="s">
        <v>55</v>
      </c>
      <c r="B39" s="4" t="s">
        <v>141</v>
      </c>
      <c r="C39" s="4" t="n">
        <v>1</v>
      </c>
      <c r="D39" s="4" t="n">
        <v>1</v>
      </c>
      <c r="E39" s="4" t="n">
        <v>0</v>
      </c>
    </row>
    <row r="40" customFormat="false" ht="13.8" hidden="false" customHeight="false" outlineLevel="0" collapsed="false">
      <c r="A40" s="3" t="s">
        <v>56</v>
      </c>
      <c r="B40" s="4" t="s">
        <v>142</v>
      </c>
      <c r="C40" s="4" t="n">
        <v>1</v>
      </c>
      <c r="D40" s="4" t="n">
        <v>1</v>
      </c>
      <c r="E40" s="4" t="n">
        <v>0</v>
      </c>
    </row>
    <row r="41" customFormat="false" ht="13.8" hidden="false" customHeight="false" outlineLevel="0" collapsed="false">
      <c r="A41" s="3" t="s">
        <v>57</v>
      </c>
      <c r="B41" s="4" t="s">
        <v>143</v>
      </c>
      <c r="C41" s="4" t="n">
        <v>0</v>
      </c>
      <c r="D41" s="4" t="n">
        <v>0</v>
      </c>
      <c r="E41" s="4" t="n">
        <v>1</v>
      </c>
    </row>
    <row r="42" customFormat="false" ht="13.8" hidden="false" customHeight="false" outlineLevel="0" collapsed="false">
      <c r="A42" s="3" t="s">
        <v>58</v>
      </c>
      <c r="B42" s="4" t="s">
        <v>144</v>
      </c>
      <c r="C42" s="4" t="n">
        <v>0</v>
      </c>
      <c r="D42" s="4" t="n">
        <v>1</v>
      </c>
      <c r="E42" s="4" t="n">
        <v>1</v>
      </c>
    </row>
    <row r="43" customFormat="false" ht="13.8" hidden="false" customHeight="false" outlineLevel="0" collapsed="false">
      <c r="A43" s="3" t="s">
        <v>59</v>
      </c>
      <c r="B43" s="4" t="s">
        <v>145</v>
      </c>
      <c r="C43" s="4" t="n">
        <v>0</v>
      </c>
      <c r="D43" s="4" t="n">
        <v>1</v>
      </c>
      <c r="E43" s="4" t="n">
        <v>1</v>
      </c>
    </row>
    <row r="44" customFormat="false" ht="13.8" hidden="false" customHeight="false" outlineLevel="0" collapsed="false">
      <c r="A44" s="3" t="s">
        <v>60</v>
      </c>
      <c r="B44" s="4" t="s">
        <v>146</v>
      </c>
      <c r="C44" s="4" t="n">
        <v>0</v>
      </c>
      <c r="D44" s="4" t="n">
        <v>1</v>
      </c>
      <c r="E4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3.8"/>
  <cols>
    <col collapsed="false" hidden="false" max="1" min="1" style="0" width="16.1740890688259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99</v>
      </c>
      <c r="B1" s="3" t="s">
        <v>147</v>
      </c>
      <c r="C1" s="3" t="s">
        <v>148</v>
      </c>
      <c r="D1" s="3" t="s">
        <v>149</v>
      </c>
      <c r="E1" s="3" t="s">
        <v>150</v>
      </c>
    </row>
    <row r="2" customFormat="false" ht="13.8" hidden="false" customHeight="false" outlineLevel="0" collapsed="false">
      <c r="A2" s="3" t="s">
        <v>61</v>
      </c>
      <c r="B2" s="4" t="s">
        <v>151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62</v>
      </c>
      <c r="B3" s="4" t="s">
        <v>152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63</v>
      </c>
      <c r="B4" s="4" t="s">
        <v>153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64</v>
      </c>
      <c r="B5" s="4" t="s">
        <v>154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65</v>
      </c>
      <c r="B6" s="4" t="s">
        <v>155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66</v>
      </c>
      <c r="B7" s="4" t="s">
        <v>156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67</v>
      </c>
      <c r="B8" s="4" t="s">
        <v>157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68</v>
      </c>
      <c r="B9" s="4" t="s">
        <v>158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69</v>
      </c>
      <c r="B10" s="4" t="s">
        <v>158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70</v>
      </c>
      <c r="B11" s="4" t="s">
        <v>159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71</v>
      </c>
      <c r="B12" s="4" t="s">
        <v>160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72</v>
      </c>
      <c r="B13" s="4" t="s">
        <v>161</v>
      </c>
      <c r="C13" s="4" t="n">
        <v>0</v>
      </c>
      <c r="D13" s="4" t="n">
        <v>1</v>
      </c>
      <c r="E13" s="4" t="s">
        <v>162</v>
      </c>
    </row>
    <row r="14" customFormat="false" ht="13.8" hidden="false" customHeight="false" outlineLevel="0" collapsed="false">
      <c r="A14" s="3" t="s">
        <v>73</v>
      </c>
      <c r="B14" s="4" t="s">
        <v>161</v>
      </c>
      <c r="C14" s="4" t="n">
        <v>0</v>
      </c>
      <c r="D14" s="4" t="n">
        <v>1</v>
      </c>
      <c r="E14" s="4" t="s">
        <v>162</v>
      </c>
    </row>
    <row r="15" customFormat="false" ht="13.8" hidden="false" customHeight="false" outlineLevel="0" collapsed="false">
      <c r="A15" s="3" t="s">
        <v>74</v>
      </c>
      <c r="B15" s="4" t="s">
        <v>161</v>
      </c>
      <c r="C15" s="4" t="n">
        <v>0</v>
      </c>
      <c r="D15" s="4" t="n">
        <v>1</v>
      </c>
      <c r="E15" s="4" t="s">
        <v>162</v>
      </c>
    </row>
    <row r="16" customFormat="false" ht="13.8" hidden="false" customHeight="false" outlineLevel="0" collapsed="false">
      <c r="A16" s="3" t="s">
        <v>75</v>
      </c>
      <c r="B16" s="4" t="s">
        <v>163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76</v>
      </c>
      <c r="B17" s="4" t="s">
        <v>164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77</v>
      </c>
      <c r="B18" s="4" t="s">
        <v>164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78</v>
      </c>
      <c r="B19" s="4" t="s">
        <v>165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79</v>
      </c>
      <c r="B20" s="4" t="s">
        <v>166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80</v>
      </c>
      <c r="B21" s="4" t="s">
        <v>167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81</v>
      </c>
      <c r="B22" s="4" t="s">
        <v>168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82</v>
      </c>
      <c r="B23" s="4" t="s">
        <v>169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83</v>
      </c>
      <c r="B24" s="4" t="s">
        <v>170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84</v>
      </c>
      <c r="B25" s="4" t="s">
        <v>171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85</v>
      </c>
      <c r="B26" s="4" t="s">
        <v>172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86</v>
      </c>
      <c r="B27" s="4" t="s">
        <v>173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87</v>
      </c>
      <c r="B28" s="4" t="s">
        <v>174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88</v>
      </c>
      <c r="B29" s="4" t="s">
        <v>175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89</v>
      </c>
      <c r="B30" s="4" t="s">
        <v>176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90</v>
      </c>
      <c r="B31" s="4" t="s">
        <v>177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91</v>
      </c>
      <c r="B32" s="4" t="s">
        <v>178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92</v>
      </c>
      <c r="B33" s="4" t="s">
        <v>179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93</v>
      </c>
      <c r="B34" s="4" t="s">
        <v>180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94</v>
      </c>
      <c r="B35" s="4" t="s">
        <v>181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95</v>
      </c>
      <c r="B36" s="4" t="s">
        <v>182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183</v>
      </c>
      <c r="B37" s="4" t="s">
        <v>184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185</v>
      </c>
      <c r="B38" s="4" t="s">
        <v>186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187</v>
      </c>
      <c r="B39" s="4" t="s">
        <v>188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96</v>
      </c>
      <c r="B40" s="4" t="s">
        <v>189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97</v>
      </c>
      <c r="B41" s="4" t="s">
        <v>190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98</v>
      </c>
      <c r="B42" s="4" t="s">
        <v>191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99</v>
      </c>
    </row>
    <row r="3" customFormat="false" ht="15" hidden="false" customHeight="false" outlineLevel="0" collapsed="false">
      <c r="A3" s="1" t="s">
        <v>61</v>
      </c>
    </row>
    <row r="4" customFormat="false" ht="15" hidden="false" customHeight="false" outlineLevel="0" collapsed="false">
      <c r="A4" s="1" t="s">
        <v>62</v>
      </c>
    </row>
    <row r="5" customFormat="false" ht="15" hidden="false" customHeight="false" outlineLevel="0" collapsed="false">
      <c r="A5" s="1" t="s">
        <v>63</v>
      </c>
    </row>
    <row r="6" customFormat="false" ht="15" hidden="false" customHeight="false" outlineLevel="0" collapsed="false">
      <c r="A6" s="1" t="s">
        <v>64</v>
      </c>
    </row>
    <row r="7" customFormat="false" ht="15" hidden="false" customHeight="false" outlineLevel="0" collapsed="false">
      <c r="A7" s="1" t="s">
        <v>65</v>
      </c>
    </row>
    <row r="8" customFormat="false" ht="15" hidden="false" customHeight="false" outlineLevel="0" collapsed="false">
      <c r="A8" s="1" t="s">
        <v>66</v>
      </c>
    </row>
    <row r="9" customFormat="false" ht="15" hidden="false" customHeight="false" outlineLevel="0" collapsed="false">
      <c r="A9" s="1" t="s">
        <v>67</v>
      </c>
    </row>
    <row r="10" customFormat="false" ht="15" hidden="false" customHeight="false" outlineLevel="0" collapsed="false">
      <c r="A10" s="1" t="s">
        <v>68</v>
      </c>
    </row>
    <row r="11" customFormat="false" ht="15" hidden="false" customHeight="false" outlineLevel="0" collapsed="false">
      <c r="A11" s="1" t="s">
        <v>69</v>
      </c>
    </row>
    <row r="12" customFormat="false" ht="15" hidden="false" customHeight="false" outlineLevel="0" collapsed="false">
      <c r="A12" s="1" t="s">
        <v>70</v>
      </c>
    </row>
    <row r="13" customFormat="false" ht="15" hidden="false" customHeight="false" outlineLevel="0" collapsed="false">
      <c r="A13" s="1" t="s">
        <v>71</v>
      </c>
    </row>
    <row r="14" customFormat="false" ht="15" hidden="false" customHeight="false" outlineLevel="0" collapsed="false">
      <c r="A14" s="1" t="s">
        <v>72</v>
      </c>
    </row>
    <row r="15" customFormat="false" ht="15" hidden="false" customHeight="false" outlineLevel="0" collapsed="false">
      <c r="A15" s="1" t="s">
        <v>73</v>
      </c>
    </row>
    <row r="16" customFormat="false" ht="15" hidden="false" customHeight="false" outlineLevel="0" collapsed="false">
      <c r="A16" s="1" t="s">
        <v>74</v>
      </c>
    </row>
    <row r="17" customFormat="false" ht="15" hidden="false" customHeight="false" outlineLevel="0" collapsed="false">
      <c r="A17" s="1" t="s">
        <v>75</v>
      </c>
    </row>
    <row r="18" customFormat="false" ht="15" hidden="false" customHeight="false" outlineLevel="0" collapsed="false">
      <c r="A18" s="1" t="s">
        <v>76</v>
      </c>
    </row>
    <row r="19" customFormat="false" ht="15" hidden="false" customHeight="false" outlineLevel="0" collapsed="false">
      <c r="A19" s="1" t="s">
        <v>77</v>
      </c>
    </row>
    <row r="20" customFormat="false" ht="15" hidden="false" customHeight="false" outlineLevel="0" collapsed="false">
      <c r="A20" s="1" t="s">
        <v>78</v>
      </c>
    </row>
    <row r="21" customFormat="false" ht="15" hidden="false" customHeight="false" outlineLevel="0" collapsed="false">
      <c r="A21" s="1" t="s">
        <v>79</v>
      </c>
    </row>
    <row r="22" customFormat="false" ht="15" hidden="false" customHeight="false" outlineLevel="0" collapsed="false">
      <c r="A22" s="1" t="s">
        <v>80</v>
      </c>
    </row>
    <row r="23" customFormat="false" ht="15" hidden="false" customHeight="false" outlineLevel="0" collapsed="false">
      <c r="A23" s="1" t="s">
        <v>81</v>
      </c>
    </row>
    <row r="24" customFormat="false" ht="15" hidden="false" customHeight="false" outlineLevel="0" collapsed="false">
      <c r="A24" s="1" t="s">
        <v>82</v>
      </c>
    </row>
    <row r="25" customFormat="false" ht="15" hidden="false" customHeight="false" outlineLevel="0" collapsed="false">
      <c r="A25" s="1" t="s">
        <v>83</v>
      </c>
    </row>
    <row r="26" customFormat="false" ht="15" hidden="false" customHeight="false" outlineLevel="0" collapsed="false">
      <c r="A26" s="1" t="s">
        <v>84</v>
      </c>
    </row>
    <row r="27" customFormat="false" ht="15" hidden="false" customHeight="false" outlineLevel="0" collapsed="false">
      <c r="A27" s="1" t="s">
        <v>85</v>
      </c>
    </row>
    <row r="28" customFormat="false" ht="15" hidden="false" customHeight="false" outlineLevel="0" collapsed="false">
      <c r="A28" s="1" t="s">
        <v>86</v>
      </c>
    </row>
    <row r="29" customFormat="false" ht="15" hidden="false" customHeight="false" outlineLevel="0" collapsed="false">
      <c r="A29" s="1" t="s">
        <v>87</v>
      </c>
    </row>
    <row r="30" customFormat="false" ht="15" hidden="false" customHeight="false" outlineLevel="0" collapsed="false">
      <c r="A30" s="1" t="s">
        <v>88</v>
      </c>
    </row>
    <row r="31" customFormat="false" ht="15" hidden="false" customHeight="false" outlineLevel="0" collapsed="false">
      <c r="A31" s="1" t="s">
        <v>89</v>
      </c>
    </row>
    <row r="32" customFormat="false" ht="15" hidden="false" customHeight="false" outlineLevel="0" collapsed="false">
      <c r="A32" s="1" t="s">
        <v>90</v>
      </c>
    </row>
    <row r="33" customFormat="false" ht="15" hidden="false" customHeight="false" outlineLevel="0" collapsed="false">
      <c r="A33" s="1" t="s">
        <v>91</v>
      </c>
    </row>
    <row r="34" customFormat="false" ht="15" hidden="false" customHeight="false" outlineLevel="0" collapsed="false">
      <c r="A34" s="1" t="s">
        <v>92</v>
      </c>
    </row>
    <row r="35" customFormat="false" ht="15" hidden="false" customHeight="false" outlineLevel="0" collapsed="false">
      <c r="A35" s="1" t="s">
        <v>93</v>
      </c>
    </row>
    <row r="36" customFormat="false" ht="15" hidden="false" customHeight="false" outlineLevel="0" collapsed="false">
      <c r="A36" s="1" t="s">
        <v>94</v>
      </c>
    </row>
    <row r="37" customFormat="false" ht="15" hidden="false" customHeight="false" outlineLevel="0" collapsed="false">
      <c r="A37" s="1" t="s">
        <v>95</v>
      </c>
    </row>
    <row r="38" customFormat="false" ht="15" hidden="false" customHeight="false" outlineLevel="0" collapsed="false">
      <c r="A38" s="1" t="s">
        <v>183</v>
      </c>
    </row>
    <row r="39" customFormat="false" ht="15" hidden="false" customHeight="false" outlineLevel="0" collapsed="false">
      <c r="A39" s="1" t="s">
        <v>185</v>
      </c>
    </row>
    <row r="40" customFormat="false" ht="15" hidden="false" customHeight="false" outlineLevel="0" collapsed="false">
      <c r="A40" s="1" t="s">
        <v>187</v>
      </c>
    </row>
    <row r="41" customFormat="false" ht="15" hidden="false" customHeight="false" outlineLevel="0" collapsed="false">
      <c r="A41" s="1" t="s">
        <v>96</v>
      </c>
    </row>
    <row r="42" customFormat="false" ht="15" hidden="false" customHeight="false" outlineLevel="0" collapsed="false">
      <c r="A42" s="1" t="s">
        <v>97</v>
      </c>
    </row>
    <row r="43" customFormat="false" ht="15" hidden="false" customHeight="false" outlineLevel="0" collapsed="false">
      <c r="A43" s="1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192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192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193</v>
      </c>
      <c r="B1" s="1" t="s">
        <v>194</v>
      </c>
      <c r="C1" s="1" t="s">
        <v>195</v>
      </c>
    </row>
    <row r="2" customFormat="false" ht="15" hidden="false" customHeight="false" outlineLevel="0" collapsed="false">
      <c r="A2" s="1" t="s">
        <v>61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62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63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64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65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66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67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68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69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72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73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74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75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76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77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78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79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82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83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84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85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86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87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88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89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92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93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94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95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183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185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187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96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97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98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192</v>
      </c>
      <c r="B1" s="1" t="s">
        <v>196</v>
      </c>
      <c r="C1" s="1" t="s">
        <v>197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language>en-US</dc:language>
  <dcterms:modified xsi:type="dcterms:W3CDTF">2019-06-26T17:02:48Z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