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<sst xmlns="http://schemas.openxmlformats.org/spreadsheetml/2006/main" count="696" uniqueCount="272">
  <si>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</si>
  <si>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</si>
  <si>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</si>
  <si>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</si>
  <si>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ORACLE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</si>
  <si>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</si>
  <si>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</si>
  <si>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</si>
  <si>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</si>
  <si>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</si>
  <si>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</si>
  <si>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</si>
  <si>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</si>
  <si>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</si>
  <si>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</si>
  <si>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</si>
  <si>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</si>
  <si>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</si>
  <si>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</si>
  <si>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</si>
  <si>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</si>
  <si>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</si>
  <si>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</si>
  <si>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</si>
  <si>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</si>
  <si>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</si>
  <si>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</si>
  <si>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</si>
  <si>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</si>
  <si>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</si>
  <si>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</si>
  <si>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</si>
  <si>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</si>
  <si>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</si>
  <si>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</si>
  <si>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</si>
  <si>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</si>
  <si>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</si>
  <si>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</si>
  <si>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</si>
  <si>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</si>
  <si>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</si>
  <si>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</si>
  <si>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</si>
  <si>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</si>
  <si>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</si>
  <si>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</si>
  <si>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</si>
  <si>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</si>
  <si>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</si>
  <si>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</si>
  <si>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</si>
  <si>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</si>
  <si>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</si>
  <si>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</si>
  <si>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</si>
  <si>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</si>
  <si>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m_3pg_e</t>
  </si>
  <si>
    <t xml:space="preserve">m_6pgc_e</t>
  </si>
  <si>
    <t xml:space="preserve">m_co2_e</t>
  </si>
  <si>
    <t xml:space="preserve">m_r5p_e</t>
  </si>
  <si>
    <t xml:space="preserve">m_xu5p_D_e</t>
  </si>
  <si>
    <t xml:space="preserve">m_g3p_e</t>
  </si>
  <si>
    <t xml:space="preserve">m_e4p_e</t>
  </si>
  <si>
    <t xml:space="preserve">m_f6p_e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</si>
  <si>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</si>
  <si>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</si>
  <si>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</si>
  <si>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</si>
  <si>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</si>
  <si>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</si>
  <si>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</si>
  <si>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</si>
  <si>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</si>
  <si>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</si>
  <si>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</si>
  <si>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</si>
  <si>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</si>
  <si>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</si>
  <si>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</si>
  <si>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</si>
  <si>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</si>
  <si>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</si>
  <si>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</si>
  <si>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</si>
  <si>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</si>
  <si>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</si>
  <si>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</si>
  <si>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</si>
  <si>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</si>
  <si>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</si>
  <si>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</si>
  <si>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</si>
  <si>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</si>
  <si>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</si>
  <si>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</si>
  <si>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</si>
  <si>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</si>
  <si>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R_EX_3pg</t>
  </si>
  <si>
    <t xml:space="preserve">R_EX_6pgc</t>
  </si>
  <si>
    <t xml:space="preserve">R_EX_co2</t>
  </si>
  <si>
    <t xml:space="preserve">R_EX_r5p</t>
  </si>
  <si>
    <t xml:space="preserve">R_EX_xu5p_D</t>
  </si>
  <si>
    <t xml:space="preserve">R_EX_g3p</t>
  </si>
  <si>
    <t xml:space="preserve">R_EX_e4p</t>
  </si>
  <si>
    <t xml:space="preserve">R_EX_f6p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</si>
  <si>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</si>
  <si>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</si>
  <si>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</si>
  <si>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</si>
  <si>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</si>
  <si>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</si>
  <si>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</si>
  <si>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</si>
  <si>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</si>
  <si>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</si>
  <si>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</si>
  <si>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</si>
  <si>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</si>
  <si>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</si>
  <si>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</si>
  <si>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</si>
  <si>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</si>
  <si>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</si>
  <si>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</si>
  <si>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</si>
  <si>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</si>
  <si>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</si>
  <si>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</si>
  <si>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</si>
  <si>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</si>
  <si>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</si>
  <si>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</si>
  <si>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</si>
  <si>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</si>
  <si>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</si>
  <si>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</si>
  <si>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</si>
  <si>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</si>
  <si>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</si>
  <si>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</si>
  <si>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</si>
  <si>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</si>
  <si>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</si>
  <si>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</si>
  <si>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</si>
  <si>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</si>
  <si>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</si>
  <si>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</si>
  <si>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</si>
  <si>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</si>
  <si>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</si>
  <si>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</si>
  <si>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</si>
  <si>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</si>
  <si>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</si>
  <si>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</si>
  <si>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</si>
  <si>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</si>
  <si>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</si>
  <si>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</si>
  <si>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</si>
  <si>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</si>
  <si>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</si>
  <si>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</si>
  <si>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</si>
  <si>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</si>
  <si>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</si>
  <si>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</si>
  <si>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</si>
  <si>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</si>
  <si>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</si>
  <si>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</si>
  <si>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</si>
  <si>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</si>
  <si>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</si>
  <si>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</si>
  <si>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</si>
  <si>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</si>
  <si>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</si>
  <si>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</si>
  <si>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</si>
  <si>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</si>
  <si>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</si>
  <si>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</si>
  <si>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</si>
  <si>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</si>
  <si>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</si>
  <si>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</si>
  <si>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</si>
  <si>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</si>
  <si>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</si>
  <si>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</si>
  <si>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</si>
  <si>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</si>
  <si>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</si>
  <si>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</si>
  <si>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</si>
  <si>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</si>
  <si>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</si>
  <si>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</si>
  <si>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</si>
  <si>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</si>
  <si>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</si>
  <si>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</si>
  <si>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</si>
  <si>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</si>
  <si>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</si>
  <si>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</si>
  <si>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</si>
  <si>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</si>
  <si>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</si>
  <si>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</si>
  <si>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</si>
  <si>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</si>
  <si>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</si>
  <si>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 m_glc_D_p</t>
  </si>
  <si>
    <t xml:space="preserve">orderedBiTer</t>
  </si>
  <si>
    <t xml:space="preserve">m_glc_D_p m_atp_c m_adp_c m_pi_c m_glc_D_c</t>
  </si>
  <si>
    <t xml:space="preserve">randomBiBi</t>
  </si>
  <si>
    <t xml:space="preserve">m_glc_D_e m_atp_c m_adp_c m_g6p_c</t>
  </si>
  <si>
    <t xml:space="preserve">m_glcn_e m_glcn_p</t>
  </si>
  <si>
    <t xml:space="preserve">UniUni</t>
  </si>
  <si>
    <t xml:space="preserve">m_glcn_p m_glcn_c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</si>
  <si>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</si>
  <si>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</si>
  <si>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</si>
  <si>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</si>
  <si>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orderedBiBi</t>
  </si>
  <si>
    <t xml:space="preserve">m_atp_c  m_2dhglcn_c m_6p2dhglcn_c m_adp_c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</si>
  <si>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</si>
  <si>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</si>
  <si>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</si>
  <si>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</si>
  <si>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pingpong</t>
  </si>
  <si>
    <t xml:space="preserve">m_glc_D_p m_glcn_p m_q8_c m_q8h2_c</t>
  </si>
  <si>
    <t xml:space="preserve">orderedBiBiCompInhib</t>
  </si>
  <si>
    <t xml:space="preserve">m_q8_c m_glcn_p m_pyr_c m_2dhglcn_p m_q8h2_c</t>
  </si>
  <si>
    <t xml:space="preserve">pyr</t>
  </si>
  <si>
    <t xml:space="preserve">m_nadp_c m_g6p_c m_6pgl_c m_nadph_c</t>
  </si>
  <si>
    <t xml:space="preserve">m_nadph_c m_nadh_c</t>
  </si>
  <si>
    <t xml:space="preserve">G6PDHPutida</t>
  </si>
  <si>
    <t xml:space="preserve">R_G6PDH2_NAD R_G6PDH2_NADH</t>
  </si>
  <si>
    <t xml:space="preserve">m_6pgl_c m_6pgc_c</t>
  </si>
  <si>
    <t xml:space="preserve">m_6pgc_c m_nad_c m_nadh_c m_ru5p_D_c</t>
  </si>
  <si>
    <t xml:space="preserve">R_GND_nad R_GND_nadp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</si>
  <si>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</si>
  <si>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</si>
  <si>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</si>
  <si>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</si>
  <si>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</si>
  <si>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</si>
  <si>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m_s7p_c m_g3p_c m_e4pc_m_f6p_c</t>
  </si>
  <si>
    <t xml:space="preserve">m_6pgc_c m_2ddg6p_c</t>
  </si>
  <si>
    <t xml:space="preserve">randomUniBi</t>
  </si>
  <si>
    <t xml:space="preserve">m_2ddg6p_c m_g3p_c m_pyr_c</t>
  </si>
  <si>
    <t xml:space="preserve">m_g6p_c m_f6p_c</t>
  </si>
  <si>
    <t xml:space="preserve">orderedUniBi</t>
  </si>
  <si>
    <t xml:space="preserve">m_fdp_c m_f6p_c m_pi_c</t>
  </si>
  <si>
    <t xml:space="preserve">orderedBiUni</t>
  </si>
  <si>
    <t xml:space="preserve">m_dhap_c m_g3p_c m_fdp_c</t>
  </si>
  <si>
    <t xml:space="preserve">m_g3p_c m_dhap_c</t>
  </si>
  <si>
    <t xml:space="preserve">orderedTerBi</t>
  </si>
  <si>
    <t xml:space="preserve">m_nad_c m_g3p_c m_pi_c m_13dpg_c m_nadh_c</t>
  </si>
  <si>
    <t xml:space="preserve">m_adp_c m_13dpg_c m_3pg_c m_atp_c</t>
  </si>
  <si>
    <t xml:space="preserve">m_3pg_c m_2pg_c</t>
  </si>
  <si>
    <t xml:space="preserve">m_2pg_c m_pep_c</t>
  </si>
  <si>
    <t xml:space="preserve">m_adp_c m_pep_c m_atp_c m_pyr_c</t>
  </si>
  <si>
    <t xml:space="preserve">m_2ddg6p_c m_r5p_c m_f6p_c</t>
  </si>
  <si>
    <t xml:space="preserve">massAction</t>
  </si>
  <si>
    <t xml:space="preserve">m_pyr_c m_pyr_e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</si>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</sst>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26.3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1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10000</v>
      </c>
    </row>
    <row r="9" customFormat="false" ht="13.8" hidden="false" customHeight="false" outlineLevel="0" collapsed="false">
      <c r="A9" s="1" t="s">
        <v>12</v>
      </c>
      <c r="B9" s="0" t="n">
        <v>1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201</v>
      </c>
      <c r="B1" s="2" t="s">
        <v>202</v>
      </c>
      <c r="C1" s="2" t="s">
        <v>203</v>
      </c>
      <c r="D1" s="2" t="s">
        <v>204</v>
      </c>
    </row>
    <row r="2" customFormat="false" ht="15" hidden="false" customHeight="false" outlineLevel="0" collapsed="false">
      <c r="A2" s="2" t="s">
        <v>65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66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67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68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69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70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71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72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73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74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75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76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77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78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79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80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81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82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83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84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85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86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87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88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89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90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91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92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93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94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95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96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97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192</v>
      </c>
      <c r="B1" s="2" t="s">
        <v>202</v>
      </c>
      <c r="C1" s="2" t="s">
        <v>203</v>
      </c>
      <c r="D1" s="2" t="s">
        <v>204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B1" activeCellId="0" sqref="BB1"/>
    </sheetView>
  </sheetViews>
  <sheetFormatPr defaultRowHeight="13.8" zeroHeight="false" outlineLevelRow="0" outlineLevelCol="0"/>
  <cols>
    <col collapsed="false" customWidth="true" hidden="false" outlineLevel="0" max="1" min="1" style="4" width="20.45"/>
    <col collapsed="false" customWidth="true" hidden="false" outlineLevel="0" max="2" min="2" style="4" width="20.56"/>
    <col collapsed="false" customWidth="true" hidden="false" outlineLevel="0" max="3" min="3" style="4" width="39.54"/>
    <col collapsed="false" customWidth="true" hidden="false" outlineLevel="0" max="4" min="4" style="4" width="6.22"/>
    <col collapsed="false" customWidth="true" hidden="false" outlineLevel="0" max="5" min="5" style="4" width="5.79"/>
    <col collapsed="false" customWidth="true" hidden="false" outlineLevel="0" max="6" min="6" style="4" width="4.93"/>
    <col collapsed="false" customWidth="true" hidden="false" outlineLevel="0" max="7" min="7" style="4" width="5.89"/>
    <col collapsed="false" customWidth="true" hidden="false" outlineLevel="0" max="8" min="8" style="4" width="4.93"/>
    <col collapsed="false" customWidth="true" hidden="false" outlineLevel="0" max="9" min="9" style="4" width="5.14"/>
    <col collapsed="false" customWidth="true" hidden="false" outlineLevel="0" max="10" min="10" style="4" width="10.07"/>
    <col collapsed="false" customWidth="true" hidden="false" outlineLevel="0" max="11" min="11" style="4" width="14.15"/>
    <col collapsed="false" customWidth="true" hidden="false" outlineLevel="0" max="1025" min="12" style="4" width="8.57"/>
  </cols>
  <sheetData>
    <row r="1" customFormat="false" ht="13.8" hidden="false" customHeight="false" outlineLevel="0" collapsed="false">
      <c r="A1" s="5" t="s">
        <v>205</v>
      </c>
      <c r="B1" s="5" t="s">
        <v>206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  <c r="H1" s="5" t="s">
        <v>212</v>
      </c>
      <c r="I1" s="5" t="s">
        <v>213</v>
      </c>
      <c r="J1" s="5" t="s">
        <v>214</v>
      </c>
      <c r="K1" s="6"/>
      <c r="L1" s="5"/>
      <c r="M1" s="6"/>
      <c r="N1" s="6"/>
      <c r="O1" s="6"/>
    </row>
    <row r="2" customFormat="false" ht="13.8" hidden="false" customHeight="false" outlineLevel="0" collapsed="false">
      <c r="A2" s="5" t="s">
        <v>65</v>
      </c>
      <c r="B2" s="7" t="s">
        <v>215</v>
      </c>
      <c r="C2" s="7" t="s">
        <v>216</v>
      </c>
      <c r="D2" s="0"/>
      <c r="E2" s="0"/>
      <c r="F2" s="0"/>
      <c r="H2" s="0"/>
      <c r="I2" s="0"/>
      <c r="J2" s="7" t="n">
        <v>1</v>
      </c>
      <c r="K2" s="7"/>
      <c r="L2" s="7"/>
      <c r="M2" s="7"/>
      <c r="N2" s="0"/>
      <c r="O2" s="0"/>
    </row>
    <row r="3" customFormat="false" ht="13.8" hidden="false" customHeight="false" outlineLevel="0" collapsed="false">
      <c r="A3" s="5" t="s">
        <v>66</v>
      </c>
      <c r="B3" s="7" t="s">
        <v>217</v>
      </c>
      <c r="C3" s="7" t="s">
        <v>218</v>
      </c>
      <c r="D3" s="0"/>
      <c r="E3" s="0"/>
      <c r="F3" s="0"/>
      <c r="H3" s="0"/>
      <c r="I3" s="0"/>
      <c r="J3" s="7" t="n">
        <v>1</v>
      </c>
      <c r="K3" s="0"/>
      <c r="L3" s="7"/>
      <c r="M3" s="7"/>
      <c r="N3" s="0"/>
      <c r="O3" s="0"/>
    </row>
    <row r="4" customFormat="false" ht="13.8" hidden="false" customHeight="false" outlineLevel="0" collapsed="false">
      <c r="A4" s="5" t="s">
        <v>67</v>
      </c>
      <c r="B4" s="7" t="s">
        <v>219</v>
      </c>
      <c r="C4" s="7" t="s">
        <v>220</v>
      </c>
      <c r="D4" s="0"/>
      <c r="E4" s="0"/>
      <c r="F4" s="0"/>
      <c r="H4" s="0"/>
      <c r="I4" s="0"/>
      <c r="J4" s="7" t="n">
        <v>2</v>
      </c>
      <c r="K4" s="0"/>
      <c r="L4" s="7"/>
      <c r="M4" s="7"/>
      <c r="N4" s="0"/>
      <c r="O4" s="0"/>
    </row>
    <row r="5" customFormat="false" ht="13.8" hidden="false" customHeight="false" outlineLevel="0" collapsed="false">
      <c r="A5" s="5" t="s">
        <v>68</v>
      </c>
      <c r="B5" s="7" t="s">
        <v>215</v>
      </c>
      <c r="C5" s="7" t="s">
        <v>221</v>
      </c>
      <c r="D5" s="0"/>
      <c r="E5" s="0"/>
      <c r="F5" s="0"/>
      <c r="H5" s="0"/>
      <c r="I5" s="0"/>
      <c r="J5" s="7" t="n">
        <v>1</v>
      </c>
      <c r="K5" s="7"/>
      <c r="L5" s="7"/>
      <c r="M5" s="7"/>
      <c r="N5" s="0"/>
      <c r="O5" s="0"/>
    </row>
    <row r="6" customFormat="false" ht="13.8" hidden="false" customHeight="false" outlineLevel="0" collapsed="false">
      <c r="A6" s="5" t="s">
        <v>69</v>
      </c>
      <c r="B6" s="7" t="s">
        <v>222</v>
      </c>
      <c r="C6" s="7" t="s">
        <v>223</v>
      </c>
      <c r="D6" s="0"/>
      <c r="E6" s="0"/>
      <c r="F6" s="0"/>
      <c r="H6" s="0"/>
      <c r="I6" s="0"/>
      <c r="J6" s="7" t="n">
        <v>1</v>
      </c>
      <c r="K6" s="0"/>
      <c r="L6" s="7"/>
      <c r="M6" s="7"/>
      <c r="N6" s="0"/>
      <c r="O6" s="0"/>
    </row>
    <row r="7" customFormat="false" ht="13.8" hidden="false" customHeight="false" outlineLevel="0" collapsed="false">
      <c r="A7" s="5" t="s">
        <v>70</v>
      </c>
      <c r="B7" s="7" t="s">
        <v>219</v>
      </c>
      <c r="C7" s="7" t="s">
        <v>224</v>
      </c>
      <c r="D7" s="0"/>
      <c r="E7" s="7" t="s">
        <v>21</v>
      </c>
      <c r="F7" s="0"/>
      <c r="H7" s="0"/>
      <c r="I7" s="7" t="s">
        <v>225</v>
      </c>
      <c r="J7" s="7" t="n">
        <v>2</v>
      </c>
      <c r="K7" s="0"/>
      <c r="L7" s="7"/>
      <c r="M7" s="7"/>
      <c r="N7" s="0"/>
      <c r="O7" s="0"/>
    </row>
    <row r="8" customFormat="false" ht="13.8" hidden="false" customHeight="false" outlineLevel="0" collapsed="false">
      <c r="A8" s="5" t="s">
        <v>71</v>
      </c>
      <c r="B8" s="7" t="s">
        <v>215</v>
      </c>
      <c r="C8" s="7" t="s">
        <v>226</v>
      </c>
      <c r="D8" s="0"/>
      <c r="E8" s="0"/>
      <c r="F8" s="0"/>
      <c r="H8" s="0"/>
      <c r="I8" s="0"/>
      <c r="J8" s="7" t="n">
        <v>1</v>
      </c>
      <c r="K8" s="7"/>
      <c r="L8" s="7"/>
      <c r="M8" s="7"/>
      <c r="N8" s="0"/>
      <c r="O8" s="0"/>
    </row>
    <row r="9" customFormat="false" ht="13.8" hidden="false" customHeight="false" outlineLevel="0" collapsed="false">
      <c r="A9" s="5" t="s">
        <v>72</v>
      </c>
      <c r="B9" s="7" t="s">
        <v>222</v>
      </c>
      <c r="C9" s="7" t="s">
        <v>227</v>
      </c>
      <c r="D9" s="0"/>
      <c r="E9" s="0"/>
      <c r="F9" s="0"/>
      <c r="H9" s="0"/>
      <c r="I9" s="0"/>
      <c r="J9" s="7" t="n">
        <v>1</v>
      </c>
      <c r="K9" s="0"/>
      <c r="L9" s="7"/>
      <c r="M9" s="7"/>
      <c r="N9" s="0"/>
      <c r="O9" s="0"/>
    </row>
    <row r="10" customFormat="false" ht="13.8" hidden="false" customHeight="false" outlineLevel="0" collapsed="false">
      <c r="A10" s="5" t="s">
        <v>73</v>
      </c>
      <c r="B10" s="7" t="s">
        <v>228</v>
      </c>
      <c r="C10" s="7" t="s">
        <v>229</v>
      </c>
      <c r="D10" s="0"/>
      <c r="E10" s="0"/>
      <c r="F10" s="0"/>
      <c r="H10" s="0"/>
      <c r="I10" s="0"/>
      <c r="J10" s="7" t="n">
        <v>1</v>
      </c>
      <c r="K10" s="0"/>
      <c r="L10" s="7"/>
      <c r="M10" s="7"/>
      <c r="N10" s="0"/>
      <c r="O10" s="7"/>
    </row>
    <row r="11" customFormat="false" ht="13.8" hidden="false" customHeight="false" outlineLevel="0" collapsed="false">
      <c r="A11" s="5" t="s">
        <v>161</v>
      </c>
      <c r="B11" s="7" t="s">
        <v>230</v>
      </c>
      <c r="C11" s="7" t="s">
        <v>231</v>
      </c>
      <c r="D11" s="7" t="s">
        <v>232</v>
      </c>
      <c r="E11" s="0"/>
      <c r="F11" s="0"/>
      <c r="H11" s="0"/>
      <c r="I11" s="0"/>
      <c r="J11" s="7" t="n">
        <v>2</v>
      </c>
      <c r="K11" s="0"/>
      <c r="L11" s="0"/>
      <c r="M11" s="0"/>
      <c r="N11" s="0"/>
      <c r="O11" s="0"/>
    </row>
    <row r="12" customFormat="false" ht="13.8" hidden="false" customHeight="false" outlineLevel="0" collapsed="false">
      <c r="A12" s="5" t="s">
        <v>163</v>
      </c>
      <c r="B12" s="7" t="s">
        <v>230</v>
      </c>
      <c r="C12" s="7" t="s">
        <v>233</v>
      </c>
      <c r="D12" s="7" t="s">
        <v>232</v>
      </c>
      <c r="E12" s="0"/>
      <c r="F12" s="0"/>
      <c r="H12" s="0"/>
      <c r="I12" s="0"/>
      <c r="J12" s="7" t="n">
        <v>2</v>
      </c>
      <c r="K12" s="0"/>
      <c r="L12" s="7"/>
      <c r="M12" s="7"/>
      <c r="N12" s="0"/>
      <c r="O12" s="0"/>
    </row>
    <row r="13" customFormat="false" ht="13.8" hidden="false" customHeight="false" outlineLevel="0" collapsed="false">
      <c r="A13" s="5" t="s">
        <v>75</v>
      </c>
      <c r="B13" s="7" t="s">
        <v>234</v>
      </c>
      <c r="C13" s="7" t="s">
        <v>235</v>
      </c>
      <c r="D13" s="0"/>
      <c r="E13" s="0"/>
      <c r="F13" s="0"/>
      <c r="H13" s="0"/>
      <c r="I13" s="0"/>
      <c r="J13" s="7" t="n">
        <v>1</v>
      </c>
      <c r="K13" s="0"/>
      <c r="L13" s="7"/>
      <c r="M13" s="7"/>
      <c r="N13" s="0"/>
      <c r="O13" s="0"/>
    </row>
    <row r="14" customFormat="false" ht="13.8" hidden="false" customHeight="false" outlineLevel="0" collapsed="false">
      <c r="A14" s="5" t="s">
        <v>76</v>
      </c>
      <c r="B14" s="7" t="s">
        <v>236</v>
      </c>
      <c r="C14" s="7" t="s">
        <v>237</v>
      </c>
      <c r="D14" s="0"/>
      <c r="E14" s="7" t="s">
        <v>238</v>
      </c>
      <c r="F14" s="0"/>
      <c r="H14" s="0"/>
      <c r="I14" s="0"/>
      <c r="J14" s="7" t="n">
        <v>1</v>
      </c>
      <c r="K14" s="7"/>
      <c r="L14" s="7"/>
      <c r="M14" s="7"/>
      <c r="N14" s="0"/>
      <c r="O14" s="7"/>
    </row>
    <row r="15" customFormat="false" ht="13.8" hidden="false" customHeight="false" outlineLevel="0" collapsed="false">
      <c r="A15" s="5" t="s">
        <v>77</v>
      </c>
      <c r="B15" s="7" t="s">
        <v>228</v>
      </c>
      <c r="C15" s="7" t="s">
        <v>239</v>
      </c>
      <c r="D15" s="0"/>
      <c r="E15" s="7" t="s">
        <v>240</v>
      </c>
      <c r="F15" s="0"/>
      <c r="H15" s="0"/>
      <c r="I15" s="7" t="n">
        <v>2</v>
      </c>
      <c r="J15" s="7" t="n">
        <v>2</v>
      </c>
      <c r="K15" s="7"/>
      <c r="L15" s="0"/>
      <c r="M15" s="0"/>
      <c r="N15" s="0"/>
      <c r="O15" s="7"/>
    </row>
    <row r="16" customFormat="false" ht="13.8" hidden="false" customHeight="false" outlineLevel="0" collapsed="false">
      <c r="A16" s="5" t="s">
        <v>167</v>
      </c>
      <c r="B16" s="7" t="s">
        <v>241</v>
      </c>
      <c r="C16" s="0"/>
      <c r="D16" s="7" t="s">
        <v>242</v>
      </c>
      <c r="E16" s="7" t="s">
        <v>240</v>
      </c>
      <c r="F16" s="0"/>
      <c r="H16" s="7" t="s">
        <v>19</v>
      </c>
      <c r="I16" s="7" t="n">
        <v>2</v>
      </c>
      <c r="J16" s="7" t="n">
        <v>2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5" t="s">
        <v>168</v>
      </c>
      <c r="B17" s="7" t="s">
        <v>241</v>
      </c>
      <c r="C17" s="0"/>
      <c r="D17" s="7" t="s">
        <v>242</v>
      </c>
      <c r="E17" s="7" t="s">
        <v>240</v>
      </c>
      <c r="F17" s="0"/>
      <c r="H17" s="7" t="s">
        <v>19</v>
      </c>
      <c r="I17" s="7" t="n">
        <v>2</v>
      </c>
      <c r="J17" s="7" t="n">
        <v>2</v>
      </c>
      <c r="K17" s="0"/>
      <c r="L17" s="7"/>
      <c r="M17" s="7"/>
      <c r="N17" s="0"/>
      <c r="O17" s="0"/>
    </row>
    <row r="18" customFormat="false" ht="13.8" hidden="false" customHeight="false" outlineLevel="0" collapsed="false">
      <c r="A18" s="5" t="s">
        <v>169</v>
      </c>
      <c r="B18" s="7" t="s">
        <v>222</v>
      </c>
      <c r="C18" s="7" t="s">
        <v>243</v>
      </c>
      <c r="D18" s="0"/>
      <c r="F18" s="0"/>
      <c r="H18" s="0"/>
      <c r="I18" s="0"/>
      <c r="J18" s="7" t="n">
        <v>1</v>
      </c>
      <c r="K18" s="0"/>
      <c r="L18" s="7"/>
      <c r="M18" s="7"/>
      <c r="N18" s="0"/>
      <c r="O18" s="0"/>
    </row>
    <row r="19" customFormat="false" ht="13.8" hidden="false" customHeight="false" outlineLevel="0" collapsed="false">
      <c r="A19" s="5" t="s">
        <v>171</v>
      </c>
      <c r="B19" s="7" t="s">
        <v>228</v>
      </c>
      <c r="C19" s="7" t="s">
        <v>244</v>
      </c>
      <c r="D19" s="7" t="s">
        <v>245</v>
      </c>
      <c r="F19" s="0"/>
      <c r="H19" s="0"/>
      <c r="I19" s="0"/>
      <c r="J19" s="7" t="n">
        <v>2</v>
      </c>
      <c r="K19" s="0"/>
      <c r="L19" s="7"/>
      <c r="M19" s="7"/>
      <c r="N19" s="0"/>
      <c r="O19" s="0"/>
    </row>
    <row r="20" customFormat="false" ht="13.8" hidden="false" customHeight="false" outlineLevel="0" collapsed="false">
      <c r="A20" s="5" t="s">
        <v>173</v>
      </c>
      <c r="B20" s="7" t="s">
        <v>228</v>
      </c>
      <c r="C20" s="7" t="s">
        <v>246</v>
      </c>
      <c r="D20" s="7" t="s">
        <v>245</v>
      </c>
      <c r="F20" s="0"/>
      <c r="H20" s="0"/>
      <c r="I20" s="0"/>
      <c r="J20" s="7" t="n">
        <v>2</v>
      </c>
      <c r="K20" s="0"/>
      <c r="L20" s="7"/>
      <c r="M20" s="7"/>
      <c r="N20" s="0"/>
      <c r="O20" s="0"/>
    </row>
    <row r="21" customFormat="false" ht="13.8" hidden="false" customHeight="false" outlineLevel="0" collapsed="false">
      <c r="A21" s="5" t="s">
        <v>80</v>
      </c>
      <c r="B21" s="7" t="s">
        <v>222</v>
      </c>
      <c r="C21" s="7" t="s">
        <v>247</v>
      </c>
      <c r="F21" s="0"/>
      <c r="H21" s="0"/>
      <c r="I21" s="0"/>
      <c r="J21" s="7" t="n">
        <v>2</v>
      </c>
      <c r="K21" s="0"/>
      <c r="L21" s="7"/>
      <c r="M21" s="7"/>
      <c r="N21" s="0"/>
      <c r="O21" s="0"/>
    </row>
    <row r="22" customFormat="false" ht="13.8" hidden="false" customHeight="false" outlineLevel="0" collapsed="false">
      <c r="A22" s="5" t="s">
        <v>81</v>
      </c>
      <c r="B22" s="7" t="s">
        <v>222</v>
      </c>
      <c r="C22" s="7" t="s">
        <v>248</v>
      </c>
      <c r="F22" s="0"/>
      <c r="H22" s="0"/>
      <c r="I22" s="0"/>
      <c r="J22" s="7" t="n">
        <v>2</v>
      </c>
      <c r="K22" s="0"/>
      <c r="L22" s="7"/>
      <c r="M22" s="7"/>
      <c r="N22" s="0"/>
      <c r="O22" s="0"/>
    </row>
    <row r="23" customFormat="false" ht="13.8" hidden="false" customHeight="false" outlineLevel="0" collapsed="false">
      <c r="A23" s="5" t="s">
        <v>82</v>
      </c>
      <c r="B23" s="7" t="s">
        <v>249</v>
      </c>
      <c r="C23" s="7" t="s">
        <v>250</v>
      </c>
      <c r="F23" s="0"/>
      <c r="H23" s="0"/>
      <c r="I23" s="0"/>
      <c r="J23" s="7" t="n">
        <v>2</v>
      </c>
      <c r="K23" s="0"/>
      <c r="L23" s="7"/>
      <c r="M23" s="7"/>
      <c r="N23" s="0"/>
      <c r="O23" s="0"/>
    </row>
    <row r="24" customFormat="false" ht="13.8" hidden="false" customHeight="false" outlineLevel="0" collapsed="false">
      <c r="A24" s="5" t="s">
        <v>83</v>
      </c>
      <c r="B24" s="7" t="s">
        <v>249</v>
      </c>
      <c r="C24" s="7" t="s">
        <v>251</v>
      </c>
      <c r="F24" s="0"/>
      <c r="H24" s="0"/>
      <c r="I24" s="0"/>
      <c r="J24" s="7" t="n">
        <v>2</v>
      </c>
      <c r="K24" s="0"/>
      <c r="L24" s="7"/>
      <c r="M24" s="7"/>
      <c r="N24" s="0"/>
      <c r="O24" s="0"/>
    </row>
    <row r="25" customFormat="false" ht="13.8" hidden="false" customHeight="false" outlineLevel="0" collapsed="false">
      <c r="A25" s="5" t="s">
        <v>84</v>
      </c>
      <c r="B25" s="7" t="s">
        <v>249</v>
      </c>
      <c r="C25" s="7" t="s">
        <v>252</v>
      </c>
      <c r="F25" s="0"/>
      <c r="H25" s="0"/>
      <c r="I25" s="0"/>
      <c r="J25" s="7" t="n">
        <v>2</v>
      </c>
      <c r="K25" s="7"/>
      <c r="L25" s="7"/>
      <c r="M25" s="7"/>
      <c r="N25" s="0"/>
      <c r="O25" s="0"/>
    </row>
    <row r="26" customFormat="false" ht="13.8" hidden="false" customHeight="false" outlineLevel="0" collapsed="false">
      <c r="A26" s="5" t="s">
        <v>85</v>
      </c>
      <c r="B26" s="7" t="s">
        <v>222</v>
      </c>
      <c r="C26" s="7" t="s">
        <v>253</v>
      </c>
      <c r="F26" s="7" t="s">
        <v>32</v>
      </c>
      <c r="H26" s="0"/>
      <c r="I26" s="0"/>
      <c r="J26" s="7" t="n">
        <v>2</v>
      </c>
      <c r="K26" s="0"/>
      <c r="L26" s="7"/>
      <c r="M26" s="7"/>
      <c r="N26" s="0"/>
      <c r="O26" s="0"/>
    </row>
    <row r="27" customFormat="false" ht="13.8" hidden="false" customHeight="false" outlineLevel="0" collapsed="false">
      <c r="A27" s="5" t="s">
        <v>86</v>
      </c>
      <c r="B27" s="7" t="s">
        <v>254</v>
      </c>
      <c r="C27" s="7" t="s">
        <v>255</v>
      </c>
      <c r="H27" s="0"/>
      <c r="I27" s="0"/>
      <c r="J27" s="7" t="n">
        <v>3</v>
      </c>
      <c r="K27" s="0"/>
      <c r="L27" s="7"/>
      <c r="M27" s="7"/>
      <c r="N27" s="0"/>
      <c r="O27" s="0"/>
    </row>
    <row r="28" customFormat="false" ht="13.8" hidden="false" customHeight="false" outlineLevel="0" collapsed="false">
      <c r="A28" s="5" t="s">
        <v>87</v>
      </c>
      <c r="B28" s="7" t="s">
        <v>222</v>
      </c>
      <c r="C28" s="7" t="s">
        <v>256</v>
      </c>
      <c r="H28" s="0"/>
      <c r="I28" s="0"/>
      <c r="J28" s="7" t="n">
        <v>2</v>
      </c>
      <c r="K28" s="0"/>
      <c r="L28" s="7"/>
      <c r="M28" s="7"/>
      <c r="N28" s="0"/>
      <c r="O28" s="0"/>
    </row>
    <row r="29" customFormat="false" ht="13.8" hidden="false" customHeight="false" outlineLevel="0" collapsed="false">
      <c r="A29" s="5" t="s">
        <v>88</v>
      </c>
      <c r="B29" s="7" t="s">
        <v>257</v>
      </c>
      <c r="C29" s="7" t="s">
        <v>258</v>
      </c>
      <c r="H29" s="0"/>
      <c r="I29" s="0"/>
      <c r="J29" s="7" t="n">
        <v>4</v>
      </c>
      <c r="K29" s="7"/>
      <c r="L29" s="7"/>
      <c r="M29" s="7"/>
      <c r="N29" s="0"/>
      <c r="O29" s="0"/>
    </row>
    <row r="30" customFormat="false" ht="13.8" hidden="false" customHeight="false" outlineLevel="0" collapsed="false">
      <c r="A30" s="5" t="s">
        <v>89</v>
      </c>
      <c r="B30" s="7" t="s">
        <v>259</v>
      </c>
      <c r="C30" s="7" t="s">
        <v>260</v>
      </c>
      <c r="H30" s="0"/>
      <c r="I30" s="0"/>
      <c r="J30" s="7" t="n">
        <v>4</v>
      </c>
      <c r="K30" s="0"/>
      <c r="L30" s="7"/>
      <c r="M30" s="7"/>
      <c r="N30" s="0"/>
      <c r="O30" s="0"/>
    </row>
    <row r="31" customFormat="false" ht="13.8" hidden="false" customHeight="false" outlineLevel="0" collapsed="false">
      <c r="A31" s="5" t="s">
        <v>90</v>
      </c>
      <c r="B31" s="7" t="s">
        <v>222</v>
      </c>
      <c r="C31" s="7" t="s">
        <v>261</v>
      </c>
      <c r="H31" s="0"/>
      <c r="I31" s="0"/>
      <c r="J31" s="7" t="n">
        <v>2</v>
      </c>
      <c r="K31" s="0"/>
      <c r="L31" s="7"/>
      <c r="M31" s="7"/>
      <c r="N31" s="0"/>
      <c r="O31" s="0"/>
    </row>
    <row r="32" customFormat="false" ht="13.8" hidden="false" customHeight="false" outlineLevel="0" collapsed="false">
      <c r="A32" s="5" t="s">
        <v>91</v>
      </c>
      <c r="B32" s="7" t="s">
        <v>262</v>
      </c>
      <c r="C32" s="7" t="s">
        <v>263</v>
      </c>
      <c r="H32" s="0"/>
      <c r="I32" s="0"/>
      <c r="J32" s="7" t="n">
        <v>4</v>
      </c>
      <c r="K32" s="0"/>
      <c r="L32" s="7"/>
      <c r="M32" s="7"/>
      <c r="N32" s="0"/>
      <c r="O32" s="0"/>
    </row>
    <row r="33" customFormat="false" ht="13.8" hidden="false" customHeight="false" outlineLevel="0" collapsed="false">
      <c r="A33" s="5" t="s">
        <v>92</v>
      </c>
      <c r="B33" s="7" t="s">
        <v>219</v>
      </c>
      <c r="C33" s="7" t="s">
        <v>264</v>
      </c>
      <c r="H33" s="0"/>
      <c r="I33" s="0"/>
      <c r="J33" s="7" t="n">
        <v>1</v>
      </c>
      <c r="K33" s="0"/>
      <c r="L33" s="7"/>
      <c r="M33" s="7"/>
      <c r="N33" s="7"/>
      <c r="O33" s="7"/>
    </row>
    <row r="34" customFormat="false" ht="13.8" hidden="false" customHeight="false" outlineLevel="0" collapsed="false">
      <c r="A34" s="5" t="s">
        <v>93</v>
      </c>
      <c r="B34" s="7" t="s">
        <v>222</v>
      </c>
      <c r="C34" s="7" t="s">
        <v>265</v>
      </c>
      <c r="H34" s="0"/>
      <c r="I34" s="0"/>
      <c r="J34" s="7" t="n">
        <v>1</v>
      </c>
      <c r="K34" s="0"/>
      <c r="L34" s="7"/>
      <c r="M34" s="7"/>
      <c r="N34" s="0"/>
      <c r="O34" s="7"/>
    </row>
    <row r="35" customFormat="false" ht="13.8" hidden="false" customHeight="false" outlineLevel="0" collapsed="false">
      <c r="A35" s="5" t="s">
        <v>94</v>
      </c>
      <c r="B35" s="7" t="s">
        <v>222</v>
      </c>
      <c r="C35" s="7" t="s">
        <v>266</v>
      </c>
      <c r="H35" s="0"/>
      <c r="I35" s="0"/>
      <c r="J35" s="7" t="n">
        <v>2</v>
      </c>
      <c r="K35" s="0"/>
      <c r="L35" s="7"/>
      <c r="M35" s="7"/>
      <c r="N35" s="0"/>
    </row>
    <row r="36" customFormat="false" ht="13.8" hidden="false" customHeight="false" outlineLevel="0" collapsed="false">
      <c r="A36" s="5" t="s">
        <v>95</v>
      </c>
      <c r="B36" s="7" t="s">
        <v>228</v>
      </c>
      <c r="C36" s="7" t="s">
        <v>267</v>
      </c>
      <c r="H36" s="7" t="s">
        <v>268</v>
      </c>
      <c r="I36" s="7" t="n">
        <v>4</v>
      </c>
      <c r="J36" s="7" t="n">
        <v>4</v>
      </c>
      <c r="K36" s="7"/>
      <c r="L36" s="7"/>
      <c r="M36" s="7"/>
      <c r="N36" s="7"/>
    </row>
    <row r="37" customFormat="false" ht="13.8" hidden="false" customHeight="false" outlineLevel="0" collapsed="false">
      <c r="A37" s="5" t="s">
        <v>96</v>
      </c>
      <c r="B37" s="7" t="s">
        <v>269</v>
      </c>
      <c r="C37" s="7" t="s">
        <v>270</v>
      </c>
      <c r="J37" s="7" t="n">
        <v>1</v>
      </c>
      <c r="L37" s="7"/>
    </row>
    <row r="38" customFormat="false" ht="13.8" hidden="false" customHeight="false" outlineLevel="0" collapsed="false">
      <c r="A38" s="5" t="s">
        <v>97</v>
      </c>
      <c r="B38" s="7" t="s">
        <v>269</v>
      </c>
      <c r="C38" s="7" t="s">
        <v>271</v>
      </c>
      <c r="J38" s="7" t="n">
        <v>1</v>
      </c>
      <c r="L3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2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P1" activeCellId="0" sqref="AP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0" t="s">
        <v>57</v>
      </c>
      <c r="AQ1" s="2" t="s">
        <v>58</v>
      </c>
      <c r="AR1" s="2" t="s">
        <v>59</v>
      </c>
      <c r="AS1" s="2" t="s">
        <v>60</v>
      </c>
      <c r="AT1" s="0" t="s">
        <v>61</v>
      </c>
      <c r="AU1" s="0" t="s">
        <v>62</v>
      </c>
      <c r="AV1" s="0" t="s">
        <v>63</v>
      </c>
      <c r="AW1" s="0" t="s">
        <v>64</v>
      </c>
    </row>
    <row r="2" customFormat="false" ht="13.8" hidden="false" customHeight="false" outlineLevel="0" collapsed="false">
      <c r="A2" s="2" t="s">
        <v>65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</row>
    <row r="3" customFormat="false" ht="13.8" hidden="false" customHeight="false" outlineLevel="0" collapsed="false">
      <c r="A3" s="2" t="s">
        <v>66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</row>
    <row r="4" customFormat="false" ht="13.8" hidden="false" customHeight="false" outlineLevel="0" collapsed="false">
      <c r="A4" s="2" t="s">
        <v>67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</row>
    <row r="5" customFormat="false" ht="13.8" hidden="false" customHeight="false" outlineLevel="0" collapsed="false">
      <c r="A5" s="2" t="s">
        <v>68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</row>
    <row r="6" customFormat="false" ht="13.8" hidden="false" customHeight="false" outlineLevel="0" collapsed="false">
      <c r="A6" s="2" t="s">
        <v>69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</row>
    <row r="7" customFormat="false" ht="13.8" hidden="false" customHeight="false" outlineLevel="0" collapsed="false">
      <c r="A7" s="2" t="s">
        <v>70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</row>
    <row r="8" customFormat="false" ht="13.8" hidden="false" customHeight="false" outlineLevel="0" collapsed="false">
      <c r="A8" s="2" t="s">
        <v>71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</row>
    <row r="9" customFormat="false" ht="13.8" hidden="false" customHeight="false" outlineLevel="0" collapsed="false">
      <c r="A9" s="2" t="s">
        <v>72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</row>
    <row r="10" customFormat="false" ht="13.8" hidden="false" customHeight="false" outlineLevel="0" collapsed="false">
      <c r="A10" s="2" t="s">
        <v>73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</row>
    <row r="11" customFormat="false" ht="13.8" hidden="false" customHeight="false" outlineLevel="0" collapsed="false">
      <c r="A11" s="2" t="s">
        <v>74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</row>
    <row r="12" customFormat="false" ht="13.8" hidden="false" customHeight="false" outlineLevel="0" collapsed="false">
      <c r="A12" s="2" t="s">
        <v>75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</row>
    <row r="13" customFormat="false" ht="13.8" hidden="false" customHeight="false" outlineLevel="0" collapsed="false">
      <c r="A13" s="2" t="s">
        <v>76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</row>
    <row r="14" customFormat="false" ht="13.8" hidden="false" customHeight="false" outlineLevel="0" collapsed="false">
      <c r="A14" s="2" t="s">
        <v>77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</row>
    <row r="15" customFormat="false" ht="13.8" hidden="false" customHeight="false" outlineLevel="0" collapsed="false">
      <c r="A15" s="2" t="s">
        <v>78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</row>
    <row r="16" customFormat="false" ht="13.8" hidden="false" customHeight="false" outlineLevel="0" collapsed="false">
      <c r="A16" s="2" t="s">
        <v>79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</row>
    <row r="17" customFormat="false" ht="13.8" hidden="false" customHeight="false" outlineLevel="0" collapsed="false">
      <c r="A17" s="2" t="s">
        <v>80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</row>
    <row r="18" customFormat="false" ht="13.8" hidden="false" customHeight="false" outlineLevel="0" collapsed="false">
      <c r="A18" s="2" t="s">
        <v>81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</row>
    <row r="19" customFormat="false" ht="13.8" hidden="false" customHeight="false" outlineLevel="0" collapsed="false">
      <c r="A19" s="2" t="s">
        <v>82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</row>
    <row r="20" customFormat="false" ht="13.8" hidden="false" customHeight="false" outlineLevel="0" collapsed="false">
      <c r="A20" s="2" t="s">
        <v>83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</row>
    <row r="21" customFormat="false" ht="13.8" hidden="false" customHeight="false" outlineLevel="0" collapsed="false">
      <c r="A21" s="2" t="s">
        <v>84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</row>
    <row r="22" customFormat="false" ht="13.8" hidden="false" customHeight="false" outlineLevel="0" collapsed="false">
      <c r="A22" s="2" t="s">
        <v>85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</row>
    <row r="23" customFormat="false" ht="13.8" hidden="false" customHeight="false" outlineLevel="0" collapsed="false">
      <c r="A23" s="2" t="s">
        <v>86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</row>
    <row r="24" customFormat="false" ht="13.8" hidden="false" customHeight="false" outlineLevel="0" collapsed="false">
      <c r="A24" s="2" t="s">
        <v>87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</row>
    <row r="25" customFormat="false" ht="13.8" hidden="false" customHeight="false" outlineLevel="0" collapsed="false">
      <c r="A25" s="2" t="s">
        <v>88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</row>
    <row r="26" customFormat="false" ht="13.8" hidden="false" customHeight="false" outlineLevel="0" collapsed="false">
      <c r="A26" s="2" t="s">
        <v>89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</row>
    <row r="27" customFormat="false" ht="13.8" hidden="false" customHeight="false" outlineLevel="0" collapsed="false">
      <c r="A27" s="2" t="s">
        <v>90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</row>
    <row r="28" customFormat="false" ht="13.8" hidden="false" customHeight="false" outlineLevel="0" collapsed="false">
      <c r="A28" s="2" t="s">
        <v>91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</row>
    <row r="29" customFormat="false" ht="13.8" hidden="false" customHeight="false" outlineLevel="0" collapsed="false">
      <c r="A29" s="2" t="s">
        <v>92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</row>
    <row r="30" customFormat="false" ht="13.8" hidden="false" customHeight="false" outlineLevel="0" collapsed="false">
      <c r="A30" s="2" t="s">
        <v>93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</row>
    <row r="31" customFormat="false" ht="13.8" hidden="false" customHeight="false" outlineLevel="0" collapsed="false">
      <c r="A31" s="2" t="s">
        <v>94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</row>
    <row r="32" customFormat="false" ht="13.8" hidden="false" customHeight="false" outlineLevel="0" collapsed="false">
      <c r="A32" s="2" t="s">
        <v>95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</row>
    <row r="33" customFormat="false" ht="13.8" hidden="false" customHeight="false" outlineLevel="0" collapsed="false">
      <c r="A33" s="2" t="s">
        <v>96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</row>
    <row r="34" customFormat="false" ht="13.8" hidden="false" customHeight="false" outlineLevel="0" collapsed="false">
      <c r="A34" s="2" t="s">
        <v>97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</row>
    <row r="35" customFormat="false" ht="13.8" hidden="false" customHeight="false" outlineLevel="0" collapsed="false">
      <c r="A35" s="0" t="s">
        <v>98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-1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</row>
    <row r="36" customFormat="false" ht="13.8" hidden="false" customHeight="false" outlineLevel="0" collapsed="false">
      <c r="A36" s="0" t="s">
        <v>99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-1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</row>
    <row r="37" customFormat="false" ht="13.8" hidden="false" customHeight="false" outlineLevel="0" collapsed="false">
      <c r="A37" s="0" t="s">
        <v>100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</row>
    <row r="38" customFormat="false" ht="13.8" hidden="false" customHeight="false" outlineLevel="0" collapsed="false">
      <c r="A38" s="0" t="s">
        <v>101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</row>
    <row r="39" customFormat="false" ht="13.8" hidden="false" customHeight="false" outlineLevel="0" collapsed="false">
      <c r="A39" s="0" t="s">
        <v>102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-1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0</v>
      </c>
      <c r="AV39" s="0" t="n">
        <v>0</v>
      </c>
      <c r="AW39" s="0" t="n">
        <v>0</v>
      </c>
    </row>
    <row r="40" customFormat="false" ht="13.8" hidden="false" customHeight="false" outlineLevel="0" collapsed="false">
      <c r="A40" s="0" t="s">
        <v>103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-1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</row>
    <row r="41" customFormat="false" ht="13.8" hidden="false" customHeight="false" outlineLevel="0" collapsed="false">
      <c r="A41" s="0" t="s">
        <v>104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-1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</row>
    <row r="42" customFormat="false" ht="13.8" hidden="false" customHeight="false" outlineLevel="0" collapsed="false">
      <c r="A42" s="0" t="s">
        <v>105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-1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9"/>
    <col collapsed="false" customWidth="true" hidden="false" outlineLevel="0" max="3" min="3" style="0" width="12.75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106</v>
      </c>
      <c r="B1" s="2" t="s">
        <v>107</v>
      </c>
      <c r="C1" s="2" t="s">
        <v>108</v>
      </c>
    </row>
    <row r="2" customFormat="false" ht="13.8" hidden="false" customHeight="false" outlineLevel="0" collapsed="false">
      <c r="A2" s="2" t="s">
        <v>17</v>
      </c>
      <c r="B2" s="0" t="s">
        <v>109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s">
        <v>110</v>
      </c>
      <c r="C3" s="0" t="n">
        <v>1</v>
      </c>
    </row>
    <row r="4" customFormat="false" ht="13.8" hidden="false" customHeight="false" outlineLevel="0" collapsed="false">
      <c r="A4" s="2" t="s">
        <v>19</v>
      </c>
      <c r="B4" s="0" t="s">
        <v>111</v>
      </c>
      <c r="C4" s="0" t="n">
        <v>0</v>
      </c>
    </row>
    <row r="5" customFormat="false" ht="13.8" hidden="false" customHeight="false" outlineLevel="0" collapsed="false">
      <c r="A5" s="2" t="s">
        <v>20</v>
      </c>
      <c r="B5" s="0" t="s">
        <v>112</v>
      </c>
      <c r="C5" s="0" t="n">
        <v>1</v>
      </c>
    </row>
    <row r="6" customFormat="false" ht="13.8" hidden="false" customHeight="false" outlineLevel="0" collapsed="false">
      <c r="A6" s="2" t="s">
        <v>21</v>
      </c>
      <c r="B6" s="0" t="s">
        <v>113</v>
      </c>
      <c r="C6" s="0" t="n">
        <v>0</v>
      </c>
    </row>
    <row r="7" customFormat="false" ht="13.8" hidden="false" customHeight="false" outlineLevel="0" collapsed="false">
      <c r="A7" s="2" t="s">
        <v>22</v>
      </c>
      <c r="B7" s="0" t="s">
        <v>114</v>
      </c>
      <c r="C7" s="0" t="n">
        <v>0</v>
      </c>
    </row>
    <row r="8" customFormat="false" ht="13.8" hidden="false" customHeight="false" outlineLevel="0" collapsed="false">
      <c r="A8" s="2" t="s">
        <v>23</v>
      </c>
      <c r="B8" s="4" t="s">
        <v>115</v>
      </c>
      <c r="C8" s="0" t="n">
        <v>1</v>
      </c>
    </row>
    <row r="9" customFormat="false" ht="13.8" hidden="false" customHeight="false" outlineLevel="0" collapsed="false">
      <c r="A9" s="2" t="s">
        <v>24</v>
      </c>
      <c r="B9" s="0" t="s">
        <v>116</v>
      </c>
      <c r="C9" s="0" t="n">
        <v>1</v>
      </c>
    </row>
    <row r="10" customFormat="false" ht="13.8" hidden="false" customHeight="false" outlineLevel="0" collapsed="false">
      <c r="A10" s="2" t="s">
        <v>25</v>
      </c>
      <c r="B10" s="4" t="s">
        <v>117</v>
      </c>
      <c r="C10" s="0" t="n">
        <v>1</v>
      </c>
    </row>
    <row r="11" customFormat="false" ht="13.8" hidden="false" customHeight="false" outlineLevel="0" collapsed="false">
      <c r="A11" s="2" t="s">
        <v>26</v>
      </c>
      <c r="B11" s="0" t="s">
        <v>118</v>
      </c>
      <c r="C11" s="0" t="n">
        <v>1</v>
      </c>
    </row>
    <row r="12" customFormat="false" ht="13.8" hidden="false" customHeight="false" outlineLevel="0" collapsed="false">
      <c r="A12" s="2" t="s">
        <v>27</v>
      </c>
      <c r="B12" s="0" t="s">
        <v>119</v>
      </c>
      <c r="C12" s="0" t="n">
        <v>1</v>
      </c>
    </row>
    <row r="13" customFormat="false" ht="13.8" hidden="false" customHeight="false" outlineLevel="0" collapsed="false">
      <c r="A13" s="2" t="s">
        <v>28</v>
      </c>
      <c r="B13" s="0" t="s">
        <v>120</v>
      </c>
      <c r="C13" s="0" t="n">
        <v>1</v>
      </c>
    </row>
    <row r="14" customFormat="false" ht="13.8" hidden="false" customHeight="false" outlineLevel="0" collapsed="false">
      <c r="A14" s="2" t="s">
        <v>29</v>
      </c>
      <c r="B14" s="0" t="s">
        <v>121</v>
      </c>
      <c r="C14" s="0" t="n">
        <v>1</v>
      </c>
    </row>
    <row r="15" customFormat="false" ht="13.8" hidden="false" customHeight="false" outlineLevel="0" collapsed="false">
      <c r="A15" s="2" t="s">
        <v>30</v>
      </c>
      <c r="B15" s="0" t="s">
        <v>122</v>
      </c>
      <c r="C15" s="0" t="n">
        <v>1</v>
      </c>
    </row>
    <row r="16" customFormat="false" ht="13.8" hidden="false" customHeight="false" outlineLevel="0" collapsed="false">
      <c r="A16" s="2" t="s">
        <v>31</v>
      </c>
      <c r="B16" s="0" t="s">
        <v>123</v>
      </c>
      <c r="C16" s="0" t="n">
        <v>1</v>
      </c>
    </row>
    <row r="17" customFormat="false" ht="13.8" hidden="false" customHeight="false" outlineLevel="0" collapsed="false">
      <c r="A17" s="2" t="s">
        <v>32</v>
      </c>
      <c r="B17" s="0" t="s">
        <v>124</v>
      </c>
      <c r="C17" s="0" t="n">
        <v>0</v>
      </c>
    </row>
    <row r="18" customFormat="false" ht="13.8" hidden="false" customHeight="false" outlineLevel="0" collapsed="false">
      <c r="A18" s="2" t="s">
        <v>33</v>
      </c>
      <c r="B18" s="0" t="s">
        <v>125</v>
      </c>
      <c r="C18" s="0" t="n">
        <v>0</v>
      </c>
    </row>
    <row r="19" customFormat="false" ht="13.8" hidden="false" customHeight="false" outlineLevel="0" collapsed="false">
      <c r="A19" s="2" t="s">
        <v>34</v>
      </c>
      <c r="B19" s="0" t="s">
        <v>126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s">
        <v>127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4" t="s">
        <v>128</v>
      </c>
      <c r="C21" s="0" t="n">
        <v>1</v>
      </c>
    </row>
    <row r="22" customFormat="false" ht="13.8" hidden="false" customHeight="false" outlineLevel="0" collapsed="false">
      <c r="A22" s="2" t="s">
        <v>37</v>
      </c>
      <c r="B22" s="0" t="s">
        <v>129</v>
      </c>
      <c r="C22" s="0" t="n">
        <v>1</v>
      </c>
    </row>
    <row r="23" customFormat="false" ht="13.8" hidden="false" customHeight="false" outlineLevel="0" collapsed="false">
      <c r="A23" s="2" t="s">
        <v>38</v>
      </c>
      <c r="B23" s="0" t="s">
        <v>130</v>
      </c>
      <c r="C23" s="0" t="n">
        <v>1</v>
      </c>
    </row>
    <row r="24" customFormat="false" ht="13.8" hidden="false" customHeight="false" outlineLevel="0" collapsed="false">
      <c r="A24" s="2" t="s">
        <v>39</v>
      </c>
      <c r="B24" s="0" t="s">
        <v>131</v>
      </c>
      <c r="C24" s="0" t="n">
        <v>1</v>
      </c>
    </row>
    <row r="25" customFormat="false" ht="13.8" hidden="false" customHeight="false" outlineLevel="0" collapsed="false">
      <c r="A25" s="2" t="s">
        <v>40</v>
      </c>
      <c r="B25" s="0" t="s">
        <v>132</v>
      </c>
      <c r="C25" s="0" t="n">
        <v>1</v>
      </c>
    </row>
    <row r="26" customFormat="false" ht="13.8" hidden="false" customHeight="false" outlineLevel="0" collapsed="false">
      <c r="A26" s="2" t="s">
        <v>41</v>
      </c>
      <c r="B26" s="0" t="s">
        <v>133</v>
      </c>
      <c r="C26" s="0" t="n">
        <v>1</v>
      </c>
    </row>
    <row r="27" customFormat="false" ht="13.8" hidden="false" customHeight="false" outlineLevel="0" collapsed="false">
      <c r="A27" s="2" t="s">
        <v>42</v>
      </c>
      <c r="B27" s="0" t="s">
        <v>134</v>
      </c>
      <c r="C27" s="0" t="n">
        <v>1</v>
      </c>
    </row>
    <row r="28" customFormat="false" ht="13.8" hidden="false" customHeight="false" outlineLevel="0" collapsed="false">
      <c r="A28" s="2" t="s">
        <v>43</v>
      </c>
      <c r="B28" s="0" t="s">
        <v>135</v>
      </c>
      <c r="C28" s="0" t="n">
        <v>1</v>
      </c>
    </row>
    <row r="29" customFormat="false" ht="13.8" hidden="false" customHeight="false" outlineLevel="0" collapsed="false">
      <c r="A29" s="2" t="s">
        <v>44</v>
      </c>
      <c r="B29" s="0" t="s">
        <v>136</v>
      </c>
      <c r="C29" s="0" t="n">
        <v>1</v>
      </c>
    </row>
    <row r="30" customFormat="false" ht="13.8" hidden="false" customHeight="false" outlineLevel="0" collapsed="false">
      <c r="A30" s="2" t="s">
        <v>45</v>
      </c>
      <c r="B30" s="4" t="s">
        <v>137</v>
      </c>
      <c r="C30" s="0" t="n">
        <v>1</v>
      </c>
    </row>
    <row r="31" customFormat="false" ht="13.8" hidden="false" customHeight="false" outlineLevel="0" collapsed="false">
      <c r="A31" s="2" t="s">
        <v>46</v>
      </c>
      <c r="B31" s="0" t="s">
        <v>138</v>
      </c>
      <c r="C31" s="0" t="n">
        <v>1</v>
      </c>
    </row>
    <row r="32" customFormat="false" ht="13.8" hidden="false" customHeight="false" outlineLevel="0" collapsed="false">
      <c r="A32" s="2" t="s">
        <v>47</v>
      </c>
      <c r="B32" s="0" t="s">
        <v>139</v>
      </c>
      <c r="C32" s="0" t="n">
        <v>1</v>
      </c>
    </row>
    <row r="33" customFormat="false" ht="13.8" hidden="false" customHeight="false" outlineLevel="0" collapsed="false">
      <c r="A33" s="2" t="s">
        <v>48</v>
      </c>
      <c r="B33" s="0" t="s">
        <v>140</v>
      </c>
      <c r="C33" s="0" t="n">
        <v>1</v>
      </c>
    </row>
    <row r="34" customFormat="false" ht="13.8" hidden="false" customHeight="false" outlineLevel="0" collapsed="false">
      <c r="A34" s="2" t="s">
        <v>49</v>
      </c>
      <c r="B34" s="0" t="s">
        <v>141</v>
      </c>
      <c r="C34" s="0" t="n">
        <v>0</v>
      </c>
    </row>
    <row r="35" customFormat="false" ht="13.8" hidden="false" customHeight="false" outlineLevel="0" collapsed="false">
      <c r="A35" s="2" t="s">
        <v>50</v>
      </c>
      <c r="B35" s="0" t="s">
        <v>142</v>
      </c>
      <c r="C35" s="0" t="n">
        <v>0</v>
      </c>
    </row>
    <row r="36" customFormat="false" ht="13.8" hidden="false" customHeight="false" outlineLevel="0" collapsed="false">
      <c r="A36" s="2" t="s">
        <v>51</v>
      </c>
      <c r="B36" s="4" t="s">
        <v>143</v>
      </c>
      <c r="C36" s="0" t="n">
        <v>1</v>
      </c>
    </row>
    <row r="37" customFormat="false" ht="13.8" hidden="false" customHeight="false" outlineLevel="0" collapsed="false">
      <c r="A37" s="2" t="s">
        <v>52</v>
      </c>
      <c r="B37" s="4" t="s">
        <v>144</v>
      </c>
      <c r="C37" s="0" t="n">
        <v>1</v>
      </c>
    </row>
    <row r="38" customFormat="false" ht="13.8" hidden="false" customHeight="false" outlineLevel="0" collapsed="false">
      <c r="A38" s="2" t="s">
        <v>53</v>
      </c>
      <c r="B38" s="4" t="s">
        <v>145</v>
      </c>
      <c r="C38" s="0" t="n">
        <v>1</v>
      </c>
    </row>
    <row r="39" customFormat="false" ht="13.8" hidden="false" customHeight="false" outlineLevel="0" collapsed="false">
      <c r="A39" s="2" t="s">
        <v>54</v>
      </c>
      <c r="B39" s="4" t="s">
        <v>146</v>
      </c>
      <c r="C39" s="0" t="n">
        <v>1</v>
      </c>
    </row>
    <row r="40" customFormat="false" ht="13.8" hidden="false" customHeight="false" outlineLevel="0" collapsed="false">
      <c r="A40" s="2" t="s">
        <v>55</v>
      </c>
      <c r="B40" s="0" t="s">
        <v>147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s">
        <v>148</v>
      </c>
      <c r="C41" s="0" t="n">
        <v>0</v>
      </c>
    </row>
    <row r="42" customFormat="false" ht="13.8" hidden="false" customHeight="false" outlineLevel="0" collapsed="false">
      <c r="A42" s="0" t="s">
        <v>57</v>
      </c>
      <c r="C42" s="0" t="n">
        <v>0</v>
      </c>
    </row>
    <row r="43" customFormat="false" ht="13.8" hidden="false" customHeight="false" outlineLevel="0" collapsed="false">
      <c r="A43" s="2" t="s">
        <v>58</v>
      </c>
      <c r="C43" s="0" t="n">
        <v>0</v>
      </c>
    </row>
    <row r="44" customFormat="false" ht="13.8" hidden="false" customHeight="false" outlineLevel="0" collapsed="false">
      <c r="A44" s="2" t="s">
        <v>59</v>
      </c>
      <c r="C44" s="0" t="n">
        <v>0</v>
      </c>
    </row>
    <row r="45" customFormat="false" ht="13.8" hidden="false" customHeight="false" outlineLevel="0" collapsed="false">
      <c r="A45" s="2" t="s">
        <v>60</v>
      </c>
      <c r="C45" s="0" t="n">
        <v>0</v>
      </c>
    </row>
    <row r="46" customFormat="false" ht="13.8" hidden="false" customHeight="false" outlineLevel="0" collapsed="false">
      <c r="A46" s="0" t="s">
        <v>61</v>
      </c>
      <c r="C46" s="0" t="n">
        <v>0</v>
      </c>
    </row>
    <row r="47" customFormat="false" ht="13.8" hidden="false" customHeight="false" outlineLevel="0" collapsed="false">
      <c r="A47" s="0" t="s">
        <v>62</v>
      </c>
      <c r="C47" s="0" t="n">
        <v>0</v>
      </c>
    </row>
    <row r="48" customFormat="false" ht="13.8" hidden="false" customHeight="false" outlineLevel="0" collapsed="false">
      <c r="A48" s="0" t="s">
        <v>63</v>
      </c>
      <c r="C48" s="0" t="n">
        <v>0</v>
      </c>
    </row>
    <row r="49" customFormat="false" ht="13.8" hidden="false" customHeight="false" outlineLevel="0" collapsed="false">
      <c r="A49" s="0" t="s">
        <v>64</v>
      </c>
      <c r="C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3"/>
    <col collapsed="false" customWidth="true" hidden="false" outlineLevel="0" max="3" min="3" style="0" width="18.32"/>
    <col collapsed="false" customWidth="true" hidden="false" outlineLevel="0" max="1023" min="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106</v>
      </c>
      <c r="B1" s="2" t="s">
        <v>149</v>
      </c>
      <c r="C1" s="2" t="s">
        <v>150</v>
      </c>
      <c r="D1" s="3" t="s">
        <v>151</v>
      </c>
    </row>
    <row r="2" customFormat="false" ht="13.8" hidden="false" customHeight="false" outlineLevel="0" collapsed="false">
      <c r="A2" s="2" t="s">
        <v>65</v>
      </c>
      <c r="B2" s="0" t="s">
        <v>152</v>
      </c>
      <c r="C2" s="0" t="n">
        <v>0</v>
      </c>
    </row>
    <row r="3" customFormat="false" ht="13.8" hidden="false" customHeight="false" outlineLevel="0" collapsed="false">
      <c r="A3" s="2" t="s">
        <v>66</v>
      </c>
      <c r="B3" s="0" t="s">
        <v>153</v>
      </c>
      <c r="C3" s="0" t="n">
        <v>0</v>
      </c>
    </row>
    <row r="4" customFormat="false" ht="13.8" hidden="false" customHeight="false" outlineLevel="0" collapsed="false">
      <c r="A4" s="2" t="s">
        <v>67</v>
      </c>
      <c r="B4" s="0" t="s">
        <v>154</v>
      </c>
      <c r="C4" s="0" t="n">
        <v>0</v>
      </c>
    </row>
    <row r="5" customFormat="false" ht="13.8" hidden="false" customHeight="false" outlineLevel="0" collapsed="false">
      <c r="A5" s="2" t="s">
        <v>68</v>
      </c>
      <c r="B5" s="0" t="s">
        <v>155</v>
      </c>
      <c r="C5" s="0" t="n">
        <v>0</v>
      </c>
    </row>
    <row r="6" customFormat="false" ht="13.8" hidden="false" customHeight="false" outlineLevel="0" collapsed="false">
      <c r="A6" s="2" t="s">
        <v>69</v>
      </c>
      <c r="B6" s="0" t="s">
        <v>156</v>
      </c>
      <c r="C6" s="0" t="n">
        <v>0</v>
      </c>
    </row>
    <row r="7" customFormat="false" ht="13.8" hidden="false" customHeight="false" outlineLevel="0" collapsed="false">
      <c r="A7" s="2" t="s">
        <v>70</v>
      </c>
      <c r="B7" s="0" t="s">
        <v>157</v>
      </c>
      <c r="C7" s="0" t="n">
        <v>0</v>
      </c>
    </row>
    <row r="8" customFormat="false" ht="13.8" hidden="false" customHeight="false" outlineLevel="0" collapsed="false">
      <c r="A8" s="2" t="s">
        <v>71</v>
      </c>
      <c r="B8" s="0" t="s">
        <v>158</v>
      </c>
      <c r="C8" s="0" t="n">
        <v>0</v>
      </c>
    </row>
    <row r="9" customFormat="false" ht="13.8" hidden="false" customHeight="false" outlineLevel="0" collapsed="false">
      <c r="A9" s="2" t="s">
        <v>72</v>
      </c>
      <c r="B9" s="0" t="s">
        <v>159</v>
      </c>
      <c r="C9" s="0" t="n">
        <v>0</v>
      </c>
    </row>
    <row r="10" customFormat="false" ht="13.8" hidden="false" customHeight="false" outlineLevel="0" collapsed="false">
      <c r="A10" s="2" t="s">
        <v>73</v>
      </c>
      <c r="B10" s="0" t="s">
        <v>160</v>
      </c>
      <c r="C10" s="0" t="n">
        <v>0</v>
      </c>
    </row>
    <row r="11" customFormat="false" ht="13.8" hidden="false" customHeight="false" outlineLevel="0" collapsed="false">
      <c r="A11" s="2" t="s">
        <v>161</v>
      </c>
      <c r="B11" s="0" t="s">
        <v>162</v>
      </c>
      <c r="C11" s="0" t="n">
        <v>0</v>
      </c>
    </row>
    <row r="12" customFormat="false" ht="13.8" hidden="false" customHeight="false" outlineLevel="0" collapsed="false">
      <c r="A12" s="2" t="s">
        <v>163</v>
      </c>
      <c r="B12" s="0" t="s">
        <v>162</v>
      </c>
      <c r="C12" s="0" t="n">
        <v>0</v>
      </c>
    </row>
    <row r="13" customFormat="false" ht="13.8" hidden="false" customHeight="false" outlineLevel="0" collapsed="false">
      <c r="A13" s="2" t="s">
        <v>75</v>
      </c>
      <c r="B13" s="0" t="s">
        <v>164</v>
      </c>
      <c r="C13" s="0" t="n">
        <v>0</v>
      </c>
    </row>
    <row r="14" customFormat="false" ht="13.8" hidden="false" customHeight="false" outlineLevel="0" collapsed="false">
      <c r="A14" s="2" t="s">
        <v>76</v>
      </c>
      <c r="B14" s="0" t="s">
        <v>165</v>
      </c>
      <c r="C14" s="0" t="n">
        <v>0</v>
      </c>
    </row>
    <row r="15" customFormat="false" ht="13.8" hidden="false" customHeight="false" outlineLevel="0" collapsed="false">
      <c r="A15" s="2" t="s">
        <v>77</v>
      </c>
      <c r="B15" s="0" t="s">
        <v>166</v>
      </c>
      <c r="C15" s="0" t="n">
        <v>0</v>
      </c>
    </row>
    <row r="16" customFormat="false" ht="13.8" hidden="false" customHeight="false" outlineLevel="0" collapsed="false">
      <c r="A16" s="2" t="s">
        <v>167</v>
      </c>
      <c r="B16" s="0" t="s">
        <v>166</v>
      </c>
      <c r="C16" s="0" t="n">
        <v>0</v>
      </c>
    </row>
    <row r="17" customFormat="false" ht="13.8" hidden="false" customHeight="false" outlineLevel="0" collapsed="false">
      <c r="A17" s="2" t="s">
        <v>168</v>
      </c>
      <c r="B17" s="0" t="s">
        <v>166</v>
      </c>
      <c r="C17" s="0" t="n">
        <v>0</v>
      </c>
    </row>
    <row r="18" customFormat="false" ht="13.8" hidden="false" customHeight="false" outlineLevel="0" collapsed="false">
      <c r="A18" s="2" t="s">
        <v>169</v>
      </c>
      <c r="B18" s="4" t="s">
        <v>170</v>
      </c>
      <c r="C18" s="0" t="n">
        <v>0</v>
      </c>
    </row>
    <row r="19" customFormat="false" ht="13.8" hidden="false" customHeight="false" outlineLevel="0" collapsed="false">
      <c r="A19" s="2" t="s">
        <v>171</v>
      </c>
      <c r="B19" s="0" t="s">
        <v>172</v>
      </c>
      <c r="C19" s="0" t="n">
        <v>0</v>
      </c>
    </row>
    <row r="20" customFormat="false" ht="13.8" hidden="false" customHeight="false" outlineLevel="0" collapsed="false">
      <c r="A20" s="2" t="s">
        <v>173</v>
      </c>
      <c r="B20" s="0" t="s">
        <v>172</v>
      </c>
      <c r="C20" s="0" t="n">
        <v>0</v>
      </c>
    </row>
    <row r="21" customFormat="false" ht="13.8" hidden="false" customHeight="false" outlineLevel="0" collapsed="false">
      <c r="A21" s="2" t="s">
        <v>80</v>
      </c>
      <c r="B21" s="0" t="s">
        <v>174</v>
      </c>
      <c r="C21" s="0" t="n">
        <v>0</v>
      </c>
    </row>
    <row r="22" customFormat="false" ht="13.8" hidden="false" customHeight="false" outlineLevel="0" collapsed="false">
      <c r="A22" s="2" t="s">
        <v>81</v>
      </c>
      <c r="B22" s="0" t="s">
        <v>175</v>
      </c>
      <c r="C22" s="0" t="n">
        <v>0</v>
      </c>
    </row>
    <row r="23" customFormat="false" ht="13.8" hidden="false" customHeight="false" outlineLevel="0" collapsed="false">
      <c r="A23" s="2" t="s">
        <v>82</v>
      </c>
      <c r="B23" s="0" t="s">
        <v>176</v>
      </c>
      <c r="C23" s="0" t="n">
        <v>0</v>
      </c>
    </row>
    <row r="24" customFormat="false" ht="13.8" hidden="false" customHeight="false" outlineLevel="0" collapsed="false">
      <c r="A24" s="2" t="s">
        <v>83</v>
      </c>
      <c r="B24" s="0" t="s">
        <v>177</v>
      </c>
      <c r="C24" s="0" t="n">
        <v>0</v>
      </c>
    </row>
    <row r="25" customFormat="false" ht="13.8" hidden="false" customHeight="false" outlineLevel="0" collapsed="false">
      <c r="A25" s="2" t="s">
        <v>84</v>
      </c>
      <c r="B25" s="0" t="s">
        <v>178</v>
      </c>
      <c r="C25" s="0" t="n">
        <v>0</v>
      </c>
    </row>
    <row r="26" customFormat="false" ht="13.8" hidden="false" customHeight="false" outlineLevel="0" collapsed="false">
      <c r="A26" s="2" t="s">
        <v>85</v>
      </c>
      <c r="B26" s="4" t="s">
        <v>179</v>
      </c>
      <c r="C26" s="0" t="n">
        <v>0</v>
      </c>
    </row>
    <row r="27" customFormat="false" ht="13.8" hidden="false" customHeight="false" outlineLevel="0" collapsed="false">
      <c r="A27" s="2" t="s">
        <v>86</v>
      </c>
      <c r="B27" s="0" t="s">
        <v>180</v>
      </c>
      <c r="C27" s="0" t="n">
        <v>0</v>
      </c>
    </row>
    <row r="28" customFormat="false" ht="13.8" hidden="false" customHeight="false" outlineLevel="0" collapsed="false">
      <c r="A28" s="2" t="s">
        <v>87</v>
      </c>
      <c r="B28" s="4" t="s">
        <v>181</v>
      </c>
      <c r="C28" s="0" t="n">
        <v>0</v>
      </c>
    </row>
    <row r="29" customFormat="false" ht="13.8" hidden="false" customHeight="false" outlineLevel="0" collapsed="false">
      <c r="A29" s="2" t="s">
        <v>88</v>
      </c>
      <c r="B29" s="4" t="s">
        <v>182</v>
      </c>
      <c r="C29" s="0" t="n">
        <v>0</v>
      </c>
    </row>
    <row r="30" customFormat="false" ht="13.8" hidden="false" customHeight="false" outlineLevel="0" collapsed="false">
      <c r="A30" s="2" t="s">
        <v>89</v>
      </c>
      <c r="B30" s="4" t="s">
        <v>183</v>
      </c>
      <c r="C30" s="0" t="n">
        <v>0</v>
      </c>
    </row>
    <row r="31" customFormat="false" ht="13.8" hidden="false" customHeight="false" outlineLevel="0" collapsed="false">
      <c r="A31" s="2" t="s">
        <v>90</v>
      </c>
      <c r="B31" s="4" t="s">
        <v>184</v>
      </c>
      <c r="C31" s="0" t="n">
        <v>0</v>
      </c>
    </row>
    <row r="32" customFormat="false" ht="13.8" hidden="false" customHeight="false" outlineLevel="0" collapsed="false">
      <c r="A32" s="2" t="s">
        <v>91</v>
      </c>
      <c r="B32" s="4" t="s">
        <v>185</v>
      </c>
      <c r="C32" s="0" t="n">
        <v>0</v>
      </c>
    </row>
    <row r="33" customFormat="false" ht="13.8" hidden="false" customHeight="false" outlineLevel="0" collapsed="false">
      <c r="A33" s="2" t="s">
        <v>92</v>
      </c>
      <c r="B33" s="4" t="s">
        <v>186</v>
      </c>
      <c r="C33" s="0" t="n">
        <v>0</v>
      </c>
    </row>
    <row r="34" customFormat="false" ht="13.8" hidden="false" customHeight="false" outlineLevel="0" collapsed="false">
      <c r="A34" s="2" t="s">
        <v>93</v>
      </c>
      <c r="B34" s="4" t="s">
        <v>187</v>
      </c>
      <c r="C34" s="0" t="n">
        <v>0</v>
      </c>
    </row>
    <row r="35" customFormat="false" ht="13.8" hidden="false" customHeight="false" outlineLevel="0" collapsed="false">
      <c r="A35" s="2" t="s">
        <v>94</v>
      </c>
      <c r="B35" s="0" t="s">
        <v>188</v>
      </c>
      <c r="C35" s="0" t="n">
        <v>0</v>
      </c>
    </row>
    <row r="36" customFormat="false" ht="13.8" hidden="false" customHeight="false" outlineLevel="0" collapsed="false">
      <c r="A36" s="2" t="s">
        <v>95</v>
      </c>
      <c r="B36" s="0" t="s">
        <v>189</v>
      </c>
      <c r="C36" s="0" t="n">
        <v>0</v>
      </c>
    </row>
    <row r="37" customFormat="false" ht="13.8" hidden="false" customHeight="false" outlineLevel="0" collapsed="false">
      <c r="A37" s="2" t="s">
        <v>96</v>
      </c>
      <c r="B37" s="0" t="s">
        <v>190</v>
      </c>
      <c r="C37" s="0" t="n">
        <v>0</v>
      </c>
    </row>
    <row r="38" customFormat="false" ht="13.8" hidden="false" customHeight="false" outlineLevel="0" collapsed="false">
      <c r="A38" s="2" t="s">
        <v>97</v>
      </c>
      <c r="B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192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192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3.14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193</v>
      </c>
      <c r="B1" s="2" t="s">
        <v>194</v>
      </c>
      <c r="C1" s="2" t="s">
        <v>195</v>
      </c>
    </row>
    <row r="2" customFormat="false" ht="13.8" hidden="false" customHeight="false" outlineLevel="0" collapsed="false">
      <c r="A2" s="2" t="s">
        <v>65</v>
      </c>
      <c r="B2" s="0" t="n">
        <v>-5</v>
      </c>
      <c r="C2" s="0" t="n">
        <v>5</v>
      </c>
    </row>
    <row r="3" customFormat="false" ht="13.8" hidden="false" customHeight="false" outlineLevel="0" collapsed="false">
      <c r="A3" s="2" t="s">
        <v>66</v>
      </c>
      <c r="B3" s="0" t="n">
        <f aca="false">-26.4-0.6</f>
        <v>-27</v>
      </c>
      <c r="C3" s="0" t="n">
        <f aca="false">-26.4+0.6</f>
        <v>-25.8</v>
      </c>
    </row>
    <row r="4" customFormat="false" ht="13.8" hidden="false" customHeight="false" outlineLevel="0" collapsed="false">
      <c r="A4" s="2" t="s">
        <v>67</v>
      </c>
      <c r="B4" s="4" t="n">
        <f aca="false">-17.3-0.9</f>
        <v>-18.2</v>
      </c>
      <c r="C4" s="4" t="n">
        <f aca="false">-17.3+0.9</f>
        <v>-16.4</v>
      </c>
    </row>
    <row r="5" customFormat="false" ht="13.8" hidden="false" customHeight="false" outlineLevel="0" collapsed="false">
      <c r="A5" s="2" t="s">
        <v>68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69</v>
      </c>
      <c r="B6" s="0" t="n">
        <v>-5</v>
      </c>
      <c r="C6" s="0" t="n">
        <v>5</v>
      </c>
    </row>
    <row r="7" customFormat="false" ht="13.8" hidden="false" customHeight="false" outlineLevel="0" collapsed="false">
      <c r="A7" s="2" t="s">
        <v>70</v>
      </c>
      <c r="B7" s="0" t="n">
        <f aca="false">-10.1-6.4</f>
        <v>-16.5</v>
      </c>
      <c r="C7" s="0" t="n">
        <f aca="false">-10.1+6.4</f>
        <v>-3.7</v>
      </c>
    </row>
    <row r="8" customFormat="false" ht="13.8" hidden="false" customHeight="false" outlineLevel="0" collapsed="false">
      <c r="A8" s="2" t="s">
        <v>71</v>
      </c>
      <c r="B8" s="0" t="n">
        <v>-5</v>
      </c>
      <c r="C8" s="0" t="n">
        <v>5</v>
      </c>
    </row>
    <row r="9" customFormat="false" ht="13.8" hidden="false" customHeight="false" outlineLevel="0" collapsed="false">
      <c r="A9" s="2" t="s">
        <v>72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2" t="s">
        <v>73</v>
      </c>
      <c r="B10" s="0" t="n">
        <f aca="false">-7.6-6.9</f>
        <v>-14.5</v>
      </c>
      <c r="C10" s="0" t="n">
        <f aca="false">-7.6+6.9</f>
        <v>-0.699999999999999</v>
      </c>
    </row>
    <row r="11" customFormat="false" ht="13.8" hidden="false" customHeight="false" outlineLevel="0" collapsed="false">
      <c r="A11" s="2" t="s">
        <v>74</v>
      </c>
      <c r="B11" s="0" t="n">
        <f aca="false">-21.8-3.9</f>
        <v>-25.7</v>
      </c>
      <c r="C11" s="0" t="n">
        <f aca="false">-21.8+3.9</f>
        <v>-17.9</v>
      </c>
    </row>
    <row r="12" customFormat="false" ht="13.8" hidden="false" customHeight="false" outlineLevel="0" collapsed="false">
      <c r="A12" s="2" t="s">
        <v>75</v>
      </c>
      <c r="B12" s="0" t="n">
        <f aca="false">-116.1-8.5</f>
        <v>-124.6</v>
      </c>
      <c r="C12" s="0" t="n">
        <f aca="false">-116.1+8.5</f>
        <v>-107.6</v>
      </c>
    </row>
    <row r="13" customFormat="false" ht="13.8" hidden="false" customHeight="false" outlineLevel="0" collapsed="false">
      <c r="A13" s="2" t="s">
        <v>76</v>
      </c>
      <c r="B13" s="0" t="n">
        <f aca="false">-66.5-6.2</f>
        <v>-72.7</v>
      </c>
      <c r="C13" s="0" t="n">
        <f aca="false">-66.5+6.2</f>
        <v>-60.3</v>
      </c>
    </row>
    <row r="14" customFormat="false" ht="13.8" hidden="false" customHeight="false" outlineLevel="0" collapsed="false">
      <c r="A14" s="2" t="s">
        <v>77</v>
      </c>
      <c r="B14" s="0" t="n">
        <f aca="false">-2.3-2.6</f>
        <v>-4.9</v>
      </c>
      <c r="C14" s="0" t="n">
        <f aca="false">-2.3+2.6</f>
        <v>0.3</v>
      </c>
    </row>
    <row r="15" customFormat="false" ht="13.8" hidden="false" customHeight="false" outlineLevel="0" collapsed="false">
      <c r="A15" s="2" t="s">
        <v>78</v>
      </c>
      <c r="B15" s="0" t="n">
        <f aca="false">-20.9-3.3</f>
        <v>-24.2</v>
      </c>
      <c r="C15" s="0" t="n">
        <f aca="false">-20.9+3.3</f>
        <v>-17.6</v>
      </c>
    </row>
    <row r="16" customFormat="false" ht="13.8" hidden="false" customHeight="false" outlineLevel="0" collapsed="false">
      <c r="A16" s="2" t="s">
        <v>79</v>
      </c>
      <c r="B16" s="0" t="n">
        <f aca="false">11.2-6.3</f>
        <v>4.9</v>
      </c>
      <c r="C16" s="0" t="n">
        <f aca="false">11.2+6.3</f>
        <v>17.5</v>
      </c>
    </row>
    <row r="17" customFormat="false" ht="13.8" hidden="false" customHeight="false" outlineLevel="0" collapsed="false">
      <c r="A17" s="2" t="s">
        <v>80</v>
      </c>
      <c r="B17" s="0" t="n">
        <f aca="false">-1.9-1.5</f>
        <v>-3.4</v>
      </c>
      <c r="C17" s="0" t="n">
        <f aca="false">-1.9+1.5</f>
        <v>-0.4</v>
      </c>
    </row>
    <row r="18" customFormat="false" ht="13.8" hidden="false" customHeight="false" outlineLevel="0" collapsed="false">
      <c r="A18" s="2" t="s">
        <v>81</v>
      </c>
      <c r="B18" s="0" t="n">
        <f aca="false">-3.4-2.3</f>
        <v>-5.7</v>
      </c>
      <c r="C18" s="0" t="n">
        <f aca="false">-3.4+2.3</f>
        <v>-1.1</v>
      </c>
    </row>
    <row r="19" customFormat="false" ht="13.8" hidden="false" customHeight="false" outlineLevel="0" collapsed="false">
      <c r="A19" s="2" t="s">
        <v>82</v>
      </c>
      <c r="B19" s="0" t="n">
        <f aca="false">-3.8-3.8</f>
        <v>-7.6</v>
      </c>
      <c r="C19" s="0" t="n">
        <f aca="false">-3.8+3.8</f>
        <v>0</v>
      </c>
    </row>
    <row r="20" customFormat="false" ht="13.8" hidden="false" customHeight="false" outlineLevel="0" collapsed="false">
      <c r="A20" s="2" t="s">
        <v>83</v>
      </c>
      <c r="B20" s="0" t="n">
        <f aca="false">-10-3.8</f>
        <v>-13.8</v>
      </c>
      <c r="C20" s="0" t="n">
        <f aca="false">-10+3.8</f>
        <v>-6.2</v>
      </c>
    </row>
    <row r="21" customFormat="false" ht="13.8" hidden="false" customHeight="false" outlineLevel="0" collapsed="false">
      <c r="A21" s="2" t="s">
        <v>84</v>
      </c>
      <c r="B21" s="0" t="n">
        <f aca="false">-0.7-2.8</f>
        <v>-3.5</v>
      </c>
      <c r="C21" s="0" t="n">
        <f aca="false">-0.7+2.8</f>
        <v>2.1</v>
      </c>
    </row>
    <row r="22" customFormat="false" ht="13.8" hidden="false" customHeight="false" outlineLevel="0" collapsed="false">
      <c r="A22" s="2" t="s">
        <v>85</v>
      </c>
      <c r="B22" s="0" t="n">
        <f aca="false">-43.1-5.1</f>
        <v>-48.2</v>
      </c>
      <c r="C22" s="0" t="n">
        <f aca="false">-43.1+5.1</f>
        <v>-38</v>
      </c>
    </row>
    <row r="23" customFormat="false" ht="13.8" hidden="false" customHeight="false" outlineLevel="0" collapsed="false">
      <c r="A23" s="2" t="s">
        <v>86</v>
      </c>
      <c r="B23" s="0" t="n">
        <f aca="false">15.5-4.1</f>
        <v>11.4</v>
      </c>
      <c r="C23" s="0" t="n">
        <f aca="false">15.5+4.1</f>
        <v>19.6</v>
      </c>
    </row>
    <row r="24" customFormat="false" ht="13.8" hidden="false" customHeight="false" outlineLevel="0" collapsed="false">
      <c r="A24" s="2" t="s">
        <v>87</v>
      </c>
      <c r="B24" s="0" t="n">
        <f aca="false">2.5-0.8</f>
        <v>1.7</v>
      </c>
      <c r="C24" s="0" t="n">
        <f aca="false">2.5+0.8</f>
        <v>3.3</v>
      </c>
    </row>
    <row r="25" customFormat="false" ht="13.8" hidden="false" customHeight="false" outlineLevel="0" collapsed="false">
      <c r="A25" s="2" t="s">
        <v>88</v>
      </c>
      <c r="B25" s="0" t="n">
        <f aca="false">-11.4-1.4</f>
        <v>-12.8</v>
      </c>
      <c r="C25" s="0" t="n">
        <f aca="false">-11.4+1.4</f>
        <v>-10</v>
      </c>
    </row>
    <row r="26" customFormat="false" ht="13.8" hidden="false" customHeight="false" outlineLevel="0" collapsed="false">
      <c r="A26" s="2" t="s">
        <v>89</v>
      </c>
      <c r="B26" s="0" t="n">
        <f aca="false">-19.8-1</f>
        <v>-20.8</v>
      </c>
      <c r="C26" s="0" t="n">
        <f aca="false">-19.8+1</f>
        <v>-18.8</v>
      </c>
    </row>
    <row r="27" customFormat="false" ht="13.8" hidden="false" customHeight="false" outlineLevel="0" collapsed="false">
      <c r="A27" s="2" t="s">
        <v>90</v>
      </c>
      <c r="B27" s="0" t="n">
        <f aca="false">-5.5-1.1</f>
        <v>-6.6</v>
      </c>
      <c r="C27" s="0" t="n">
        <f aca="false">-5.5+1.1</f>
        <v>-4.4</v>
      </c>
    </row>
    <row r="28" customFormat="false" ht="13.8" hidden="false" customHeight="false" outlineLevel="0" collapsed="false">
      <c r="A28" s="2" t="s">
        <v>91</v>
      </c>
      <c r="B28" s="0" t="n">
        <f aca="false">7.8-0.8</f>
        <v>7</v>
      </c>
      <c r="C28" s="0" t="n">
        <f aca="false">7.8+0.8</f>
        <v>8.6</v>
      </c>
    </row>
    <row r="29" customFormat="false" ht="13.8" hidden="false" customHeight="false" outlineLevel="0" collapsed="false">
      <c r="A29" s="2" t="s">
        <v>92</v>
      </c>
      <c r="B29" s="0" t="n">
        <f aca="false">-18.5-0.9</f>
        <v>-19.4</v>
      </c>
      <c r="C29" s="0" t="n">
        <f aca="false">-18.5+0.9</f>
        <v>-17.6</v>
      </c>
    </row>
    <row r="30" customFormat="false" ht="13.8" hidden="false" customHeight="false" outlineLevel="0" collapsed="false">
      <c r="A30" s="2" t="s">
        <v>93</v>
      </c>
      <c r="B30" s="0" t="n">
        <f aca="false">4.2-0.7</f>
        <v>3.5</v>
      </c>
      <c r="C30" s="0" t="n">
        <f aca="false">4.2+0.7</f>
        <v>4.9</v>
      </c>
    </row>
    <row r="31" customFormat="false" ht="13.8" hidden="false" customHeight="false" outlineLevel="0" collapsed="false">
      <c r="A31" s="2" t="s">
        <v>94</v>
      </c>
      <c r="B31" s="0" t="n">
        <f aca="false">-4.1-0.6</f>
        <v>-4.7</v>
      </c>
      <c r="C31" s="0" t="n">
        <f aca="false">-4.1+0.6</f>
        <v>-3.5</v>
      </c>
    </row>
    <row r="32" customFormat="false" ht="13.8" hidden="false" customHeight="false" outlineLevel="0" collapsed="false">
      <c r="A32" s="2" t="s">
        <v>95</v>
      </c>
      <c r="B32" s="0" t="n">
        <f aca="false">-27.7-0.8</f>
        <v>-28.5</v>
      </c>
      <c r="C32" s="0" t="n">
        <f aca="false">-27.7+0.8</f>
        <v>-26.9</v>
      </c>
    </row>
    <row r="33" customFormat="false" ht="13.8" hidden="false" customHeight="false" outlineLevel="0" collapsed="false">
      <c r="A33" s="2" t="s">
        <v>96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2" t="s">
        <v>97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28.07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192</v>
      </c>
      <c r="B1" s="2" t="s">
        <v>196</v>
      </c>
      <c r="C1" s="2" t="s">
        <v>197</v>
      </c>
    </row>
    <row r="2" customFormat="false" ht="13.8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19</v>
      </c>
      <c r="B4" s="0" t="n">
        <v>9.35806519989021E-005</v>
      </c>
      <c r="C4" s="0" t="n">
        <v>0.0119448508106755</v>
      </c>
    </row>
    <row r="5" customFormat="false" ht="13.8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21</v>
      </c>
      <c r="B6" s="0" t="n">
        <v>1.33019869888442E-005</v>
      </c>
      <c r="C6" s="0" t="n">
        <v>0.00132309903232378</v>
      </c>
    </row>
    <row r="7" customFormat="false" ht="13.8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23</v>
      </c>
      <c r="B8" s="0" t="n">
        <v>0.000188126472700168</v>
      </c>
      <c r="C8" s="0" t="n">
        <v>0.016838500418661</v>
      </c>
    </row>
    <row r="9" customFormat="false" ht="13.8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27</v>
      </c>
      <c r="B12" s="0" t="n">
        <v>5.24113154902746E-006</v>
      </c>
      <c r="C12" s="0" t="n">
        <v>0.000610028552370733</v>
      </c>
    </row>
    <row r="13" customFormat="false" ht="13.8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32</v>
      </c>
      <c r="B17" s="0" t="n">
        <v>4.78647895557551E-007</v>
      </c>
      <c r="C17" s="0" t="n">
        <v>4.8900197148899E-005</v>
      </c>
    </row>
    <row r="18" customFormat="false" ht="13.8" hidden="false" customHeight="false" outlineLevel="0" collapsed="false">
      <c r="A18" s="2" t="s">
        <v>33</v>
      </c>
      <c r="B18" s="0" t="n">
        <v>1.08578172251465E-005</v>
      </c>
      <c r="C18" s="0" t="n">
        <v>0.0011682043573797</v>
      </c>
    </row>
    <row r="19" customFormat="false" ht="13.8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38</v>
      </c>
      <c r="B23" s="0" t="n">
        <v>1.21731956073935E-005</v>
      </c>
      <c r="C23" s="0" t="n">
        <v>0.001248429349235</v>
      </c>
    </row>
    <row r="24" customFormat="false" ht="13.8" hidden="false" customHeight="false" outlineLevel="0" collapsed="false">
      <c r="A24" s="2" t="s">
        <v>39</v>
      </c>
      <c r="B24" s="0" t="n">
        <v>1.56386773727797E-006</v>
      </c>
      <c r="C24" s="0" t="n">
        <v>0.000169592493307415</v>
      </c>
    </row>
    <row r="25" customFormat="false" ht="13.8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41</v>
      </c>
      <c r="B26" s="0" t="n">
        <v>2.13E-013</v>
      </c>
      <c r="C26" s="0" t="n">
        <v>1.8345E-007</v>
      </c>
    </row>
    <row r="27" customFormat="false" ht="13.8" hidden="false" customHeight="false" outlineLevel="0" collapsed="false">
      <c r="A27" s="2" t="s">
        <v>42</v>
      </c>
      <c r="B27" s="0" t="n">
        <v>2.82926534545702E-005</v>
      </c>
      <c r="C27" s="0" t="n">
        <v>0.00284141403000721</v>
      </c>
    </row>
    <row r="28" customFormat="false" ht="13.8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44</v>
      </c>
      <c r="B29" s="0" t="n">
        <v>3.80512459944155E-005</v>
      </c>
      <c r="C29" s="0" t="n">
        <v>0.00358494600960069</v>
      </c>
    </row>
    <row r="30" customFormat="false" ht="13.8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46</v>
      </c>
      <c r="B31" s="0" t="n">
        <v>3.60939376063701E-005</v>
      </c>
      <c r="C31" s="0" t="n">
        <v>0.00443015376027825</v>
      </c>
    </row>
    <row r="32" customFormat="false" ht="13.8" hidden="false" customHeight="false" outlineLevel="0" collapsed="false">
      <c r="A32" s="2" t="s">
        <v>47</v>
      </c>
      <c r="B32" s="0" t="n">
        <v>2.72093271819032E-006</v>
      </c>
      <c r="C32" s="0" t="n">
        <v>0.000257466493854688</v>
      </c>
    </row>
    <row r="33" customFormat="false" ht="13.8" hidden="false" customHeight="false" outlineLevel="0" collapsed="false">
      <c r="A33" s="2" t="s">
        <v>48</v>
      </c>
      <c r="B33" s="0" t="n">
        <v>1.9530546875E-005</v>
      </c>
      <c r="C33" s="0" t="n">
        <v>0.00217034726562501</v>
      </c>
    </row>
    <row r="34" customFormat="false" ht="13.8" hidden="false" customHeight="false" outlineLevel="0" collapsed="false">
      <c r="A34" s="2" t="s">
        <v>49</v>
      </c>
      <c r="B34" s="4" t="n">
        <v>4.33178204203296E-005</v>
      </c>
      <c r="C34" s="0" t="n">
        <v>0.00432855535878078</v>
      </c>
    </row>
    <row r="35" customFormat="false" ht="13.8" hidden="false" customHeight="false" outlineLevel="0" collapsed="false">
      <c r="A35" s="2" t="s">
        <v>50</v>
      </c>
      <c r="B35" s="0" t="n">
        <v>6.51619851996748E-007</v>
      </c>
      <c r="C35" s="0" t="n">
        <v>5.63081008412307E-005</v>
      </c>
    </row>
    <row r="36" customFormat="false" ht="13.8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52</v>
      </c>
      <c r="B37" s="0" t="n">
        <v>2.13E-013</v>
      </c>
      <c r="C37" s="0" t="n">
        <v>1.8345E-007</v>
      </c>
    </row>
    <row r="38" customFormat="false" ht="13.8" hidden="false" customHeight="false" outlineLevel="0" collapsed="false">
      <c r="A38" s="2" t="s">
        <v>53</v>
      </c>
      <c r="B38" s="0" t="n">
        <v>2.13E-013</v>
      </c>
      <c r="C38" s="0" t="n">
        <v>1.8345E-007</v>
      </c>
    </row>
    <row r="39" customFormat="false" ht="13.8" hidden="false" customHeight="false" outlineLevel="0" collapsed="false">
      <c r="A39" s="2" t="s">
        <v>54</v>
      </c>
      <c r="B39" s="0" t="n">
        <v>6.8444481038267E-005</v>
      </c>
      <c r="C39" s="0" t="n">
        <v>0.00658989023639903</v>
      </c>
    </row>
    <row r="40" customFormat="false" ht="13.8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15.53"/>
    <col collapsed="false" customWidth="true" hidden="false" outlineLevel="0" max="3" min="3" style="0" width="19.71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200</v>
      </c>
    </row>
    <row r="2" customFormat="false" ht="13.8" hidden="false" customHeight="false" outlineLevel="0" collapsed="false">
      <c r="A2" s="2" t="s">
        <v>65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2" t="s">
        <v>66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2" t="s">
        <v>67</v>
      </c>
      <c r="B4" s="0" t="n">
        <f aca="false">B14-B24</f>
        <v>600</v>
      </c>
      <c r="C4" s="0" t="n">
        <v>60</v>
      </c>
    </row>
    <row r="5" customFormat="false" ht="13.8" hidden="false" customHeight="false" outlineLevel="0" collapsed="false">
      <c r="A5" s="2" t="s">
        <v>68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69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2" t="s">
        <v>70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2" t="s">
        <v>71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72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2" t="s">
        <v>73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2" t="s">
        <v>74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2" t="s">
        <v>75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2" t="s">
        <v>76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2" t="s">
        <v>77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2" t="s">
        <v>78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2" t="s">
        <v>79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2" t="s">
        <v>80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2" t="s">
        <v>81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2" t="s">
        <v>82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2" t="s">
        <v>83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2" t="s">
        <v>84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2" t="s">
        <v>85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2" t="s">
        <v>86</v>
      </c>
      <c r="B23" s="0" t="n">
        <f aca="false">6.11*10^ 3</f>
        <v>6110</v>
      </c>
      <c r="C23" s="0" t="n">
        <f aca="false">0.04*10^3</f>
        <v>40</v>
      </c>
    </row>
    <row r="24" customFormat="false" ht="13.8" hidden="false" customHeight="false" outlineLevel="0" collapsed="false">
      <c r="A24" s="2" t="s">
        <v>87</v>
      </c>
      <c r="B24" s="0" t="n">
        <f aca="false">0.57*10^3</f>
        <v>570</v>
      </c>
      <c r="C24" s="0" t="n">
        <f aca="false">0.04*10^3</f>
        <v>40</v>
      </c>
    </row>
    <row r="25" customFormat="false" ht="13.8" hidden="false" customHeight="false" outlineLevel="0" collapsed="false">
      <c r="A25" s="2" t="s">
        <v>88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2" t="s">
        <v>89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2" t="s">
        <v>90</v>
      </c>
      <c r="B27" s="0" t="n">
        <f aca="false">0.46*10^3</f>
        <v>460</v>
      </c>
      <c r="C27" s="0" t="n">
        <f aca="false">0.03*10^3</f>
        <v>30</v>
      </c>
    </row>
    <row r="28" customFormat="false" ht="13.8" hidden="false" customHeight="false" outlineLevel="0" collapsed="false">
      <c r="A28" s="2" t="s">
        <v>91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2" t="s">
        <v>92</v>
      </c>
      <c r="B29" s="0" t="n">
        <f aca="false">5.11*10^3</f>
        <v>5110</v>
      </c>
      <c r="C29" s="0" t="n">
        <f aca="false">0.04*10^3</f>
        <v>40</v>
      </c>
    </row>
    <row r="30" customFormat="false" ht="13.8" hidden="false" customHeight="false" outlineLevel="0" collapsed="false">
      <c r="A30" s="2" t="s">
        <v>93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2" t="s">
        <v>94</v>
      </c>
      <c r="B31" s="0" t="n">
        <f aca="false">4.36*10^3</f>
        <v>4360</v>
      </c>
      <c r="C31" s="0" t="n">
        <f aca="false">0.07*10^3</f>
        <v>70</v>
      </c>
    </row>
    <row r="32" customFormat="false" ht="13.8" hidden="false" customHeight="false" outlineLevel="0" collapsed="false">
      <c r="A32" s="2" t="s">
        <v>95</v>
      </c>
      <c r="B32" s="0" t="n">
        <f aca="false">3.89*10^3</f>
        <v>3890</v>
      </c>
      <c r="C32" s="0" t="n">
        <f aca="false">0.08*10^3</f>
        <v>80</v>
      </c>
    </row>
    <row r="33" customFormat="false" ht="13.8" hidden="false" customHeight="false" outlineLevel="0" collapsed="false">
      <c r="A33" s="2" t="s">
        <v>96</v>
      </c>
      <c r="B33" s="0" t="n">
        <f aca="false">B23+B32</f>
        <v>10000</v>
      </c>
      <c r="C33" s="0" t="n">
        <v>100</v>
      </c>
    </row>
    <row r="34" customFormat="false" ht="13.8" hidden="false" customHeight="false" outlineLevel="0" collapsed="false">
      <c r="A34" s="2" t="s">
        <v>97</v>
      </c>
      <c r="B34" s="0" t="n">
        <f aca="false">B31-B32</f>
        <v>470</v>
      </c>
      <c r="C34" s="0" t="n">
        <v>47</v>
      </c>
    </row>
    <row r="35" customFormat="false" ht="13.8" hidden="false" customHeight="false" outlineLevel="0" collapsed="false">
      <c r="A35" s="0" t="s">
        <v>98</v>
      </c>
      <c r="B35" s="0" t="n">
        <f aca="false">B29-B30</f>
        <v>750</v>
      </c>
      <c r="C35" s="0" t="n">
        <v>75</v>
      </c>
    </row>
    <row r="36" customFormat="false" ht="13.8" hidden="false" customHeight="false" outlineLevel="0" collapsed="false">
      <c r="A36" s="0" t="s">
        <v>99</v>
      </c>
      <c r="B36" s="0" t="n">
        <f aca="false">SUM(B7,B11,B14)-SUM(B16,B22)</f>
        <v>-20</v>
      </c>
      <c r="C36" s="0" t="n">
        <v>76</v>
      </c>
    </row>
    <row r="37" customFormat="false" ht="13.8" hidden="false" customHeight="false" outlineLevel="0" collapsed="false">
      <c r="A37" s="0" t="s">
        <v>100</v>
      </c>
      <c r="B37" s="0" t="n">
        <f aca="false">B16</f>
        <v>590</v>
      </c>
      <c r="C37" s="0" t="n">
        <v>77</v>
      </c>
    </row>
    <row r="38" customFormat="false" ht="13.8" hidden="false" customHeight="false" outlineLevel="0" collapsed="false">
      <c r="A38" s="0" t="s">
        <v>101</v>
      </c>
      <c r="B38" s="0" t="n">
        <f aca="false">B17-B19</f>
        <v>290</v>
      </c>
      <c r="C38" s="0" t="n">
        <v>78</v>
      </c>
    </row>
    <row r="39" customFormat="false" ht="13.8" hidden="false" customHeight="false" outlineLevel="0" collapsed="false">
      <c r="A39" s="0" t="s">
        <v>102</v>
      </c>
      <c r="B39" s="0" t="n">
        <f aca="false">B18-SUM(B19:B20)</f>
        <v>-10</v>
      </c>
      <c r="C39" s="0" t="n">
        <v>79</v>
      </c>
    </row>
    <row r="40" customFormat="false" ht="13.8" hidden="false" customHeight="false" outlineLevel="0" collapsed="false">
      <c r="A40" s="0" t="s">
        <v>103</v>
      </c>
      <c r="B40" s="0" t="n">
        <f aca="false">SUM(B19:B20,B23)-SUM(B21,B28,B26,B27)</f>
        <v>90</v>
      </c>
      <c r="C40" s="0" t="n">
        <v>80</v>
      </c>
    </row>
    <row r="41" customFormat="false" ht="13.8" hidden="false" customHeight="false" outlineLevel="0" collapsed="false">
      <c r="A41" s="0" t="s">
        <v>104</v>
      </c>
      <c r="B41" s="0" t="n">
        <f aca="false">B21-B20</f>
        <v>140</v>
      </c>
      <c r="C41" s="0" t="n">
        <v>81</v>
      </c>
    </row>
    <row r="42" customFormat="false" ht="13.8" hidden="false" customHeight="false" outlineLevel="0" collapsed="false">
      <c r="A42" s="0" t="s">
        <v>105</v>
      </c>
      <c r="B42" s="0" t="n">
        <f aca="false">SUM(B25,B21,B20)-B24</f>
        <v>49.9999999999999</v>
      </c>
      <c r="C42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2021-04-04T18:22:56Z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