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HUM_git\gut-microbiota-iron\experiments\finished exp\young-DSS-exp3\"/>
    </mc:Choice>
  </mc:AlternateContent>
  <xr:revisionPtr revIDLastSave="0" documentId="13_ncr:1_{4FF1DB2C-2152-41C3-B07F-D117C041A770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Ferrozine Liver" sheetId="7" r:id="rId1"/>
    <sheet name="Ferrozine Spleen" sheetId="8" r:id="rId2"/>
    <sheet name="Ferrozine Stool Tfin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4" i="8"/>
  <c r="M7" i="6"/>
  <c r="N7" i="6" s="1"/>
  <c r="M8" i="6"/>
  <c r="N8" i="6" s="1"/>
  <c r="M9" i="6"/>
  <c r="N9" i="6"/>
  <c r="M10" i="6"/>
  <c r="N10" i="6" s="1"/>
  <c r="M11" i="6"/>
  <c r="N11" i="6" s="1"/>
  <c r="M12" i="6"/>
  <c r="N12" i="6" s="1"/>
  <c r="M13" i="6"/>
  <c r="N13" i="6"/>
  <c r="M14" i="6"/>
  <c r="N14" i="6" s="1"/>
  <c r="M15" i="6"/>
  <c r="N15" i="6" s="1"/>
  <c r="M16" i="6"/>
  <c r="N16" i="6" s="1"/>
  <c r="M17" i="6"/>
  <c r="N17" i="6" s="1"/>
  <c r="M18" i="6"/>
  <c r="N18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/>
  <c r="M31" i="6"/>
  <c r="N31" i="6" s="1"/>
  <c r="M32" i="6"/>
  <c r="N32" i="6" s="1"/>
  <c r="M33" i="6"/>
  <c r="N33" i="6" s="1"/>
  <c r="M34" i="6"/>
  <c r="N34" i="6" s="1"/>
  <c r="M35" i="6"/>
  <c r="N35" i="6" s="1"/>
  <c r="M36" i="6"/>
  <c r="N36" i="6" s="1"/>
  <c r="M37" i="6"/>
  <c r="N37" i="6" s="1"/>
  <c r="M38" i="6"/>
  <c r="N38" i="6" s="1"/>
  <c r="M39" i="6"/>
  <c r="N39" i="6" s="1"/>
  <c r="M40" i="6"/>
  <c r="N40" i="6" s="1"/>
  <c r="M41" i="6"/>
  <c r="N41" i="6" s="1"/>
  <c r="M42" i="6"/>
  <c r="N42" i="6" s="1"/>
  <c r="M43" i="6"/>
  <c r="N43" i="6" s="1"/>
  <c r="M44" i="6"/>
  <c r="N44" i="6" s="1"/>
  <c r="M45" i="6"/>
  <c r="N45" i="6" s="1"/>
  <c r="M46" i="6"/>
  <c r="N46" i="6" s="1"/>
  <c r="M47" i="6"/>
  <c r="N47" i="6" s="1"/>
  <c r="M48" i="6"/>
  <c r="N48" i="6" s="1"/>
  <c r="M49" i="6"/>
  <c r="N49" i="6" s="1"/>
  <c r="M50" i="6"/>
  <c r="N50" i="6" s="1"/>
  <c r="M51" i="6"/>
  <c r="N51" i="6"/>
  <c r="M53" i="6"/>
  <c r="N53" i="6"/>
  <c r="M54" i="6"/>
  <c r="N54" i="6" s="1"/>
  <c r="M6" i="6"/>
  <c r="N6" i="6" s="1"/>
  <c r="M27" i="7"/>
  <c r="N27" i="7" s="1"/>
  <c r="M29" i="7"/>
  <c r="N29" i="7" s="1"/>
  <c r="M30" i="7"/>
  <c r="N30" i="7" s="1"/>
  <c r="M31" i="7"/>
  <c r="N31" i="7" s="1"/>
  <c r="M32" i="7"/>
  <c r="N32" i="7" s="1"/>
  <c r="M33" i="7"/>
  <c r="N33" i="7" s="1"/>
  <c r="M34" i="7"/>
  <c r="N34" i="7" s="1"/>
  <c r="M35" i="7"/>
  <c r="N35" i="7" s="1"/>
  <c r="M36" i="7"/>
  <c r="N36" i="7" s="1"/>
  <c r="M37" i="7"/>
  <c r="N37" i="7" s="1"/>
  <c r="M38" i="7"/>
  <c r="N38" i="7" s="1"/>
  <c r="M39" i="7"/>
  <c r="N39" i="7" s="1"/>
  <c r="M40" i="7"/>
  <c r="N40" i="7" s="1"/>
  <c r="M41" i="7"/>
  <c r="N41" i="7" s="1"/>
  <c r="M42" i="7"/>
  <c r="N42" i="7" s="1"/>
  <c r="M43" i="7"/>
  <c r="N43" i="7" s="1"/>
  <c r="M44" i="7"/>
  <c r="N44" i="7" s="1"/>
  <c r="M45" i="7"/>
  <c r="N45" i="7" s="1"/>
  <c r="M46" i="7"/>
  <c r="N46" i="7" s="1"/>
  <c r="M47" i="7"/>
  <c r="N47" i="7" s="1"/>
  <c r="M48" i="7"/>
  <c r="N48" i="7" s="1"/>
  <c r="M49" i="7"/>
  <c r="N49" i="7" s="1"/>
  <c r="M51" i="7"/>
  <c r="N51" i="7" s="1"/>
  <c r="M52" i="7"/>
  <c r="N52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4" i="7"/>
  <c r="N4" i="7" s="1"/>
  <c r="H7" i="6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3" i="6"/>
  <c r="H54" i="6"/>
  <c r="H6" i="6"/>
  <c r="F7" i="6" l="1"/>
  <c r="I7" i="6" s="1"/>
  <c r="F8" i="6"/>
  <c r="I8" i="6" s="1"/>
  <c r="F9" i="6"/>
  <c r="I9" i="6" s="1"/>
  <c r="F10" i="6"/>
  <c r="I10" i="6" s="1"/>
  <c r="F11" i="6"/>
  <c r="I11" i="6" s="1"/>
  <c r="F12" i="6"/>
  <c r="I12" i="6" s="1"/>
  <c r="F13" i="6"/>
  <c r="I13" i="6" s="1"/>
  <c r="F14" i="6"/>
  <c r="I14" i="6" s="1"/>
  <c r="F15" i="6"/>
  <c r="I15" i="6" s="1"/>
  <c r="F16" i="6"/>
  <c r="I16" i="6" s="1"/>
  <c r="F17" i="6"/>
  <c r="I17" i="6" s="1"/>
  <c r="F18" i="6"/>
  <c r="I18" i="6" s="1"/>
  <c r="F19" i="6"/>
  <c r="I19" i="6" s="1"/>
  <c r="F20" i="6"/>
  <c r="I20" i="6" s="1"/>
  <c r="F21" i="6"/>
  <c r="I21" i="6" s="1"/>
  <c r="F22" i="6"/>
  <c r="I22" i="6" s="1"/>
  <c r="F23" i="6"/>
  <c r="I23" i="6" s="1"/>
  <c r="F24" i="6"/>
  <c r="I24" i="6" s="1"/>
  <c r="F25" i="6"/>
  <c r="I25" i="6" s="1"/>
  <c r="F26" i="6"/>
  <c r="I26" i="6" s="1"/>
  <c r="F27" i="6"/>
  <c r="I27" i="6" s="1"/>
  <c r="F28" i="6"/>
  <c r="I28" i="6" s="1"/>
  <c r="F29" i="6"/>
  <c r="I29" i="6" s="1"/>
  <c r="F31" i="6"/>
  <c r="I31" i="6" s="1"/>
  <c r="F32" i="6"/>
  <c r="I32" i="6" s="1"/>
  <c r="F33" i="6"/>
  <c r="I33" i="6" s="1"/>
  <c r="F34" i="6"/>
  <c r="I34" i="6" s="1"/>
  <c r="F35" i="6"/>
  <c r="I35" i="6" s="1"/>
  <c r="F36" i="6"/>
  <c r="I36" i="6" s="1"/>
  <c r="F37" i="6"/>
  <c r="I37" i="6" s="1"/>
  <c r="F38" i="6"/>
  <c r="I38" i="6" s="1"/>
  <c r="F39" i="6"/>
  <c r="I39" i="6" s="1"/>
  <c r="F40" i="6"/>
  <c r="I40" i="6" s="1"/>
  <c r="F41" i="6"/>
  <c r="I41" i="6" s="1"/>
  <c r="F42" i="6"/>
  <c r="I42" i="6" s="1"/>
  <c r="F43" i="6"/>
  <c r="I43" i="6" s="1"/>
  <c r="F44" i="6"/>
  <c r="I44" i="6" s="1"/>
  <c r="F45" i="6"/>
  <c r="I45" i="6" s="1"/>
  <c r="F46" i="6"/>
  <c r="I46" i="6" s="1"/>
  <c r="F47" i="6"/>
  <c r="I47" i="6" s="1"/>
  <c r="F48" i="6"/>
  <c r="I48" i="6" s="1"/>
  <c r="F49" i="6"/>
  <c r="I49" i="6" s="1"/>
  <c r="F50" i="6"/>
  <c r="I50" i="6" s="1"/>
  <c r="F51" i="6"/>
  <c r="I51" i="6" s="1"/>
  <c r="F53" i="6"/>
  <c r="I53" i="6" s="1"/>
  <c r="F54" i="6"/>
  <c r="I54" i="6" s="1"/>
  <c r="F6" i="6"/>
  <c r="I6" i="6" s="1"/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1" i="7"/>
  <c r="H52" i="7"/>
  <c r="H4" i="7"/>
  <c r="F5" i="7"/>
  <c r="F6" i="7"/>
  <c r="F7" i="7"/>
  <c r="I7" i="7" s="1"/>
  <c r="F8" i="7"/>
  <c r="F9" i="7"/>
  <c r="F10" i="7"/>
  <c r="F11" i="7"/>
  <c r="I11" i="7" s="1"/>
  <c r="F12" i="7"/>
  <c r="F13" i="7"/>
  <c r="F14" i="7"/>
  <c r="F15" i="7"/>
  <c r="I15" i="7" s="1"/>
  <c r="F16" i="7"/>
  <c r="F17" i="7"/>
  <c r="F18" i="7"/>
  <c r="F19" i="7"/>
  <c r="F20" i="7"/>
  <c r="F21" i="7"/>
  <c r="F22" i="7"/>
  <c r="F23" i="7"/>
  <c r="I23" i="7" s="1"/>
  <c r="F24" i="7"/>
  <c r="F25" i="7"/>
  <c r="F26" i="7"/>
  <c r="F27" i="7"/>
  <c r="I27" i="7" s="1"/>
  <c r="F29" i="7"/>
  <c r="F30" i="7"/>
  <c r="F31" i="7"/>
  <c r="F32" i="7"/>
  <c r="I32" i="7" s="1"/>
  <c r="F33" i="7"/>
  <c r="F34" i="7"/>
  <c r="F35" i="7"/>
  <c r="F36" i="7"/>
  <c r="F37" i="7"/>
  <c r="F38" i="7"/>
  <c r="F39" i="7"/>
  <c r="F40" i="7"/>
  <c r="I40" i="7" s="1"/>
  <c r="F41" i="7"/>
  <c r="F42" i="7"/>
  <c r="F43" i="7"/>
  <c r="F44" i="7"/>
  <c r="I44" i="7" s="1"/>
  <c r="F45" i="7"/>
  <c r="F46" i="7"/>
  <c r="F47" i="7"/>
  <c r="F48" i="7"/>
  <c r="I48" i="7" s="1"/>
  <c r="F49" i="7"/>
  <c r="F51" i="7"/>
  <c r="F52" i="7"/>
  <c r="F4" i="7"/>
  <c r="I4" i="7" s="1"/>
  <c r="H5" i="8"/>
  <c r="N5" i="8" s="1"/>
  <c r="H6" i="8"/>
  <c r="N6" i="8" s="1"/>
  <c r="H7" i="8"/>
  <c r="N7" i="8" s="1"/>
  <c r="H8" i="8"/>
  <c r="N8" i="8" s="1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H18" i="8"/>
  <c r="N18" i="8" s="1"/>
  <c r="H19" i="8"/>
  <c r="N19" i="8" s="1"/>
  <c r="H20" i="8"/>
  <c r="N20" i="8" s="1"/>
  <c r="H21" i="8"/>
  <c r="N21" i="8" s="1"/>
  <c r="H22" i="8"/>
  <c r="N22" i="8" s="1"/>
  <c r="H23" i="8"/>
  <c r="N23" i="8" s="1"/>
  <c r="H24" i="8"/>
  <c r="N24" i="8" s="1"/>
  <c r="H25" i="8"/>
  <c r="N25" i="8" s="1"/>
  <c r="H26" i="8"/>
  <c r="N26" i="8" s="1"/>
  <c r="H27" i="8"/>
  <c r="N27" i="8" s="1"/>
  <c r="H29" i="8"/>
  <c r="N29" i="8" s="1"/>
  <c r="H30" i="8"/>
  <c r="N30" i="8" s="1"/>
  <c r="H31" i="8"/>
  <c r="N31" i="8" s="1"/>
  <c r="H32" i="8"/>
  <c r="N32" i="8" s="1"/>
  <c r="H33" i="8"/>
  <c r="N33" i="8" s="1"/>
  <c r="H34" i="8"/>
  <c r="N34" i="8" s="1"/>
  <c r="H35" i="8"/>
  <c r="N35" i="8" s="1"/>
  <c r="H36" i="8"/>
  <c r="N36" i="8" s="1"/>
  <c r="H37" i="8"/>
  <c r="N37" i="8" s="1"/>
  <c r="H38" i="8"/>
  <c r="N38" i="8" s="1"/>
  <c r="H39" i="8"/>
  <c r="N39" i="8" s="1"/>
  <c r="H40" i="8"/>
  <c r="N40" i="8" s="1"/>
  <c r="H41" i="8"/>
  <c r="H42" i="8"/>
  <c r="N42" i="8" s="1"/>
  <c r="H43" i="8"/>
  <c r="N43" i="8" s="1"/>
  <c r="H44" i="8"/>
  <c r="N44" i="8" s="1"/>
  <c r="H45" i="8"/>
  <c r="N45" i="8" s="1"/>
  <c r="H46" i="8"/>
  <c r="N46" i="8" s="1"/>
  <c r="H47" i="8"/>
  <c r="N47" i="8" s="1"/>
  <c r="H48" i="8"/>
  <c r="N48" i="8" s="1"/>
  <c r="H49" i="8"/>
  <c r="N49" i="8" s="1"/>
  <c r="H51" i="8"/>
  <c r="H52" i="8"/>
  <c r="N52" i="8" s="1"/>
  <c r="H4" i="8"/>
  <c r="N4" i="8" s="1"/>
  <c r="F28" i="8"/>
  <c r="F29" i="8"/>
  <c r="F30" i="8"/>
  <c r="F31" i="8"/>
  <c r="F32" i="8"/>
  <c r="F33" i="8"/>
  <c r="F34" i="8"/>
  <c r="F35" i="8"/>
  <c r="F36" i="8"/>
  <c r="I36" i="8" s="1"/>
  <c r="F37" i="8"/>
  <c r="F38" i="8"/>
  <c r="F39" i="8"/>
  <c r="F40" i="8"/>
  <c r="I40" i="8" s="1"/>
  <c r="F41" i="8"/>
  <c r="F42" i="8"/>
  <c r="F43" i="8"/>
  <c r="F44" i="8"/>
  <c r="I44" i="8" s="1"/>
  <c r="F45" i="8"/>
  <c r="F46" i="8"/>
  <c r="F47" i="8"/>
  <c r="F48" i="8"/>
  <c r="I48" i="8" s="1"/>
  <c r="F49" i="8"/>
  <c r="F51" i="8"/>
  <c r="F5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4" i="8"/>
  <c r="I4" i="8" s="1"/>
  <c r="I32" i="8" l="1"/>
  <c r="I49" i="7"/>
  <c r="I41" i="7"/>
  <c r="I37" i="7"/>
  <c r="I33" i="7"/>
  <c r="I29" i="7"/>
  <c r="I24" i="7"/>
  <c r="I20" i="7"/>
  <c r="I16" i="7"/>
  <c r="I12" i="7"/>
  <c r="I8" i="7"/>
  <c r="I36" i="7"/>
  <c r="I19" i="7"/>
  <c r="I52" i="7"/>
  <c r="I47" i="7"/>
  <c r="I43" i="7"/>
  <c r="I39" i="7"/>
  <c r="I35" i="7"/>
  <c r="I31" i="7"/>
  <c r="I26" i="7"/>
  <c r="I22" i="7"/>
  <c r="I18" i="7"/>
  <c r="I14" i="7"/>
  <c r="I10" i="7"/>
  <c r="I6" i="7"/>
  <c r="I51" i="7"/>
  <c r="I46" i="7"/>
  <c r="I42" i="7"/>
  <c r="I38" i="7"/>
  <c r="I34" i="7"/>
  <c r="I30" i="7"/>
  <c r="I25" i="7"/>
  <c r="I21" i="7"/>
  <c r="I17" i="7"/>
  <c r="I13" i="7"/>
  <c r="I9" i="7"/>
  <c r="I5" i="7"/>
  <c r="I45" i="7"/>
  <c r="I46" i="8"/>
  <c r="I42" i="8"/>
  <c r="I38" i="8"/>
  <c r="I34" i="8"/>
  <c r="I30" i="8"/>
  <c r="I27" i="8"/>
  <c r="I23" i="8"/>
  <c r="I19" i="8"/>
  <c r="I15" i="8"/>
  <c r="I11" i="8"/>
  <c r="I7" i="8"/>
  <c r="I49" i="8"/>
  <c r="I45" i="8"/>
  <c r="I25" i="8"/>
  <c r="I17" i="8"/>
  <c r="I13" i="8"/>
  <c r="I9" i="8"/>
  <c r="I21" i="8"/>
  <c r="I5" i="8"/>
  <c r="I26" i="8"/>
  <c r="I22" i="8"/>
  <c r="I18" i="8"/>
  <c r="I14" i="8"/>
  <c r="I10" i="8"/>
  <c r="I6" i="8"/>
  <c r="I37" i="8"/>
  <c r="I33" i="8"/>
  <c r="I29" i="8"/>
  <c r="I24" i="8"/>
  <c r="I20" i="8"/>
  <c r="I16" i="8"/>
  <c r="I12" i="8"/>
  <c r="I8" i="8"/>
  <c r="I52" i="8"/>
  <c r="I47" i="8"/>
  <c r="I43" i="8"/>
  <c r="I39" i="8"/>
  <c r="I35" i="8"/>
  <c r="I31" i="8"/>
  <c r="I51" i="8"/>
  <c r="N51" i="8"/>
  <c r="I41" i="8"/>
  <c r="N41" i="8"/>
</calcChain>
</file>

<file path=xl/sharedStrings.xml><?xml version="1.0" encoding="utf-8"?>
<sst xmlns="http://schemas.openxmlformats.org/spreadsheetml/2006/main" count="662" uniqueCount="134">
  <si>
    <t>Mouse ID</t>
  </si>
  <si>
    <t>FERROZINE</t>
  </si>
  <si>
    <t>Weight (gr)</t>
  </si>
  <si>
    <t>Wet</t>
  </si>
  <si>
    <t>Dry</t>
  </si>
  <si>
    <t>Tissue</t>
  </si>
  <si>
    <t/>
  </si>
  <si>
    <t>OD</t>
  </si>
  <si>
    <t>590nm</t>
  </si>
  <si>
    <t>SD courve</t>
  </si>
  <si>
    <t>[Fe2+] ug/dL</t>
  </si>
  <si>
    <t>OD 590nm</t>
  </si>
  <si>
    <t>50ul</t>
  </si>
  <si>
    <t>[Fe] ug/dL</t>
  </si>
  <si>
    <t>Fe conc</t>
  </si>
  <si>
    <t>dry weight</t>
  </si>
  <si>
    <t>(50 ul)</t>
  </si>
  <si>
    <t>10971 Tfinal</t>
  </si>
  <si>
    <t>10996 Tfinal</t>
  </si>
  <si>
    <t>33106 Tfinal</t>
  </si>
  <si>
    <t>10960 Tfinal</t>
  </si>
  <si>
    <t>33107 Tfinal</t>
  </si>
  <si>
    <t>10959 Tfinal</t>
  </si>
  <si>
    <t>33114 Tfinal</t>
  </si>
  <si>
    <t>10992 Tfinal</t>
  </si>
  <si>
    <t>10998 Tfinal</t>
  </si>
  <si>
    <t>33117 Tfinal</t>
  </si>
  <si>
    <t>10999 Tfinal</t>
  </si>
  <si>
    <t>10967 Tfinal</t>
  </si>
  <si>
    <t>33101 Tfinal</t>
  </si>
  <si>
    <t>10977 Tfinal</t>
  </si>
  <si>
    <t>10964 Tfinal</t>
  </si>
  <si>
    <t>10978 Tfinal</t>
  </si>
  <si>
    <t>33112 Tfinal</t>
  </si>
  <si>
    <t>33108 Tfinal</t>
  </si>
  <si>
    <t>33109 Tfinal</t>
  </si>
  <si>
    <t>33115 Tfinal</t>
  </si>
  <si>
    <t>10997 Tfinal</t>
  </si>
  <si>
    <t>33103 Tfinal</t>
  </si>
  <si>
    <t>10956 Tfinal</t>
  </si>
  <si>
    <t>10979 Tfinal</t>
  </si>
  <si>
    <t>10947 Tfinal</t>
  </si>
  <si>
    <t>10957 Tfinal</t>
  </si>
  <si>
    <t>33102 Tfinal</t>
  </si>
  <si>
    <t>10958 Tfinal</t>
  </si>
  <si>
    <t>10965 Tfinal</t>
  </si>
  <si>
    <t>10968 Tfinal</t>
  </si>
  <si>
    <t>33113 Tfinal</t>
  </si>
  <si>
    <t>33111 Tfinal</t>
  </si>
  <si>
    <t>10970 Tfinal</t>
  </si>
  <si>
    <t>33110 Tfinal</t>
  </si>
  <si>
    <t>10993 Tfinal</t>
  </si>
  <si>
    <t>10961 Tfinal</t>
  </si>
  <si>
    <t>10994 Tfinal</t>
  </si>
  <si>
    <t>33118 Tfinal</t>
  </si>
  <si>
    <t>10976 Tfinal</t>
  </si>
  <si>
    <t>11000 Tfinal</t>
  </si>
  <si>
    <t>10975 Tfinal</t>
  </si>
  <si>
    <t>10966 Tfinal</t>
  </si>
  <si>
    <t>10946 Tfinal</t>
  </si>
  <si>
    <t>33105 Tfinal</t>
  </si>
  <si>
    <t>10990 Tfinal</t>
  </si>
  <si>
    <t>10991 Tfinal</t>
  </si>
  <si>
    <t>10995 Tfinal</t>
  </si>
  <si>
    <t>µg Fe/g</t>
  </si>
  <si>
    <t>33104 Tfinal</t>
  </si>
  <si>
    <t>Crucible plus</t>
  </si>
  <si>
    <t>Dry tissue</t>
  </si>
  <si>
    <t xml:space="preserve">Dry weight </t>
  </si>
  <si>
    <t>only</t>
  </si>
  <si>
    <t xml:space="preserve">Stool </t>
  </si>
  <si>
    <t>Crucible #</t>
  </si>
  <si>
    <t>Empty Crucible</t>
  </si>
  <si>
    <t>LIVER</t>
  </si>
  <si>
    <t>SPLEEN</t>
  </si>
  <si>
    <t>Weight</t>
  </si>
  <si>
    <t>in 750 ul</t>
  </si>
  <si>
    <t>in tube (gr)</t>
  </si>
  <si>
    <t>only in tube</t>
  </si>
  <si>
    <t>O.D.</t>
  </si>
  <si>
    <t xml:space="preserve">Fe in </t>
  </si>
  <si>
    <t xml:space="preserve">50/500ul </t>
  </si>
  <si>
    <t>Weights</t>
  </si>
  <si>
    <t>Wet/Dry</t>
  </si>
  <si>
    <t>Weet/Dry</t>
  </si>
  <si>
    <t>Measurement wavelength</t>
  </si>
  <si>
    <t>nm</t>
  </si>
  <si>
    <t>Number of flashes</t>
  </si>
  <si>
    <t>Settle time</t>
  </si>
  <si>
    <t>ms</t>
  </si>
  <si>
    <t>Part of Plate</t>
  </si>
  <si>
    <t>A1-H8</t>
  </si>
  <si>
    <t>Start Time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</si>
  <si>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</si>
  <si>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</si>
  <si>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</si>
  <si>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</si>
  <si>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</si>
  <si>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</si>
  <si>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</si>
  <si>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</si>
  <si>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</si>
  <si>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</si>
  <si>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</si>
  <si>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</si>
  <si>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</si>
  <si>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</si>
  <si>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</si>
  <si>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</si>
  <si>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</si>
  <si>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</si>
  <si>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</si>
  <si>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</si>
  <si>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</si>
  <si>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</si>
  <si>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</si>
  <si>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2024-11-04 13:00:51</t>
  </si>
  <si>
    <t>2024-11-04 12:59:09</t>
  </si>
  <si>
    <t>2024-11-04 12:55:36</t>
  </si>
  <si>
    <t>2024-11-04 12:57:25</t>
  </si>
  <si>
    <t>562nm</t>
  </si>
  <si>
    <t>in 500 ul</t>
  </si>
  <si>
    <t xml:space="preserve">Weights </t>
  </si>
  <si>
    <t xml:space="preserve">Liver </t>
  </si>
  <si>
    <t>Spleen</t>
  </si>
  <si>
    <t>Stool</t>
  </si>
  <si>
    <t>Organ</t>
  </si>
  <si>
    <t>Sample</t>
  </si>
  <si>
    <t>treatment</t>
  </si>
  <si>
    <t>diet</t>
  </si>
  <si>
    <t>water</t>
  </si>
  <si>
    <t>dss</t>
  </si>
  <si>
    <t>spleen_weight</t>
  </si>
  <si>
    <t>liver_weight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</si>
</sst>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81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1" fontId="4" fillId="0" borderId="0" xfId="0" applyNumberFormat="1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7" fillId="2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 applyAlignment="1">
      <alignment horizontal="center"/>
    </xf>
    <xf numFmtId="164" fontId="6" fillId="0" borderId="0" xfId="0" applyNumberFormat="1" applyFont="1"/>
    <xf numFmtId="164" fontId="5" fillId="0" borderId="0" xfId="0" applyNumberFormat="1" applyFont="1"/>
    <xf numFmtId="0" fontId="8" fillId="0" borderId="0" xfId="0" applyFont="1"/>
    <xf numFmtId="1" fontId="9" fillId="0" borderId="0" xfId="0" applyNumberFormat="1" applyFont="1" applyAlignment="1">
      <alignment horizontal="center"/>
    </xf>
    <xf numFmtId="0" fontId="10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8184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12</xdr:row>
          <xdr:rowOff>9525</xdr:rowOff>
        </xdr:from>
        <xdr:to>
          <xdr:col>23</xdr:col>
          <xdr:colOff>0</xdr:colOff>
          <xdr:row>26</xdr:row>
          <xdr:rowOff>114300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0</xdr:rowOff>
        </xdr:from>
        <xdr:to>
          <xdr:col>25</xdr:col>
          <xdr:colOff>295275</xdr:colOff>
          <xdr:row>27</xdr:row>
          <xdr:rowOff>104775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16</xdr:row>
          <xdr:rowOff>0</xdr:rowOff>
        </xdr:from>
        <xdr:to>
          <xdr:col>23</xdr:col>
          <xdr:colOff>280987</xdr:colOff>
          <xdr:row>30</xdr:row>
          <xdr:rowOff>95250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4"/>
  <sheetViews>
    <sheetView topLeftCell="D16" workbookViewId="0">
      <selection activeCell="O3" sqref="O3:R52"/>
    </sheetView>
  </sheetViews>
  <sheetFormatPr defaultColWidth="9.1328125" defaultRowHeight="15" x14ac:dyDescent="0.4"/>
  <cols>
    <col min="1" max="1" width="9.1328125" style="3"/>
    <col min="2" max="2" width="17" style="3" bestFit="1" customWidth="1"/>
    <col min="3" max="3" width="13.73046875" style="4" bestFit="1" customWidth="1"/>
    <col min="4" max="4" width="17.59765625" style="3" bestFit="1" customWidth="1"/>
    <col min="5" max="5" width="14.73046875" style="3" customWidth="1"/>
    <col min="6" max="6" width="14" style="3" customWidth="1"/>
    <col min="7" max="7" width="15.86328125" style="3" bestFit="1" customWidth="1"/>
    <col min="8" max="9" width="14.1328125" style="3" customWidth="1"/>
    <col min="10" max="10" width="13.73046875" style="3" bestFit="1" customWidth="1"/>
    <col min="11" max="11" width="12.1328125" style="3" bestFit="1" customWidth="1"/>
    <col min="12" max="12" width="15.59765625" style="3" bestFit="1" customWidth="1"/>
    <col min="13" max="14" width="12.1328125" style="3" bestFit="1" customWidth="1"/>
    <col min="15" max="15" width="9.265625" style="3" bestFit="1" customWidth="1"/>
    <col min="16" max="16" width="11.3984375" style="3" bestFit="1" customWidth="1"/>
    <col min="17" max="18" width="11.3984375" style="3" customWidth="1"/>
    <col min="19" max="19" width="12.86328125" style="3" bestFit="1" customWidth="1"/>
    <col min="20" max="20" width="13" style="3" customWidth="1"/>
    <col min="21" max="21" width="12.73046875" style="3" bestFit="1" customWidth="1"/>
    <col min="22" max="16384" width="9.1328125" style="3"/>
  </cols>
  <sheetData>
    <row r="1" spans="1:26" x14ac:dyDescent="0.4">
      <c r="B1" s="2" t="s">
        <v>1</v>
      </c>
      <c r="D1" s="16" t="s">
        <v>73</v>
      </c>
      <c r="K1" s="4" t="s">
        <v>12</v>
      </c>
    </row>
    <row r="2" spans="1:26" x14ac:dyDescent="0.4">
      <c r="B2" s="4"/>
      <c r="D2" s="4"/>
      <c r="E2" s="4" t="s">
        <v>66</v>
      </c>
      <c r="F2" s="4" t="s">
        <v>3</v>
      </c>
      <c r="G2" s="2" t="s">
        <v>66</v>
      </c>
      <c r="H2" s="4" t="s">
        <v>4</v>
      </c>
      <c r="I2" s="4" t="s">
        <v>84</v>
      </c>
      <c r="J2" s="4" t="s">
        <v>68</v>
      </c>
      <c r="K2" s="4" t="s">
        <v>7</v>
      </c>
      <c r="L2" s="4" t="s">
        <v>13</v>
      </c>
      <c r="M2" s="2" t="s">
        <v>14</v>
      </c>
      <c r="N2" s="7" t="s">
        <v>64</v>
      </c>
      <c r="T2" s="22" t="s">
        <v>9</v>
      </c>
      <c r="U2" s="22"/>
    </row>
    <row r="3" spans="1:26" ht="15.75" x14ac:dyDescent="0.5">
      <c r="A3" s="2" t="s">
        <v>126</v>
      </c>
      <c r="B3" s="4" t="s">
        <v>71</v>
      </c>
      <c r="C3" s="4" t="s">
        <v>0</v>
      </c>
      <c r="D3" s="4" t="s">
        <v>72</v>
      </c>
      <c r="E3" s="4" t="s">
        <v>5</v>
      </c>
      <c r="F3" s="4" t="s">
        <v>75</v>
      </c>
      <c r="G3" s="4" t="s">
        <v>67</v>
      </c>
      <c r="H3" s="4" t="s">
        <v>75</v>
      </c>
      <c r="I3" s="4" t="s">
        <v>82</v>
      </c>
      <c r="J3" s="4" t="s">
        <v>77</v>
      </c>
      <c r="K3" s="4" t="s">
        <v>8</v>
      </c>
      <c r="L3" s="4" t="s">
        <v>16</v>
      </c>
      <c r="M3" s="2" t="s">
        <v>76</v>
      </c>
      <c r="N3" s="7" t="s">
        <v>15</v>
      </c>
      <c r="O3" s="19" t="s">
        <v>128</v>
      </c>
      <c r="P3" s="20" t="s">
        <v>129</v>
      </c>
      <c r="Q3" t="s">
        <v>132</v>
      </c>
      <c r="R3" t="s">
        <v>133</v>
      </c>
      <c r="S3" s="2" t="s">
        <v>10</v>
      </c>
      <c r="T3" s="22" t="s">
        <v>11</v>
      </c>
      <c r="U3" s="22"/>
    </row>
    <row r="4" spans="1:26" ht="15.75" x14ac:dyDescent="0.5">
      <c r="A4" s="3" t="s">
        <v>123</v>
      </c>
      <c r="B4" s="3">
        <v>1</v>
      </c>
      <c r="C4" s="4">
        <v>10971</v>
      </c>
      <c r="D4" s="3">
        <v>5.0808</v>
      </c>
      <c r="E4" s="5">
        <v>5.1580000000000004</v>
      </c>
      <c r="F4" s="5">
        <f>E4-D4</f>
        <v>7.7200000000000379E-2</v>
      </c>
      <c r="G4" s="5">
        <v>5.1059999999999999</v>
      </c>
      <c r="H4" s="5">
        <f>G4-D4</f>
        <v>2.5199999999999889E-2</v>
      </c>
      <c r="I4" s="6">
        <f>F4/H4</f>
        <v>3.0634920634920921</v>
      </c>
      <c r="J4" s="3">
        <v>2.53E-2</v>
      </c>
      <c r="K4" s="9">
        <v>0.30080000000000001</v>
      </c>
      <c r="L4" s="10">
        <v>480.7045</v>
      </c>
      <c r="M4" s="8">
        <f>L4/2</f>
        <v>240.35225</v>
      </c>
      <c r="N4" s="8">
        <f>M4*15/J4/1000</f>
        <v>142.50133399209489</v>
      </c>
      <c r="O4" s="21" t="s">
        <v>130</v>
      </c>
      <c r="P4" s="21">
        <v>50</v>
      </c>
      <c r="Q4">
        <v>8.5300000000000001E-2</v>
      </c>
      <c r="R4">
        <v>1.3682000000000001</v>
      </c>
      <c r="S4" s="13">
        <v>2000</v>
      </c>
      <c r="T4" s="11">
        <v>1.0259</v>
      </c>
      <c r="U4" s="11">
        <v>1.0256000000000001</v>
      </c>
    </row>
    <row r="5" spans="1:26" ht="15.75" x14ac:dyDescent="0.5">
      <c r="A5" s="3" t="s">
        <v>123</v>
      </c>
      <c r="B5" s="3">
        <v>2</v>
      </c>
      <c r="C5" s="4">
        <v>10996</v>
      </c>
      <c r="D5" s="3">
        <v>4.5507999999999997</v>
      </c>
      <c r="E5" s="5">
        <v>4.6395999999999997</v>
      </c>
      <c r="F5" s="5">
        <f t="shared" ref="F5:F52" si="0">E5-D5</f>
        <v>8.879999999999999E-2</v>
      </c>
      <c r="G5" s="3">
        <v>4.5791000000000004</v>
      </c>
      <c r="H5" s="5">
        <f t="shared" ref="H5:H52" si="1">G5-D5</f>
        <v>2.8300000000000658E-2</v>
      </c>
      <c r="I5" s="6">
        <f t="shared" ref="I5:I52" si="2">F5/H5</f>
        <v>3.1378091872790788</v>
      </c>
      <c r="J5" s="3">
        <v>2.7699999999999999E-2</v>
      </c>
      <c r="K5" s="9">
        <v>0.34870000000000001</v>
      </c>
      <c r="L5" s="10">
        <v>579.58929999999998</v>
      </c>
      <c r="M5" s="8">
        <f t="shared" ref="M5:M52" si="3">L5/2</f>
        <v>289.79464999999999</v>
      </c>
      <c r="N5" s="8">
        <f t="shared" ref="N5:N27" si="4">M5*15/J5/1000</f>
        <v>156.92851083032494</v>
      </c>
      <c r="O5" s="21" t="s">
        <v>130</v>
      </c>
      <c r="P5" s="21">
        <v>50</v>
      </c>
      <c r="Q5">
        <v>7.2900000000000006E-2</v>
      </c>
      <c r="R5">
        <v>1.296</v>
      </c>
      <c r="S5" s="13">
        <v>1600</v>
      </c>
      <c r="T5" s="11">
        <v>0.83979999999999999</v>
      </c>
      <c r="U5" s="11">
        <v>0.84330000000000005</v>
      </c>
    </row>
    <row r="6" spans="1:26" ht="15.75" x14ac:dyDescent="0.5">
      <c r="A6" s="3" t="s">
        <v>123</v>
      </c>
      <c r="B6" s="3">
        <v>3</v>
      </c>
      <c r="C6" s="4">
        <v>33106</v>
      </c>
      <c r="D6" s="3">
        <v>4.2493999999999996</v>
      </c>
      <c r="E6" s="5">
        <v>4.3430999999999997</v>
      </c>
      <c r="F6" s="5">
        <f t="shared" si="0"/>
        <v>9.3700000000000117E-2</v>
      </c>
      <c r="G6" s="5">
        <v>4.2770000000000001</v>
      </c>
      <c r="H6" s="5">
        <f t="shared" si="1"/>
        <v>2.7600000000000513E-2</v>
      </c>
      <c r="I6" s="6">
        <f t="shared" si="2"/>
        <v>3.3949275362318252</v>
      </c>
      <c r="J6" s="3">
        <v>2.7099999999999999E-2</v>
      </c>
      <c r="K6" s="9">
        <v>0.31919999999999998</v>
      </c>
      <c r="L6" s="10">
        <v>518.68949999999995</v>
      </c>
      <c r="M6" s="8">
        <f t="shared" si="3"/>
        <v>259.34474999999998</v>
      </c>
      <c r="N6" s="8">
        <f t="shared" si="4"/>
        <v>143.54875461254613</v>
      </c>
      <c r="O6" s="21" t="s">
        <v>130</v>
      </c>
      <c r="P6" s="21">
        <v>50</v>
      </c>
      <c r="Q6">
        <v>8.0799999999999997E-2</v>
      </c>
      <c r="R6">
        <v>1.1395999999999999</v>
      </c>
      <c r="S6" s="13">
        <v>1200</v>
      </c>
      <c r="T6" s="11">
        <v>0.67779999999999996</v>
      </c>
      <c r="U6" s="11">
        <v>0.65190000000000003</v>
      </c>
    </row>
    <row r="7" spans="1:26" ht="15.75" x14ac:dyDescent="0.5">
      <c r="A7" s="3" t="s">
        <v>123</v>
      </c>
      <c r="B7" s="3">
        <v>4</v>
      </c>
      <c r="C7" s="4">
        <v>10960</v>
      </c>
      <c r="D7" s="3">
        <v>4.8091999999999997</v>
      </c>
      <c r="E7" s="5">
        <v>4.9397000000000002</v>
      </c>
      <c r="F7" s="5">
        <f t="shared" si="0"/>
        <v>0.1305000000000005</v>
      </c>
      <c r="G7" s="3">
        <v>4.8502000000000001</v>
      </c>
      <c r="H7" s="5">
        <f t="shared" si="1"/>
        <v>4.1000000000000369E-2</v>
      </c>
      <c r="I7" s="6">
        <f t="shared" si="2"/>
        <v>3.1829268292682764</v>
      </c>
      <c r="J7" s="3">
        <v>4.0300000000000002E-2</v>
      </c>
      <c r="K7" s="9">
        <v>0.46150000000000002</v>
      </c>
      <c r="L7" s="10">
        <v>812.45370000000003</v>
      </c>
      <c r="M7" s="8">
        <f t="shared" si="3"/>
        <v>406.22685000000001</v>
      </c>
      <c r="N7" s="8">
        <f t="shared" si="4"/>
        <v>151.20106079404465</v>
      </c>
      <c r="O7" s="21" t="s">
        <v>130</v>
      </c>
      <c r="P7" s="21">
        <v>50</v>
      </c>
      <c r="Q7">
        <v>7.3899999999999993E-2</v>
      </c>
      <c r="R7">
        <v>1.37</v>
      </c>
      <c r="S7" s="13">
        <v>800</v>
      </c>
      <c r="T7" s="11">
        <v>0.44819999999999999</v>
      </c>
      <c r="U7" s="11">
        <v>0.45650000000000002</v>
      </c>
    </row>
    <row r="8" spans="1:26" ht="15.75" x14ac:dyDescent="0.5">
      <c r="A8" s="3" t="s">
        <v>123</v>
      </c>
      <c r="B8" s="3">
        <v>5</v>
      </c>
      <c r="C8" s="4">
        <v>33107</v>
      </c>
      <c r="D8" s="3">
        <v>4.3127000000000004</v>
      </c>
      <c r="E8" s="3">
        <v>4.3859000000000004</v>
      </c>
      <c r="F8" s="5">
        <f t="shared" si="0"/>
        <v>7.3199999999999932E-2</v>
      </c>
      <c r="G8" s="3">
        <v>4.3361999999999998</v>
      </c>
      <c r="H8" s="5">
        <f t="shared" si="1"/>
        <v>2.349999999999941E-2</v>
      </c>
      <c r="I8" s="6">
        <f t="shared" si="2"/>
        <v>3.1148936170213517</v>
      </c>
      <c r="J8" s="3">
        <v>2.3099999999999999E-2</v>
      </c>
      <c r="K8" s="9">
        <v>0.42120000000000002</v>
      </c>
      <c r="L8" s="10">
        <v>297.38569999999999</v>
      </c>
      <c r="M8" s="8">
        <f t="shared" si="3"/>
        <v>148.69284999999999</v>
      </c>
      <c r="N8" s="8">
        <f>M8*15/J8/1000</f>
        <v>96.553798701298703</v>
      </c>
      <c r="O8" s="21" t="s">
        <v>131</v>
      </c>
      <c r="P8" s="21">
        <v>50</v>
      </c>
      <c r="Q8">
        <v>8.48E-2</v>
      </c>
      <c r="R8">
        <v>1.1988000000000001</v>
      </c>
      <c r="S8" s="13">
        <v>600</v>
      </c>
      <c r="T8" s="17">
        <v>0.38800000000000001</v>
      </c>
      <c r="U8" s="11">
        <v>0.34539999999999998</v>
      </c>
    </row>
    <row r="9" spans="1:26" ht="15.75" x14ac:dyDescent="0.5">
      <c r="A9" s="3" t="s">
        <v>123</v>
      </c>
      <c r="B9" s="3">
        <v>6</v>
      </c>
      <c r="C9" s="4">
        <v>10959</v>
      </c>
      <c r="D9" s="3">
        <v>6.1413000000000002</v>
      </c>
      <c r="E9" s="3">
        <v>6.2553999999999998</v>
      </c>
      <c r="F9" s="5">
        <f t="shared" si="0"/>
        <v>0.11409999999999965</v>
      </c>
      <c r="G9" s="3">
        <v>6.1745000000000001</v>
      </c>
      <c r="H9" s="5">
        <f t="shared" si="1"/>
        <v>3.3199999999999896E-2</v>
      </c>
      <c r="I9" s="6">
        <f t="shared" si="2"/>
        <v>3.4367469879518073</v>
      </c>
      <c r="J9" s="3">
        <v>3.32E-2</v>
      </c>
      <c r="K9" s="9">
        <v>0.44319999999999998</v>
      </c>
      <c r="L9" s="10">
        <v>774.67520000000002</v>
      </c>
      <c r="M9" s="8">
        <f t="shared" si="3"/>
        <v>387.33760000000001</v>
      </c>
      <c r="N9" s="8">
        <f t="shared" si="4"/>
        <v>175.00192771084338</v>
      </c>
      <c r="O9" s="21" t="s">
        <v>131</v>
      </c>
      <c r="P9" s="21">
        <v>50</v>
      </c>
      <c r="Q9">
        <v>0.12590000000000001</v>
      </c>
      <c r="R9">
        <v>1.1144000000000001</v>
      </c>
      <c r="S9" s="13">
        <v>400</v>
      </c>
      <c r="T9" s="11">
        <v>0.26750000000000002</v>
      </c>
      <c r="U9" s="11">
        <v>0.26319999999999999</v>
      </c>
    </row>
    <row r="10" spans="1:26" ht="15.75" x14ac:dyDescent="0.5">
      <c r="A10" s="3" t="s">
        <v>123</v>
      </c>
      <c r="B10" s="3">
        <v>7</v>
      </c>
      <c r="C10" s="4">
        <v>33114</v>
      </c>
      <c r="D10" s="3">
        <v>5.9915000000000003</v>
      </c>
      <c r="E10" s="3">
        <v>6.0891000000000002</v>
      </c>
      <c r="F10" s="5">
        <f t="shared" si="0"/>
        <v>9.7599999999999909E-2</v>
      </c>
      <c r="G10" s="3">
        <v>6.0202</v>
      </c>
      <c r="H10" s="5">
        <f t="shared" si="1"/>
        <v>2.8699999999999726E-2</v>
      </c>
      <c r="I10" s="6">
        <f t="shared" si="2"/>
        <v>3.4006968641115276</v>
      </c>
      <c r="J10" s="5">
        <v>2.87E-2</v>
      </c>
      <c r="K10" s="9">
        <v>0.3594</v>
      </c>
      <c r="L10" s="10">
        <v>601.67840000000001</v>
      </c>
      <c r="M10" s="8">
        <f t="shared" si="3"/>
        <v>300.83920000000001</v>
      </c>
      <c r="N10" s="8">
        <f>M10*15/J10/1000</f>
        <v>157.233031358885</v>
      </c>
      <c r="O10" s="21" t="s">
        <v>131</v>
      </c>
      <c r="P10" s="21">
        <v>50</v>
      </c>
      <c r="Q10">
        <v>0.1066</v>
      </c>
      <c r="R10">
        <v>0.81040000000000001</v>
      </c>
      <c r="S10" s="13">
        <v>200</v>
      </c>
      <c r="T10" s="11">
        <v>0.1855</v>
      </c>
      <c r="U10" s="11">
        <v>0.16139999999999999</v>
      </c>
    </row>
    <row r="11" spans="1:26" ht="15.75" x14ac:dyDescent="0.5">
      <c r="A11" s="3" t="s">
        <v>123</v>
      </c>
      <c r="B11" s="3">
        <v>8</v>
      </c>
      <c r="C11" s="4">
        <v>10992</v>
      </c>
      <c r="D11" s="3">
        <v>4.4547999999999996</v>
      </c>
      <c r="E11" s="3">
        <v>4.5384000000000002</v>
      </c>
      <c r="F11" s="5">
        <f t="shared" si="0"/>
        <v>8.3600000000000563E-2</v>
      </c>
      <c r="G11" s="3">
        <v>4.4808000000000003</v>
      </c>
      <c r="H11" s="5">
        <f t="shared" si="1"/>
        <v>2.6000000000000689E-2</v>
      </c>
      <c r="I11" s="6">
        <f t="shared" si="2"/>
        <v>3.215384615384552</v>
      </c>
      <c r="J11" s="3">
        <v>2.58E-2</v>
      </c>
      <c r="K11" s="9">
        <v>0.32779999999999998</v>
      </c>
      <c r="L11" s="10">
        <v>536.4434</v>
      </c>
      <c r="M11" s="8">
        <f t="shared" si="3"/>
        <v>268.2217</v>
      </c>
      <c r="N11" s="8">
        <f t="shared" si="4"/>
        <v>155.94284883720931</v>
      </c>
      <c r="O11" s="21" t="s">
        <v>131</v>
      </c>
      <c r="P11" s="21">
        <v>50</v>
      </c>
      <c r="Q11">
        <v>7.0199999999999999E-2</v>
      </c>
      <c r="R11">
        <v>1.4388000000000001</v>
      </c>
      <c r="S11" s="13">
        <v>0</v>
      </c>
      <c r="T11" s="11">
        <v>4.8800000000000003E-2</v>
      </c>
      <c r="U11" s="11">
        <v>4.6199999999999998E-2</v>
      </c>
    </row>
    <row r="12" spans="1:26" ht="15.75" x14ac:dyDescent="0.5">
      <c r="A12" s="3" t="s">
        <v>123</v>
      </c>
      <c r="B12" s="3">
        <v>9</v>
      </c>
      <c r="C12" s="4">
        <v>10998</v>
      </c>
      <c r="D12" s="3">
        <v>4.6101000000000001</v>
      </c>
      <c r="E12" s="3">
        <v>4.6695000000000002</v>
      </c>
      <c r="F12" s="5">
        <f t="shared" si="0"/>
        <v>5.9400000000000119E-2</v>
      </c>
      <c r="G12" s="3">
        <v>4.6276000000000002</v>
      </c>
      <c r="H12" s="5">
        <f t="shared" si="1"/>
        <v>1.7500000000000071E-2</v>
      </c>
      <c r="I12" s="6">
        <f t="shared" si="2"/>
        <v>3.3942857142857075</v>
      </c>
      <c r="J12" s="3">
        <v>1.77E-2</v>
      </c>
      <c r="K12" s="9">
        <v>0.3458</v>
      </c>
      <c r="L12" s="10">
        <v>573.60249999999996</v>
      </c>
      <c r="M12" s="8">
        <f t="shared" si="3"/>
        <v>286.80124999999998</v>
      </c>
      <c r="N12" s="8">
        <f t="shared" si="4"/>
        <v>243.05190677966095</v>
      </c>
      <c r="O12" s="21" t="s">
        <v>130</v>
      </c>
      <c r="P12" s="21">
        <v>500</v>
      </c>
      <c r="Q12">
        <v>0.15429999999999999</v>
      </c>
      <c r="R12">
        <v>1.3196000000000001</v>
      </c>
    </row>
    <row r="13" spans="1:26" ht="15.75" x14ac:dyDescent="0.5">
      <c r="A13" s="3" t="s">
        <v>123</v>
      </c>
      <c r="B13" s="3">
        <v>10</v>
      </c>
      <c r="C13" s="4">
        <v>33117</v>
      </c>
      <c r="D13" s="3">
        <v>5.0110999999999999</v>
      </c>
      <c r="E13" s="3">
        <v>5.0731999999999999</v>
      </c>
      <c r="F13" s="5">
        <f t="shared" si="0"/>
        <v>6.2100000000000044E-2</v>
      </c>
      <c r="G13" s="3">
        <v>5.0304000000000002</v>
      </c>
      <c r="H13" s="5">
        <f t="shared" si="1"/>
        <v>1.9300000000000317E-2</v>
      </c>
      <c r="I13" s="6">
        <f t="shared" si="2"/>
        <v>3.2176165803108301</v>
      </c>
      <c r="J13" s="3">
        <v>1.9699999999999999E-2</v>
      </c>
      <c r="K13" s="18">
        <v>0.28699999999999998</v>
      </c>
      <c r="L13" s="10">
        <v>452.2158</v>
      </c>
      <c r="M13" s="8">
        <f t="shared" si="3"/>
        <v>226.1079</v>
      </c>
      <c r="N13" s="8">
        <f t="shared" si="4"/>
        <v>172.16337563451779</v>
      </c>
      <c r="O13" s="21" t="s">
        <v>130</v>
      </c>
      <c r="P13" s="21">
        <v>500</v>
      </c>
      <c r="Q13">
        <v>9.3899999999999997E-2</v>
      </c>
      <c r="R13">
        <v>1.4185000000000001</v>
      </c>
    </row>
    <row r="14" spans="1:26" ht="15.75" x14ac:dyDescent="0.5">
      <c r="A14" s="3" t="s">
        <v>123</v>
      </c>
      <c r="B14" s="3">
        <v>11</v>
      </c>
      <c r="C14" s="4">
        <v>10999</v>
      </c>
      <c r="D14" s="5">
        <v>4.2789999999999999</v>
      </c>
      <c r="E14" s="3">
        <v>4.4154999999999998</v>
      </c>
      <c r="F14" s="5">
        <f t="shared" si="0"/>
        <v>0.13649999999999984</v>
      </c>
      <c r="G14" s="3">
        <v>4.3246000000000002</v>
      </c>
      <c r="H14" s="5">
        <f t="shared" si="1"/>
        <v>4.5600000000000307E-2</v>
      </c>
      <c r="I14" s="6">
        <f t="shared" si="2"/>
        <v>2.9934210526315552</v>
      </c>
      <c r="J14" s="3">
        <v>4.53E-2</v>
      </c>
      <c r="K14" s="9">
        <v>0.75460000000000005</v>
      </c>
      <c r="L14" s="10">
        <v>1417.53</v>
      </c>
      <c r="M14" s="8">
        <f t="shared" si="3"/>
        <v>708.76499999999999</v>
      </c>
      <c r="N14" s="8">
        <f t="shared" si="4"/>
        <v>234.69039735099338</v>
      </c>
      <c r="O14" s="21" t="s">
        <v>130</v>
      </c>
      <c r="P14" s="21">
        <v>500</v>
      </c>
      <c r="Q14">
        <v>0.1042</v>
      </c>
      <c r="R14">
        <v>1.1539999999999999</v>
      </c>
      <c r="S14" s="1"/>
      <c r="T14" s="1"/>
      <c r="U14" s="1"/>
      <c r="V14" s="1"/>
      <c r="W14" s="1"/>
      <c r="X14" s="1"/>
      <c r="Y14" s="1"/>
      <c r="Z14" s="1"/>
    </row>
    <row r="15" spans="1:26" ht="15.75" x14ac:dyDescent="0.5">
      <c r="A15" s="3" t="s">
        <v>123</v>
      </c>
      <c r="B15" s="3">
        <v>12</v>
      </c>
      <c r="C15" s="4">
        <v>10967</v>
      </c>
      <c r="D15" s="3">
        <v>4.4832000000000001</v>
      </c>
      <c r="E15" s="3">
        <v>4.5632999999999999</v>
      </c>
      <c r="F15" s="5">
        <f t="shared" si="0"/>
        <v>8.0099999999999838E-2</v>
      </c>
      <c r="G15" s="5">
        <v>4.5069999999999997</v>
      </c>
      <c r="H15" s="5">
        <f t="shared" si="1"/>
        <v>2.3799999999999599E-2</v>
      </c>
      <c r="I15" s="6">
        <f t="shared" si="2"/>
        <v>3.3655462184874447</v>
      </c>
      <c r="J15" s="5">
        <v>2.4E-2</v>
      </c>
      <c r="K15" s="9">
        <v>0.4521</v>
      </c>
      <c r="L15" s="10">
        <v>793.04840000000002</v>
      </c>
      <c r="M15" s="8">
        <f t="shared" si="3"/>
        <v>396.52420000000001</v>
      </c>
      <c r="N15" s="8">
        <f t="shared" si="4"/>
        <v>247.82762500000001</v>
      </c>
      <c r="O15" s="21" t="s">
        <v>130</v>
      </c>
      <c r="P15" s="21">
        <v>500</v>
      </c>
      <c r="Q15">
        <v>0.13830000000000001</v>
      </c>
      <c r="R15">
        <v>1.4339</v>
      </c>
      <c r="S15" s="1"/>
      <c r="T15" s="1"/>
      <c r="U15" s="1"/>
      <c r="V15" s="1"/>
      <c r="W15" s="1"/>
      <c r="X15" s="1"/>
      <c r="Y15" s="1"/>
      <c r="Z15" s="1"/>
    </row>
    <row r="16" spans="1:26" ht="15.75" x14ac:dyDescent="0.5">
      <c r="A16" s="3" t="s">
        <v>123</v>
      </c>
      <c r="B16" s="3">
        <v>13</v>
      </c>
      <c r="C16" s="4">
        <v>33101</v>
      </c>
      <c r="D16" s="3">
        <v>4.6768999999999998</v>
      </c>
      <c r="E16" s="3">
        <v>4.7609000000000004</v>
      </c>
      <c r="F16" s="5">
        <f t="shared" si="0"/>
        <v>8.4000000000000519E-2</v>
      </c>
      <c r="G16" s="3">
        <v>4.7024999999999997</v>
      </c>
      <c r="H16" s="5">
        <f t="shared" si="1"/>
        <v>2.5599999999999845E-2</v>
      </c>
      <c r="I16" s="6">
        <f t="shared" si="2"/>
        <v>3.28125000000004</v>
      </c>
      <c r="J16" s="3">
        <v>2.5600000000000001E-2</v>
      </c>
      <c r="K16" s="9">
        <v>0.47289999999999999</v>
      </c>
      <c r="L16" s="10">
        <v>835.98789999999997</v>
      </c>
      <c r="M16" s="8">
        <f t="shared" si="3"/>
        <v>417.99394999999998</v>
      </c>
      <c r="N16" s="8">
        <f t="shared" si="4"/>
        <v>244.91833007812497</v>
      </c>
      <c r="O16" s="21" t="s">
        <v>131</v>
      </c>
      <c r="P16" s="21">
        <v>500</v>
      </c>
      <c r="Q16">
        <v>9.6699999999999994E-2</v>
      </c>
      <c r="R16">
        <v>1.1539999999999999</v>
      </c>
      <c r="S16" s="1"/>
      <c r="T16" s="1"/>
      <c r="U16" s="1"/>
      <c r="V16" s="1"/>
      <c r="W16" s="1"/>
      <c r="X16" s="1"/>
      <c r="Y16" s="1"/>
      <c r="Z16" s="1"/>
    </row>
    <row r="17" spans="1:26" ht="15.75" x14ac:dyDescent="0.5">
      <c r="A17" s="3" t="s">
        <v>123</v>
      </c>
      <c r="B17" s="3">
        <v>14</v>
      </c>
      <c r="C17" s="4">
        <v>10977</v>
      </c>
      <c r="D17" s="3">
        <v>5.1231</v>
      </c>
      <c r="E17" s="3">
        <v>5.1986999999999997</v>
      </c>
      <c r="F17" s="5">
        <f t="shared" si="0"/>
        <v>7.5599999999999667E-2</v>
      </c>
      <c r="G17" s="3">
        <v>5.1467000000000001</v>
      </c>
      <c r="H17" s="5">
        <f t="shared" si="1"/>
        <v>2.3600000000000065E-2</v>
      </c>
      <c r="I17" s="6">
        <f t="shared" si="2"/>
        <v>3.2033898305084518</v>
      </c>
      <c r="J17" s="3">
        <v>2.3800000000000002E-2</v>
      </c>
      <c r="K17" s="9">
        <v>0.29659999999999997</v>
      </c>
      <c r="L17" s="10">
        <v>472.03399999999999</v>
      </c>
      <c r="M17" s="8">
        <f t="shared" si="3"/>
        <v>236.017</v>
      </c>
      <c r="N17" s="8">
        <f t="shared" si="4"/>
        <v>148.7502100840336</v>
      </c>
      <c r="O17" s="21" t="s">
        <v>131</v>
      </c>
      <c r="P17" s="21">
        <v>500</v>
      </c>
      <c r="Q17">
        <v>0.10199999999999999</v>
      </c>
      <c r="R17">
        <v>1.4339</v>
      </c>
      <c r="S17" s="1"/>
      <c r="T17" s="1"/>
      <c r="U17" s="1"/>
      <c r="V17" s="1"/>
      <c r="W17" s="1"/>
      <c r="X17" s="1"/>
      <c r="Y17" s="1"/>
      <c r="Z17" s="1"/>
    </row>
    <row r="18" spans="1:26" ht="15.75" x14ac:dyDescent="0.5">
      <c r="A18" s="3" t="s">
        <v>123</v>
      </c>
      <c r="B18" s="3">
        <v>15</v>
      </c>
      <c r="C18" s="4">
        <v>10964</v>
      </c>
      <c r="D18" s="3">
        <v>4.8954000000000004</v>
      </c>
      <c r="E18" s="3">
        <v>4.9706999999999999</v>
      </c>
      <c r="F18" s="5">
        <f t="shared" si="0"/>
        <v>7.5299999999999478E-2</v>
      </c>
      <c r="G18" s="3">
        <v>4.9196</v>
      </c>
      <c r="H18" s="5">
        <f t="shared" si="1"/>
        <v>2.4199999999999555E-2</v>
      </c>
      <c r="I18" s="6">
        <f t="shared" si="2"/>
        <v>3.11157024793392</v>
      </c>
      <c r="J18" s="3">
        <v>2.41E-2</v>
      </c>
      <c r="K18" s="9">
        <v>0.37619999999999998</v>
      </c>
      <c r="L18" s="10">
        <v>636.36030000000005</v>
      </c>
      <c r="M18" s="8">
        <f t="shared" si="3"/>
        <v>318.18015000000003</v>
      </c>
      <c r="N18" s="8">
        <f t="shared" si="4"/>
        <v>198.03743775933611</v>
      </c>
      <c r="O18" s="21" t="s">
        <v>131</v>
      </c>
      <c r="P18" s="21">
        <v>500</v>
      </c>
      <c r="Q18">
        <v>8.4500000000000006E-2</v>
      </c>
      <c r="R18">
        <v>1.2281</v>
      </c>
      <c r="S18" s="1"/>
      <c r="T18" s="1"/>
      <c r="U18" s="1"/>
      <c r="V18" s="1"/>
      <c r="W18" s="1"/>
      <c r="X18" s="1"/>
      <c r="Y18" s="1"/>
      <c r="Z18" s="1"/>
    </row>
    <row r="19" spans="1:26" ht="15.75" x14ac:dyDescent="0.5">
      <c r="A19" s="3" t="s">
        <v>123</v>
      </c>
      <c r="B19" s="3">
        <v>16</v>
      </c>
      <c r="C19" s="4">
        <v>10978</v>
      </c>
      <c r="D19" s="3">
        <v>4.5614999999999997</v>
      </c>
      <c r="E19" s="3">
        <v>4.6364999999999998</v>
      </c>
      <c r="F19" s="5">
        <f t="shared" si="0"/>
        <v>7.5000000000000178E-2</v>
      </c>
      <c r="G19" s="3">
        <v>4.5850999999999997</v>
      </c>
      <c r="H19" s="5">
        <f t="shared" si="1"/>
        <v>2.3600000000000065E-2</v>
      </c>
      <c r="I19" s="6">
        <f t="shared" si="2"/>
        <v>3.1779661016949139</v>
      </c>
      <c r="J19" s="3">
        <v>2.3699999999999999E-2</v>
      </c>
      <c r="K19" s="9">
        <v>0.40260000000000001</v>
      </c>
      <c r="L19" s="10">
        <v>690.8605</v>
      </c>
      <c r="M19" s="8">
        <f t="shared" si="3"/>
        <v>345.43025</v>
      </c>
      <c r="N19" s="8">
        <f t="shared" si="4"/>
        <v>218.6267405063291</v>
      </c>
      <c r="O19" s="21" t="s">
        <v>131</v>
      </c>
      <c r="P19" s="21">
        <v>500</v>
      </c>
      <c r="Q19">
        <v>9.5000000000000001E-2</v>
      </c>
      <c r="R19">
        <v>1.2019</v>
      </c>
      <c r="S19" s="1"/>
      <c r="T19" s="1"/>
      <c r="U19" s="1"/>
      <c r="V19" s="1"/>
      <c r="W19" s="1"/>
      <c r="X19" s="1"/>
      <c r="Y19" s="1"/>
      <c r="Z19" s="1"/>
    </row>
    <row r="20" spans="1:26" ht="15.75" x14ac:dyDescent="0.5">
      <c r="A20" s="3" t="s">
        <v>123</v>
      </c>
      <c r="B20" s="3">
        <v>17</v>
      </c>
      <c r="C20" s="4">
        <v>10995</v>
      </c>
      <c r="D20" s="3">
        <v>4.0740999999999996</v>
      </c>
      <c r="E20" s="3">
        <v>4.1614000000000004</v>
      </c>
      <c r="F20" s="5">
        <f t="shared" si="0"/>
        <v>8.7300000000000821E-2</v>
      </c>
      <c r="G20" s="3">
        <v>4.1033999999999997</v>
      </c>
      <c r="H20" s="5">
        <f t="shared" si="1"/>
        <v>2.9300000000000104E-2</v>
      </c>
      <c r="I20" s="6">
        <f t="shared" si="2"/>
        <v>2.9795221843003588</v>
      </c>
      <c r="J20" s="3">
        <v>2.8899999999999999E-2</v>
      </c>
      <c r="K20" s="9">
        <v>0.4355</v>
      </c>
      <c r="L20" s="10">
        <v>758.77930000000003</v>
      </c>
      <c r="M20" s="8">
        <f t="shared" si="3"/>
        <v>379.38965000000002</v>
      </c>
      <c r="N20" s="8">
        <f t="shared" si="4"/>
        <v>196.91504325259518</v>
      </c>
      <c r="O20" s="21" t="s">
        <v>130</v>
      </c>
      <c r="P20" s="21">
        <v>50</v>
      </c>
      <c r="Q20">
        <v>6.8400000000000002E-2</v>
      </c>
      <c r="R20">
        <v>1.1661999999999999</v>
      </c>
      <c r="S20" s="1"/>
      <c r="T20" s="1"/>
      <c r="U20" s="1"/>
      <c r="V20" s="1"/>
      <c r="W20" s="1"/>
      <c r="X20" s="1"/>
      <c r="Y20" s="1"/>
      <c r="Z20" s="1"/>
    </row>
    <row r="21" spans="1:26" ht="15.75" x14ac:dyDescent="0.5">
      <c r="A21" s="3" t="s">
        <v>123</v>
      </c>
      <c r="B21" s="3">
        <v>18</v>
      </c>
      <c r="C21" s="4">
        <v>33112</v>
      </c>
      <c r="D21" s="3">
        <v>4.4821</v>
      </c>
      <c r="E21" s="3">
        <v>4.5641999999999996</v>
      </c>
      <c r="F21" s="5">
        <f t="shared" si="0"/>
        <v>8.2099999999999618E-2</v>
      </c>
      <c r="G21" s="3">
        <v>4.5063000000000004</v>
      </c>
      <c r="H21" s="5">
        <f t="shared" si="1"/>
        <v>2.4200000000000443E-2</v>
      </c>
      <c r="I21" s="6">
        <f t="shared" si="2"/>
        <v>3.3925619834709964</v>
      </c>
      <c r="J21" s="3">
        <v>2.4199999999999999E-2</v>
      </c>
      <c r="K21" s="9">
        <v>0.3513</v>
      </c>
      <c r="L21" s="10">
        <v>584.95669999999996</v>
      </c>
      <c r="M21" s="8">
        <f t="shared" si="3"/>
        <v>292.47834999999998</v>
      </c>
      <c r="N21" s="8">
        <f t="shared" si="4"/>
        <v>181.28823347107434</v>
      </c>
      <c r="O21" s="21" t="s">
        <v>130</v>
      </c>
      <c r="P21" s="21">
        <v>50</v>
      </c>
      <c r="Q21">
        <v>8.3299999999999999E-2</v>
      </c>
      <c r="R21">
        <v>0.98709999999999998</v>
      </c>
      <c r="S21" s="1"/>
      <c r="T21" s="1"/>
      <c r="U21" s="1"/>
      <c r="V21" s="1"/>
      <c r="W21" s="1"/>
      <c r="X21" s="1"/>
      <c r="Y21" s="1"/>
      <c r="Z21" s="1"/>
    </row>
    <row r="22" spans="1:26" ht="15.75" x14ac:dyDescent="0.5">
      <c r="A22" s="3" t="s">
        <v>123</v>
      </c>
      <c r="B22" s="3">
        <v>19</v>
      </c>
      <c r="C22" s="4">
        <v>33108</v>
      </c>
      <c r="D22" s="3">
        <v>4.7005999999999997</v>
      </c>
      <c r="E22" s="3">
        <v>4.7915000000000001</v>
      </c>
      <c r="F22" s="5">
        <f t="shared" si="0"/>
        <v>9.0900000000000425E-2</v>
      </c>
      <c r="G22" s="3">
        <v>4.7275999999999998</v>
      </c>
      <c r="H22" s="5">
        <f t="shared" si="1"/>
        <v>2.7000000000000135E-2</v>
      </c>
      <c r="I22" s="6">
        <f t="shared" si="2"/>
        <v>3.3666666666666654</v>
      </c>
      <c r="J22" s="3">
        <v>2.7199999999999998E-2</v>
      </c>
      <c r="K22" s="9">
        <v>0.35510000000000003</v>
      </c>
      <c r="L22" s="10">
        <v>592.80150000000003</v>
      </c>
      <c r="M22" s="8">
        <f t="shared" si="3"/>
        <v>296.40075000000002</v>
      </c>
      <c r="N22" s="8">
        <f t="shared" si="4"/>
        <v>163.45629595588238</v>
      </c>
      <c r="O22" s="21" t="s">
        <v>130</v>
      </c>
      <c r="P22" s="21">
        <v>50</v>
      </c>
      <c r="Q22">
        <v>8.1000000000000003E-2</v>
      </c>
      <c r="R22">
        <v>1.3253999999999999</v>
      </c>
    </row>
    <row r="23" spans="1:26" ht="15.75" x14ac:dyDescent="0.5">
      <c r="A23" s="3" t="s">
        <v>123</v>
      </c>
      <c r="B23" s="3">
        <v>20</v>
      </c>
      <c r="C23" s="4">
        <v>10991</v>
      </c>
      <c r="D23" s="3">
        <v>4.8543000000000003</v>
      </c>
      <c r="E23" s="5">
        <v>4.9349999999999996</v>
      </c>
      <c r="F23" s="5">
        <f t="shared" si="0"/>
        <v>8.0699999999999328E-2</v>
      </c>
      <c r="G23" s="3">
        <v>4.8800999999999997</v>
      </c>
      <c r="H23" s="5">
        <f t="shared" si="1"/>
        <v>2.5799999999999379E-2</v>
      </c>
      <c r="I23" s="6">
        <f t="shared" si="2"/>
        <v>3.1279069767442351</v>
      </c>
      <c r="J23" s="3">
        <v>2.52E-2</v>
      </c>
      <c r="K23" s="9">
        <v>0.36990000000000001</v>
      </c>
      <c r="L23" s="10">
        <v>623.3546</v>
      </c>
      <c r="M23" s="8">
        <f t="shared" si="3"/>
        <v>311.6773</v>
      </c>
      <c r="N23" s="8">
        <f t="shared" si="4"/>
        <v>185.52220238095236</v>
      </c>
      <c r="O23" s="21" t="s">
        <v>130</v>
      </c>
      <c r="P23" s="21">
        <v>50</v>
      </c>
      <c r="Q23">
        <v>6.4699999999999994E-2</v>
      </c>
      <c r="R23">
        <v>1.1331</v>
      </c>
    </row>
    <row r="24" spans="1:26" ht="15.75" x14ac:dyDescent="0.5">
      <c r="A24" s="3" t="s">
        <v>123</v>
      </c>
      <c r="B24" s="3">
        <v>21</v>
      </c>
      <c r="C24" s="4">
        <v>33109</v>
      </c>
      <c r="D24" s="3">
        <v>5.0483000000000002</v>
      </c>
      <c r="E24" s="3">
        <v>5.1321000000000003</v>
      </c>
      <c r="F24" s="5">
        <f t="shared" si="0"/>
        <v>8.3800000000000097E-2</v>
      </c>
      <c r="G24" s="3">
        <v>5.0736999999999997</v>
      </c>
      <c r="H24" s="5">
        <f t="shared" si="1"/>
        <v>2.5399999999999423E-2</v>
      </c>
      <c r="I24" s="6">
        <f t="shared" si="2"/>
        <v>3.2992125984252758</v>
      </c>
      <c r="J24" s="3">
        <v>2.4299999999999999E-2</v>
      </c>
      <c r="K24" s="9">
        <v>0.27350000000000002</v>
      </c>
      <c r="L24" s="10">
        <v>424.34629999999999</v>
      </c>
      <c r="M24" s="8">
        <f t="shared" si="3"/>
        <v>212.17314999999999</v>
      </c>
      <c r="N24" s="8">
        <f t="shared" si="4"/>
        <v>130.97108024691357</v>
      </c>
      <c r="O24" s="21" t="s">
        <v>131</v>
      </c>
      <c r="P24" s="21">
        <v>50</v>
      </c>
      <c r="Q24">
        <v>8.5000000000000006E-2</v>
      </c>
      <c r="R24">
        <v>1.1483000000000001</v>
      </c>
    </row>
    <row r="25" spans="1:26" ht="15.75" x14ac:dyDescent="0.5">
      <c r="A25" s="3" t="s">
        <v>123</v>
      </c>
      <c r="B25" s="3">
        <v>22</v>
      </c>
      <c r="C25" s="4">
        <v>10990</v>
      </c>
      <c r="D25" s="3">
        <v>4.8712</v>
      </c>
      <c r="E25" s="3">
        <v>4.9494999999999996</v>
      </c>
      <c r="F25" s="5">
        <f t="shared" si="0"/>
        <v>7.8299999999999592E-2</v>
      </c>
      <c r="G25" s="3">
        <v>4.8948</v>
      </c>
      <c r="H25" s="5">
        <f t="shared" si="1"/>
        <v>2.3600000000000065E-2</v>
      </c>
      <c r="I25" s="6">
        <f t="shared" si="2"/>
        <v>3.3177966101694651</v>
      </c>
      <c r="J25" s="3">
        <v>2.3800000000000002E-2</v>
      </c>
      <c r="K25" s="9">
        <v>0.30640000000000001</v>
      </c>
      <c r="L25" s="10">
        <v>492.26510000000002</v>
      </c>
      <c r="M25" s="8">
        <f t="shared" si="3"/>
        <v>246.13255000000001</v>
      </c>
      <c r="N25" s="8">
        <f t="shared" si="4"/>
        <v>155.12555672268908</v>
      </c>
      <c r="O25" s="21" t="s">
        <v>131</v>
      </c>
      <c r="P25" s="21">
        <v>50</v>
      </c>
      <c r="Q25">
        <v>0.1179</v>
      </c>
      <c r="R25">
        <v>1.1434</v>
      </c>
    </row>
    <row r="26" spans="1:26" ht="15.75" x14ac:dyDescent="0.5">
      <c r="A26" s="3" t="s">
        <v>123</v>
      </c>
      <c r="B26" s="3">
        <v>23</v>
      </c>
      <c r="C26" s="4">
        <v>33115</v>
      </c>
      <c r="D26" s="3">
        <v>5.1910999999999996</v>
      </c>
      <c r="E26" s="3">
        <v>5.2797000000000001</v>
      </c>
      <c r="F26" s="5">
        <f t="shared" si="0"/>
        <v>8.8600000000000456E-2</v>
      </c>
      <c r="G26" s="3">
        <v>5.2171000000000003</v>
      </c>
      <c r="H26" s="5">
        <f t="shared" si="1"/>
        <v>2.6000000000000689E-2</v>
      </c>
      <c r="I26" s="6">
        <f t="shared" si="2"/>
        <v>3.4076923076922347</v>
      </c>
      <c r="J26" s="3">
        <v>2.5700000000000001E-2</v>
      </c>
      <c r="K26" s="9">
        <v>0.32919999999999999</v>
      </c>
      <c r="L26" s="10">
        <v>539.33349999999996</v>
      </c>
      <c r="M26" s="8">
        <f t="shared" si="3"/>
        <v>269.66674999999998</v>
      </c>
      <c r="N26" s="8">
        <f t="shared" si="4"/>
        <v>157.39304474708169</v>
      </c>
      <c r="O26" s="21" t="s">
        <v>131</v>
      </c>
      <c r="P26" s="21">
        <v>50</v>
      </c>
      <c r="Q26">
        <v>0.1095</v>
      </c>
      <c r="R26">
        <v>1.0269999999999999</v>
      </c>
    </row>
    <row r="27" spans="1:26" ht="15.75" x14ac:dyDescent="0.5">
      <c r="A27" s="3" t="s">
        <v>123</v>
      </c>
      <c r="B27" s="3">
        <v>24</v>
      </c>
      <c r="C27" s="4">
        <v>10997</v>
      </c>
      <c r="D27" s="3">
        <v>4.8371000000000004</v>
      </c>
      <c r="E27" s="3">
        <v>4.9264999999999999</v>
      </c>
      <c r="F27" s="5">
        <f t="shared" si="0"/>
        <v>8.939999999999948E-2</v>
      </c>
      <c r="G27" s="3">
        <v>4.8638000000000003</v>
      </c>
      <c r="H27" s="5">
        <f t="shared" si="1"/>
        <v>2.6699999999999946E-2</v>
      </c>
      <c r="I27" s="6">
        <f t="shared" si="2"/>
        <v>3.3483146067415603</v>
      </c>
      <c r="J27" s="3">
        <v>2.64E-2</v>
      </c>
      <c r="K27" s="9">
        <v>0.33189999999999997</v>
      </c>
      <c r="L27" s="10">
        <v>544.90729999999996</v>
      </c>
      <c r="M27" s="8">
        <f t="shared" si="3"/>
        <v>272.45364999999998</v>
      </c>
      <c r="N27" s="8">
        <f t="shared" si="4"/>
        <v>154.8032102272727</v>
      </c>
      <c r="O27" s="21" t="s">
        <v>131</v>
      </c>
      <c r="P27" s="21">
        <v>50</v>
      </c>
      <c r="Q27">
        <v>9.4799999999999995E-2</v>
      </c>
      <c r="R27">
        <v>1.1697</v>
      </c>
    </row>
    <row r="28" spans="1:26" ht="15.75" x14ac:dyDescent="0.5">
      <c r="B28" s="2"/>
      <c r="F28" s="5"/>
      <c r="H28" s="5"/>
      <c r="I28" s="6"/>
      <c r="L28" s="8"/>
      <c r="M28" s="8"/>
      <c r="N28" s="8"/>
      <c r="O28" s="19"/>
      <c r="P28" s="19"/>
    </row>
    <row r="29" spans="1:26" ht="15.75" x14ac:dyDescent="0.5">
      <c r="A29" s="3" t="s">
        <v>123</v>
      </c>
      <c r="B29" s="3">
        <v>25</v>
      </c>
      <c r="C29" s="4">
        <v>33103</v>
      </c>
      <c r="D29" s="3">
        <v>4.4198000000000004</v>
      </c>
      <c r="E29" s="3">
        <v>4.4970999999999997</v>
      </c>
      <c r="F29" s="5">
        <f t="shared" si="0"/>
        <v>7.7299999999999258E-2</v>
      </c>
      <c r="G29" s="3">
        <v>4.4414999999999996</v>
      </c>
      <c r="H29" s="5">
        <f t="shared" si="1"/>
        <v>2.1699999999999164E-2</v>
      </c>
      <c r="I29" s="6">
        <f t="shared" si="2"/>
        <v>3.5622119815669233</v>
      </c>
      <c r="J29" s="3">
        <v>2.12E-2</v>
      </c>
      <c r="K29" s="9">
        <v>0.40229999999999999</v>
      </c>
      <c r="L29" s="10">
        <v>690.24120000000005</v>
      </c>
      <c r="M29" s="8">
        <f t="shared" si="3"/>
        <v>345.12060000000002</v>
      </c>
      <c r="N29" s="8">
        <f t="shared" ref="N29:N49" si="5">M29*15/J29/1000</f>
        <v>244.18910377358492</v>
      </c>
      <c r="O29" s="21" t="s">
        <v>130</v>
      </c>
      <c r="P29" s="21">
        <v>500</v>
      </c>
      <c r="Q29">
        <v>0.1221</v>
      </c>
      <c r="R29">
        <v>1.2444</v>
      </c>
    </row>
    <row r="30" spans="1:26" ht="15.75" x14ac:dyDescent="0.5">
      <c r="A30" s="3" t="s">
        <v>123</v>
      </c>
      <c r="B30" s="3">
        <v>26</v>
      </c>
      <c r="C30" s="4">
        <v>10956</v>
      </c>
      <c r="D30" s="3">
        <v>4.6276999999999999</v>
      </c>
      <c r="E30" s="3">
        <v>4.7663000000000002</v>
      </c>
      <c r="F30" s="5">
        <f t="shared" si="0"/>
        <v>0.13860000000000028</v>
      </c>
      <c r="G30" s="3">
        <v>4.6738999999999997</v>
      </c>
      <c r="H30" s="5">
        <f t="shared" si="1"/>
        <v>4.6199999999999797E-2</v>
      </c>
      <c r="I30" s="6">
        <f t="shared" si="2"/>
        <v>3.0000000000000191</v>
      </c>
      <c r="J30" s="3">
        <v>4.5699999999999998E-2</v>
      </c>
      <c r="K30" s="18">
        <v>0.78</v>
      </c>
      <c r="L30" s="10">
        <v>1469.9649999999999</v>
      </c>
      <c r="M30" s="8">
        <f t="shared" si="3"/>
        <v>734.98249999999996</v>
      </c>
      <c r="N30" s="8">
        <f t="shared" si="5"/>
        <v>241.24152078774617</v>
      </c>
      <c r="O30" s="21" t="s">
        <v>130</v>
      </c>
      <c r="P30" s="21">
        <v>500</v>
      </c>
      <c r="Q30">
        <v>9.4299999999999995E-2</v>
      </c>
      <c r="R30">
        <v>1.3098000000000001</v>
      </c>
    </row>
    <row r="31" spans="1:26" ht="15.75" x14ac:dyDescent="0.5">
      <c r="A31" s="3" t="s">
        <v>123</v>
      </c>
      <c r="B31" s="3">
        <v>27</v>
      </c>
      <c r="C31" s="4">
        <v>10947</v>
      </c>
      <c r="D31" s="3">
        <v>4.2504999999999997</v>
      </c>
      <c r="E31" s="3">
        <v>4.3326000000000002</v>
      </c>
      <c r="F31" s="5">
        <f t="shared" si="0"/>
        <v>8.2100000000000506E-2</v>
      </c>
      <c r="G31" s="3">
        <v>4.2777000000000003</v>
      </c>
      <c r="H31" s="5">
        <f t="shared" si="1"/>
        <v>2.7200000000000557E-2</v>
      </c>
      <c r="I31" s="6">
        <f t="shared" si="2"/>
        <v>3.0183823529411331</v>
      </c>
      <c r="J31" s="3">
        <v>2.64E-2</v>
      </c>
      <c r="K31" s="9">
        <v>0.4052</v>
      </c>
      <c r="L31" s="10">
        <v>696.22799999999995</v>
      </c>
      <c r="M31" s="8">
        <f t="shared" si="3"/>
        <v>348.11399999999998</v>
      </c>
      <c r="N31" s="8">
        <f t="shared" si="5"/>
        <v>197.79204545454547</v>
      </c>
      <c r="O31" s="21" t="s">
        <v>130</v>
      </c>
      <c r="P31" s="21">
        <v>500</v>
      </c>
      <c r="Q31">
        <v>8.9399999999999993E-2</v>
      </c>
      <c r="R31">
        <v>1.2851999999999999</v>
      </c>
    </row>
    <row r="32" spans="1:26" ht="15.75" x14ac:dyDescent="0.5">
      <c r="A32" s="3" t="s">
        <v>123</v>
      </c>
      <c r="B32" s="3">
        <v>28</v>
      </c>
      <c r="C32" s="4">
        <v>10957</v>
      </c>
      <c r="D32" s="3">
        <v>4.8453999999999997</v>
      </c>
      <c r="E32" s="3">
        <v>4.9995000000000003</v>
      </c>
      <c r="F32" s="5">
        <f t="shared" si="0"/>
        <v>0.15410000000000057</v>
      </c>
      <c r="G32" s="3">
        <v>4.8943000000000003</v>
      </c>
      <c r="H32" s="5">
        <f t="shared" si="1"/>
        <v>4.890000000000061E-2</v>
      </c>
      <c r="I32" s="6">
        <f t="shared" si="2"/>
        <v>3.1513292433537554</v>
      </c>
      <c r="J32" s="3">
        <v>4.7699999999999999E-2</v>
      </c>
      <c r="K32" s="9">
        <v>0.93389999999999995</v>
      </c>
      <c r="L32" s="10">
        <v>1787.6769999999999</v>
      </c>
      <c r="M32" s="8">
        <f t="shared" si="3"/>
        <v>893.83849999999995</v>
      </c>
      <c r="N32" s="8">
        <f t="shared" si="5"/>
        <v>281.08128930817611</v>
      </c>
      <c r="O32" s="21" t="s">
        <v>130</v>
      </c>
      <c r="P32" s="21">
        <v>500</v>
      </c>
      <c r="Q32">
        <v>9.1399999999999995E-2</v>
      </c>
      <c r="R32">
        <v>1.0936999999999999</v>
      </c>
    </row>
    <row r="33" spans="1:18" ht="15.75" x14ac:dyDescent="0.5">
      <c r="A33" s="3" t="s">
        <v>123</v>
      </c>
      <c r="B33" s="3">
        <v>29</v>
      </c>
      <c r="C33" s="4">
        <v>33102</v>
      </c>
      <c r="D33" s="3">
        <v>4.5328999999999997</v>
      </c>
      <c r="E33" s="3">
        <v>4.6757999999999997</v>
      </c>
      <c r="F33" s="5">
        <f t="shared" si="0"/>
        <v>0.14290000000000003</v>
      </c>
      <c r="G33" s="3">
        <v>4.5785</v>
      </c>
      <c r="H33" s="5">
        <f t="shared" si="1"/>
        <v>4.5600000000000307E-2</v>
      </c>
      <c r="I33" s="6">
        <f t="shared" si="2"/>
        <v>3.1337719298245408</v>
      </c>
      <c r="J33" s="5">
        <v>4.4999999999999998E-2</v>
      </c>
      <c r="K33" s="9">
        <v>0.96870000000000001</v>
      </c>
      <c r="L33" s="10">
        <v>1859.518</v>
      </c>
      <c r="M33" s="8">
        <f t="shared" si="3"/>
        <v>929.75900000000001</v>
      </c>
      <c r="N33" s="8">
        <f t="shared" si="5"/>
        <v>309.91966666666667</v>
      </c>
      <c r="O33" s="21" t="s">
        <v>131</v>
      </c>
      <c r="P33" s="21">
        <v>500</v>
      </c>
      <c r="Q33">
        <v>9.2999999999999999E-2</v>
      </c>
      <c r="R33">
        <v>1.2015</v>
      </c>
    </row>
    <row r="34" spans="1:18" ht="15.75" x14ac:dyDescent="0.5">
      <c r="A34" s="3" t="s">
        <v>123</v>
      </c>
      <c r="B34" s="3">
        <v>30</v>
      </c>
      <c r="C34" s="4">
        <v>10958</v>
      </c>
      <c r="D34" s="3">
        <v>6.9657</v>
      </c>
      <c r="E34" s="3">
        <v>7.0223000000000004</v>
      </c>
      <c r="F34" s="5">
        <f t="shared" si="0"/>
        <v>5.6600000000000428E-2</v>
      </c>
      <c r="G34" s="5">
        <v>6.9820000000000002</v>
      </c>
      <c r="H34" s="5">
        <f t="shared" si="1"/>
        <v>1.6300000000000203E-2</v>
      </c>
      <c r="I34" s="6">
        <f t="shared" si="2"/>
        <v>3.4723926380367929</v>
      </c>
      <c r="J34" s="5">
        <v>1.6E-2</v>
      </c>
      <c r="K34" s="9">
        <v>0.29970000000000002</v>
      </c>
      <c r="L34" s="10">
        <v>478.43360000000001</v>
      </c>
      <c r="M34" s="8">
        <f t="shared" si="3"/>
        <v>239.21680000000001</v>
      </c>
      <c r="N34" s="8">
        <f t="shared" si="5"/>
        <v>224.26575</v>
      </c>
      <c r="O34" s="21" t="s">
        <v>131</v>
      </c>
      <c r="P34" s="21">
        <v>500</v>
      </c>
      <c r="Q34">
        <v>0.08</v>
      </c>
      <c r="R34">
        <v>1.0841000000000001</v>
      </c>
    </row>
    <row r="35" spans="1:18" ht="15.75" x14ac:dyDescent="0.5">
      <c r="A35" s="3" t="s">
        <v>123</v>
      </c>
      <c r="B35" s="3">
        <v>31</v>
      </c>
      <c r="C35" s="4">
        <v>10979</v>
      </c>
      <c r="D35" s="3">
        <v>5.0636999999999999</v>
      </c>
      <c r="E35" s="3">
        <v>5.1247999999999996</v>
      </c>
      <c r="F35" s="5">
        <f t="shared" si="0"/>
        <v>6.109999999999971E-2</v>
      </c>
      <c r="G35" s="3">
        <v>5.0823999999999998</v>
      </c>
      <c r="H35" s="5">
        <f t="shared" si="1"/>
        <v>1.8699999999999939E-2</v>
      </c>
      <c r="I35" s="6">
        <f t="shared" si="2"/>
        <v>3.2673796791443803</v>
      </c>
      <c r="J35" s="3">
        <v>1.8800000000000001E-2</v>
      </c>
      <c r="K35" s="9">
        <v>0.3125</v>
      </c>
      <c r="L35" s="10">
        <v>504.858</v>
      </c>
      <c r="M35" s="8">
        <f t="shared" si="3"/>
        <v>252.429</v>
      </c>
      <c r="N35" s="8">
        <f t="shared" si="5"/>
        <v>201.4061170212766</v>
      </c>
      <c r="O35" s="21" t="s">
        <v>131</v>
      </c>
      <c r="P35" s="21">
        <v>500</v>
      </c>
      <c r="Q35">
        <v>9.1700000000000004E-2</v>
      </c>
      <c r="R35">
        <v>1.2612000000000001</v>
      </c>
    </row>
    <row r="36" spans="1:18" ht="15.75" x14ac:dyDescent="0.5">
      <c r="A36" s="3" t="s">
        <v>123</v>
      </c>
      <c r="B36" s="3">
        <v>32</v>
      </c>
      <c r="C36" s="4">
        <v>10965</v>
      </c>
      <c r="D36" s="3">
        <v>5.9744000000000002</v>
      </c>
      <c r="E36" s="3">
        <v>6.0625999999999998</v>
      </c>
      <c r="F36" s="5">
        <f t="shared" si="0"/>
        <v>8.8199999999999612E-2</v>
      </c>
      <c r="G36" s="3">
        <v>5.9992999999999999</v>
      </c>
      <c r="H36" s="5">
        <f t="shared" si="1"/>
        <v>2.48999999999997E-2</v>
      </c>
      <c r="I36" s="6">
        <f t="shared" si="2"/>
        <v>3.5421686746988224</v>
      </c>
      <c r="J36" s="3">
        <v>2.46E-2</v>
      </c>
      <c r="K36" s="9">
        <v>0.56669999999999998</v>
      </c>
      <c r="L36" s="10">
        <v>1029.6289999999999</v>
      </c>
      <c r="M36" s="8">
        <f t="shared" si="3"/>
        <v>514.81449999999995</v>
      </c>
      <c r="N36" s="8">
        <f t="shared" si="5"/>
        <v>313.91128048780485</v>
      </c>
      <c r="O36" s="21" t="s">
        <v>131</v>
      </c>
      <c r="P36" s="21">
        <v>500</v>
      </c>
      <c r="Q36">
        <v>0.13919999999999999</v>
      </c>
      <c r="R36">
        <v>1.0351999999999999</v>
      </c>
    </row>
    <row r="37" spans="1:18" ht="15.75" x14ac:dyDescent="0.5">
      <c r="A37" s="3" t="s">
        <v>123</v>
      </c>
      <c r="B37" s="3">
        <v>33</v>
      </c>
      <c r="C37" s="4">
        <v>10968</v>
      </c>
      <c r="D37" s="5">
        <v>5.0810000000000004</v>
      </c>
      <c r="E37" s="3">
        <v>5.1795999999999998</v>
      </c>
      <c r="F37" s="5">
        <f t="shared" si="0"/>
        <v>9.8599999999999355E-2</v>
      </c>
      <c r="G37" s="5">
        <v>5.109</v>
      </c>
      <c r="H37" s="5">
        <f t="shared" si="1"/>
        <v>2.7999999999999581E-2</v>
      </c>
      <c r="I37" s="6">
        <f t="shared" si="2"/>
        <v>3.5214285714286011</v>
      </c>
      <c r="J37" s="3">
        <v>2.76E-2</v>
      </c>
      <c r="K37" s="9">
        <v>0.60550000000000004</v>
      </c>
      <c r="L37" s="10">
        <v>1109.7270000000001</v>
      </c>
      <c r="M37" s="8">
        <f t="shared" si="3"/>
        <v>554.86350000000004</v>
      </c>
      <c r="N37" s="8">
        <f t="shared" si="5"/>
        <v>301.55625000000003</v>
      </c>
      <c r="O37" s="21" t="s">
        <v>130</v>
      </c>
      <c r="P37" s="21">
        <v>50</v>
      </c>
      <c r="Q37">
        <v>9.6500000000000002E-2</v>
      </c>
      <c r="R37">
        <v>0.86660000000000004</v>
      </c>
    </row>
    <row r="38" spans="1:18" ht="15.75" x14ac:dyDescent="0.5">
      <c r="A38" s="3" t="s">
        <v>123</v>
      </c>
      <c r="B38" s="3">
        <v>34</v>
      </c>
      <c r="C38" s="4">
        <v>33113</v>
      </c>
      <c r="D38" s="3">
        <v>4.6238000000000001</v>
      </c>
      <c r="E38" s="5">
        <v>4.7320000000000002</v>
      </c>
      <c r="F38" s="5">
        <f t="shared" si="0"/>
        <v>0.10820000000000007</v>
      </c>
      <c r="G38" s="3">
        <v>4.6581000000000001</v>
      </c>
      <c r="H38" s="5">
        <f t="shared" si="1"/>
        <v>3.4299999999999997E-2</v>
      </c>
      <c r="I38" s="6">
        <f t="shared" si="2"/>
        <v>3.1545189504373203</v>
      </c>
      <c r="J38" s="3">
        <v>3.3799999999999997E-2</v>
      </c>
      <c r="K38" s="18">
        <v>0.47499999999999998</v>
      </c>
      <c r="L38" s="10">
        <v>840.32309999999995</v>
      </c>
      <c r="M38" s="8">
        <f t="shared" si="3"/>
        <v>420.16154999999998</v>
      </c>
      <c r="N38" s="8">
        <f t="shared" si="5"/>
        <v>186.46222633136097</v>
      </c>
      <c r="O38" s="21" t="s">
        <v>130</v>
      </c>
      <c r="P38" s="21">
        <v>50</v>
      </c>
      <c r="Q38">
        <v>0.10630000000000001</v>
      </c>
      <c r="R38">
        <v>1.3501000000000001</v>
      </c>
    </row>
    <row r="39" spans="1:18" ht="15.75" x14ac:dyDescent="0.5">
      <c r="A39" s="3" t="s">
        <v>123</v>
      </c>
      <c r="B39" s="3">
        <v>35</v>
      </c>
      <c r="C39" s="4">
        <v>33111</v>
      </c>
      <c r="D39" s="3">
        <v>4.5724999999999998</v>
      </c>
      <c r="E39" s="3">
        <v>4.6860999999999997</v>
      </c>
      <c r="F39" s="5">
        <f t="shared" si="0"/>
        <v>0.11359999999999992</v>
      </c>
      <c r="G39" s="5">
        <v>4.6059999999999999</v>
      </c>
      <c r="H39" s="5">
        <f t="shared" si="1"/>
        <v>3.3500000000000085E-2</v>
      </c>
      <c r="I39" s="6">
        <f t="shared" si="2"/>
        <v>3.3910447761193923</v>
      </c>
      <c r="J39" s="3">
        <v>3.3099999999999997E-2</v>
      </c>
      <c r="K39" s="9">
        <v>0.49980000000000002</v>
      </c>
      <c r="L39" s="10">
        <v>891.52030000000002</v>
      </c>
      <c r="M39" s="8">
        <f t="shared" si="3"/>
        <v>445.76015000000001</v>
      </c>
      <c r="N39" s="8">
        <f t="shared" si="5"/>
        <v>202.00611027190334</v>
      </c>
      <c r="O39" s="21" t="s">
        <v>130</v>
      </c>
      <c r="P39" s="21">
        <v>50</v>
      </c>
      <c r="Q39">
        <v>9.1899999999999996E-2</v>
      </c>
      <c r="R39">
        <v>1.1194</v>
      </c>
    </row>
    <row r="40" spans="1:18" ht="15.75" x14ac:dyDescent="0.5">
      <c r="A40" s="3" t="s">
        <v>123</v>
      </c>
      <c r="B40" s="3">
        <v>36</v>
      </c>
      <c r="C40" s="4">
        <v>10970</v>
      </c>
      <c r="D40" s="5">
        <v>4.9050000000000002</v>
      </c>
      <c r="E40" s="3">
        <v>4.9882</v>
      </c>
      <c r="F40" s="5">
        <f t="shared" si="0"/>
        <v>8.3199999999999719E-2</v>
      </c>
      <c r="G40" s="3">
        <v>4.9313000000000002</v>
      </c>
      <c r="H40" s="5">
        <f t="shared" si="1"/>
        <v>2.629999999999999E-2</v>
      </c>
      <c r="I40" s="6">
        <f t="shared" si="2"/>
        <v>3.1634980988593062</v>
      </c>
      <c r="J40" s="3">
        <v>2.6100000000000002E-2</v>
      </c>
      <c r="K40" s="9">
        <v>0.4118</v>
      </c>
      <c r="L40" s="10">
        <v>709.85299999999995</v>
      </c>
      <c r="M40" s="8">
        <f t="shared" si="3"/>
        <v>354.92649999999998</v>
      </c>
      <c r="N40" s="8">
        <f t="shared" si="5"/>
        <v>203.98074712643677</v>
      </c>
      <c r="O40" s="21" t="s">
        <v>130</v>
      </c>
      <c r="P40" s="21">
        <v>50</v>
      </c>
      <c r="Q40">
        <v>8.2900000000000001E-2</v>
      </c>
      <c r="R40">
        <v>1.3818999999999999</v>
      </c>
    </row>
    <row r="41" spans="1:18" ht="15.75" x14ac:dyDescent="0.5">
      <c r="A41" s="3" t="s">
        <v>123</v>
      </c>
      <c r="B41" s="3">
        <v>37</v>
      </c>
      <c r="C41" s="4">
        <v>33110</v>
      </c>
      <c r="D41" s="3">
        <v>4.9016999999999999</v>
      </c>
      <c r="E41" s="3">
        <v>4.9911000000000003</v>
      </c>
      <c r="F41" s="5">
        <f t="shared" si="0"/>
        <v>8.9400000000000368E-2</v>
      </c>
      <c r="G41" s="3">
        <v>4.9295</v>
      </c>
      <c r="H41" s="5">
        <f t="shared" si="1"/>
        <v>2.7800000000000047E-2</v>
      </c>
      <c r="I41" s="6">
        <f t="shared" si="2"/>
        <v>3.2158273381295044</v>
      </c>
      <c r="J41" s="3">
        <v>2.7400000000000001E-2</v>
      </c>
      <c r="K41" s="9">
        <v>0.33239999999999997</v>
      </c>
      <c r="L41" s="10">
        <v>545.93960000000004</v>
      </c>
      <c r="M41" s="8">
        <f t="shared" si="3"/>
        <v>272.96980000000002</v>
      </c>
      <c r="N41" s="8">
        <f t="shared" si="5"/>
        <v>149.43602189781021</v>
      </c>
      <c r="O41" s="21" t="s">
        <v>131</v>
      </c>
      <c r="P41" s="21">
        <v>50</v>
      </c>
      <c r="Q41">
        <v>7.5300000000000006E-2</v>
      </c>
      <c r="R41">
        <v>1.4358</v>
      </c>
    </row>
    <row r="42" spans="1:18" ht="15.75" x14ac:dyDescent="0.5">
      <c r="A42" s="3" t="s">
        <v>123</v>
      </c>
      <c r="B42" s="3">
        <v>38</v>
      </c>
      <c r="C42" s="4">
        <v>10993</v>
      </c>
      <c r="D42" s="3">
        <v>4.8868</v>
      </c>
      <c r="E42" s="3">
        <v>4.9984999999999999</v>
      </c>
      <c r="F42" s="5">
        <f t="shared" si="0"/>
        <v>0.11169999999999991</v>
      </c>
      <c r="G42" s="5">
        <v>4.9219999999999997</v>
      </c>
      <c r="H42" s="5">
        <f t="shared" si="1"/>
        <v>3.5199999999999676E-2</v>
      </c>
      <c r="I42" s="6">
        <f t="shared" si="2"/>
        <v>3.1732954545454812</v>
      </c>
      <c r="J42" s="3">
        <v>3.5499999999999997E-2</v>
      </c>
      <c r="K42" s="9">
        <v>0.44619999999999999</v>
      </c>
      <c r="L42" s="10">
        <v>780.86839999999995</v>
      </c>
      <c r="M42" s="8">
        <f t="shared" si="3"/>
        <v>390.43419999999998</v>
      </c>
      <c r="N42" s="8">
        <f t="shared" si="5"/>
        <v>164.97219718309861</v>
      </c>
      <c r="O42" s="21" t="s">
        <v>131</v>
      </c>
      <c r="P42" s="21">
        <v>50</v>
      </c>
      <c r="Q42">
        <v>0.1052</v>
      </c>
      <c r="R42">
        <v>1.3385</v>
      </c>
    </row>
    <row r="43" spans="1:18" ht="15.75" x14ac:dyDescent="0.5">
      <c r="A43" s="3" t="s">
        <v>123</v>
      </c>
      <c r="B43" s="3">
        <v>39</v>
      </c>
      <c r="C43" s="4">
        <v>10961</v>
      </c>
      <c r="D43" s="3">
        <v>4.8531000000000004</v>
      </c>
      <c r="E43" s="3">
        <v>4.9776999999999996</v>
      </c>
      <c r="F43" s="5">
        <f t="shared" si="0"/>
        <v>0.12459999999999916</v>
      </c>
      <c r="G43" s="5">
        <v>4.8920000000000003</v>
      </c>
      <c r="H43" s="5">
        <f t="shared" si="1"/>
        <v>3.8899999999999935E-2</v>
      </c>
      <c r="I43" s="6">
        <f t="shared" si="2"/>
        <v>3.2030848329048678</v>
      </c>
      <c r="J43" s="3">
        <v>3.8199999999999998E-2</v>
      </c>
      <c r="K43" s="9">
        <v>0.61809999999999998</v>
      </c>
      <c r="L43" s="10">
        <v>1135.739</v>
      </c>
      <c r="M43" s="8">
        <f t="shared" si="3"/>
        <v>567.86950000000002</v>
      </c>
      <c r="N43" s="8">
        <f t="shared" si="5"/>
        <v>222.98540575916229</v>
      </c>
      <c r="O43" s="21" t="s">
        <v>131</v>
      </c>
      <c r="P43" s="21">
        <v>50</v>
      </c>
      <c r="Q43">
        <v>0.21460000000000001</v>
      </c>
      <c r="R43">
        <v>1.3584000000000001</v>
      </c>
    </row>
    <row r="44" spans="1:18" ht="15.75" x14ac:dyDescent="0.5">
      <c r="A44" s="3" t="s">
        <v>123</v>
      </c>
      <c r="B44" s="3">
        <v>40</v>
      </c>
      <c r="C44" s="4">
        <v>10994</v>
      </c>
      <c r="D44" s="3">
        <v>5.1077000000000004</v>
      </c>
      <c r="E44" s="5">
        <v>5.2489999999999997</v>
      </c>
      <c r="F44" s="5">
        <f t="shared" si="0"/>
        <v>0.14129999999999932</v>
      </c>
      <c r="G44" s="3">
        <v>5.1505000000000001</v>
      </c>
      <c r="H44" s="5">
        <f t="shared" si="1"/>
        <v>4.2799999999999727E-2</v>
      </c>
      <c r="I44" s="6">
        <f t="shared" si="2"/>
        <v>3.3014018691588833</v>
      </c>
      <c r="J44" s="3">
        <v>4.2500000000000003E-2</v>
      </c>
      <c r="K44" s="9">
        <v>0.64780000000000004</v>
      </c>
      <c r="L44" s="10">
        <v>1197.0519999999999</v>
      </c>
      <c r="M44" s="8">
        <f t="shared" si="3"/>
        <v>598.52599999999995</v>
      </c>
      <c r="N44" s="8">
        <f t="shared" si="5"/>
        <v>211.24447058823526</v>
      </c>
      <c r="O44" s="21" t="s">
        <v>131</v>
      </c>
      <c r="P44" s="21">
        <v>50</v>
      </c>
      <c r="Q44">
        <v>0.1239</v>
      </c>
      <c r="R44">
        <v>1.3562000000000001</v>
      </c>
    </row>
    <row r="45" spans="1:18" ht="15.75" x14ac:dyDescent="0.5">
      <c r="A45" s="3" t="s">
        <v>123</v>
      </c>
      <c r="B45" s="3">
        <v>41</v>
      </c>
      <c r="C45" s="4">
        <v>33118</v>
      </c>
      <c r="D45" s="3">
        <v>4.6700999999999997</v>
      </c>
      <c r="E45" s="3">
        <v>4.7592999999999996</v>
      </c>
      <c r="F45" s="5">
        <f t="shared" si="0"/>
        <v>8.9199999999999946E-2</v>
      </c>
      <c r="G45" s="3">
        <v>4.7018000000000004</v>
      </c>
      <c r="H45" s="5">
        <f t="shared" si="1"/>
        <v>3.1700000000000728E-2</v>
      </c>
      <c r="I45" s="6">
        <f t="shared" si="2"/>
        <v>2.813880126182899</v>
      </c>
      <c r="J45" s="3">
        <v>3.1800000000000002E-2</v>
      </c>
      <c r="K45" s="9">
        <v>0.68530000000000002</v>
      </c>
      <c r="L45" s="10">
        <v>1274.4670000000001</v>
      </c>
      <c r="M45" s="8">
        <f t="shared" si="3"/>
        <v>637.23350000000005</v>
      </c>
      <c r="N45" s="8">
        <f t="shared" si="5"/>
        <v>300.5818396226415</v>
      </c>
      <c r="O45" s="21" t="s">
        <v>130</v>
      </c>
      <c r="P45" s="21">
        <v>500</v>
      </c>
      <c r="Q45">
        <v>0.09</v>
      </c>
      <c r="R45">
        <v>1.2965</v>
      </c>
    </row>
    <row r="46" spans="1:18" ht="15.75" x14ac:dyDescent="0.5">
      <c r="A46" s="3" t="s">
        <v>123</v>
      </c>
      <c r="B46" s="3">
        <v>42</v>
      </c>
      <c r="C46" s="4">
        <v>10976</v>
      </c>
      <c r="D46" s="3">
        <v>4.5368000000000004</v>
      </c>
      <c r="E46" s="3">
        <v>4.6741999999999999</v>
      </c>
      <c r="F46" s="5">
        <f t="shared" si="0"/>
        <v>0.13739999999999952</v>
      </c>
      <c r="G46" s="3">
        <v>4.5814000000000004</v>
      </c>
      <c r="H46" s="5">
        <f t="shared" si="1"/>
        <v>4.4599999999999973E-2</v>
      </c>
      <c r="I46" s="6">
        <f t="shared" si="2"/>
        <v>3.080717488789229</v>
      </c>
      <c r="J46" s="3">
        <v>4.4299999999999999E-2</v>
      </c>
      <c r="K46" s="9">
        <v>0.83430000000000004</v>
      </c>
      <c r="L46" s="10">
        <v>1582.0619999999999</v>
      </c>
      <c r="M46" s="8">
        <f t="shared" si="3"/>
        <v>791.03099999999995</v>
      </c>
      <c r="N46" s="8">
        <f t="shared" si="5"/>
        <v>267.84345372460496</v>
      </c>
      <c r="O46" s="21" t="s">
        <v>130</v>
      </c>
      <c r="P46" s="21">
        <v>500</v>
      </c>
      <c r="Q46">
        <v>6.9900000000000004E-2</v>
      </c>
      <c r="R46">
        <v>1.2834000000000001</v>
      </c>
    </row>
    <row r="47" spans="1:18" ht="15.75" x14ac:dyDescent="0.5">
      <c r="A47" s="3" t="s">
        <v>123</v>
      </c>
      <c r="B47" s="3">
        <v>43</v>
      </c>
      <c r="C47" s="4">
        <v>11000</v>
      </c>
      <c r="D47" s="3">
        <v>4.4633000000000003</v>
      </c>
      <c r="E47" s="3">
        <v>4.5689000000000002</v>
      </c>
      <c r="F47" s="5">
        <f t="shared" si="0"/>
        <v>0.10559999999999992</v>
      </c>
      <c r="G47" s="3">
        <v>4.4961000000000002</v>
      </c>
      <c r="H47" s="5">
        <f t="shared" si="1"/>
        <v>3.279999999999994E-2</v>
      </c>
      <c r="I47" s="6">
        <f t="shared" si="2"/>
        <v>3.2195121951219545</v>
      </c>
      <c r="J47" s="5">
        <v>3.3000000000000002E-2</v>
      </c>
      <c r="K47" s="9">
        <v>0.57820000000000005</v>
      </c>
      <c r="L47" s="10">
        <v>1053.3689999999999</v>
      </c>
      <c r="M47" s="8">
        <f t="shared" si="3"/>
        <v>526.68449999999996</v>
      </c>
      <c r="N47" s="8">
        <f t="shared" si="5"/>
        <v>239.4020454545454</v>
      </c>
      <c r="O47" s="21" t="s">
        <v>130</v>
      </c>
      <c r="P47" s="21">
        <v>500</v>
      </c>
      <c r="Q47">
        <v>8.77E-2</v>
      </c>
      <c r="R47">
        <v>1.3102</v>
      </c>
    </row>
    <row r="48" spans="1:18" ht="15.75" x14ac:dyDescent="0.5">
      <c r="A48" s="3" t="s">
        <v>123</v>
      </c>
      <c r="B48" s="3">
        <v>44</v>
      </c>
      <c r="C48" s="4">
        <v>10975</v>
      </c>
      <c r="D48" s="3">
        <v>4.5957999999999997</v>
      </c>
      <c r="E48" s="3">
        <v>4.7134</v>
      </c>
      <c r="F48" s="5">
        <f t="shared" si="0"/>
        <v>0.11760000000000037</v>
      </c>
      <c r="G48" s="3">
        <v>4.6313000000000004</v>
      </c>
      <c r="H48" s="5">
        <f t="shared" si="1"/>
        <v>3.5500000000000753E-2</v>
      </c>
      <c r="I48" s="6">
        <f t="shared" si="2"/>
        <v>3.3126760563379682</v>
      </c>
      <c r="J48" s="3">
        <v>3.56E-2</v>
      </c>
      <c r="K48" s="9">
        <v>0.64890000000000003</v>
      </c>
      <c r="L48" s="10">
        <v>1199.3219999999999</v>
      </c>
      <c r="M48" s="8">
        <f t="shared" si="3"/>
        <v>599.66099999999994</v>
      </c>
      <c r="N48" s="8">
        <f t="shared" si="5"/>
        <v>252.66615168539323</v>
      </c>
      <c r="O48" s="21" t="s">
        <v>130</v>
      </c>
      <c r="P48" s="21">
        <v>500</v>
      </c>
      <c r="Q48">
        <v>8.7400000000000005E-2</v>
      </c>
      <c r="R48">
        <v>1.1894</v>
      </c>
    </row>
    <row r="49" spans="1:18" ht="15.75" x14ac:dyDescent="0.5">
      <c r="A49" s="3" t="s">
        <v>123</v>
      </c>
      <c r="B49" s="3">
        <v>45</v>
      </c>
      <c r="C49" s="4">
        <v>10966</v>
      </c>
      <c r="D49" s="3">
        <v>4.9801000000000002</v>
      </c>
      <c r="E49" s="3">
        <v>5.1383999999999999</v>
      </c>
      <c r="F49" s="5">
        <f t="shared" si="0"/>
        <v>0.15829999999999966</v>
      </c>
      <c r="G49" s="5">
        <v>5.0259999999999998</v>
      </c>
      <c r="H49" s="5">
        <f t="shared" si="1"/>
        <v>4.5899999999999608E-2</v>
      </c>
      <c r="I49" s="6">
        <f t="shared" si="2"/>
        <v>3.4488017429194122</v>
      </c>
      <c r="J49" s="3">
        <v>4.53E-2</v>
      </c>
      <c r="K49" s="9">
        <v>0.91359999999999997</v>
      </c>
      <c r="L49" s="10">
        <v>1745.77</v>
      </c>
      <c r="M49" s="8">
        <f t="shared" si="3"/>
        <v>872.88499999999999</v>
      </c>
      <c r="N49" s="8">
        <f t="shared" si="5"/>
        <v>289.03476821192049</v>
      </c>
      <c r="O49" s="21" t="s">
        <v>131</v>
      </c>
      <c r="P49" s="21">
        <v>500</v>
      </c>
      <c r="Q49">
        <v>0.22500000000000001</v>
      </c>
      <c r="R49">
        <v>1.2801</v>
      </c>
    </row>
    <row r="50" spans="1:18" ht="15.75" x14ac:dyDescent="0.5">
      <c r="A50" s="3" t="s">
        <v>123</v>
      </c>
      <c r="B50" s="3">
        <v>46</v>
      </c>
      <c r="C50" s="4">
        <v>33104</v>
      </c>
      <c r="F50" s="5"/>
      <c r="H50" s="5"/>
      <c r="I50" s="6"/>
      <c r="L50" s="8"/>
      <c r="M50" s="8"/>
      <c r="N50" s="8"/>
      <c r="O50" s="21" t="s">
        <v>131</v>
      </c>
      <c r="P50" s="21">
        <v>500</v>
      </c>
      <c r="Q50"/>
      <c r="R50"/>
    </row>
    <row r="51" spans="1:18" ht="15.75" x14ac:dyDescent="0.5">
      <c r="A51" s="3" t="s">
        <v>123</v>
      </c>
      <c r="B51" s="3">
        <v>47</v>
      </c>
      <c r="C51" s="4">
        <v>10946</v>
      </c>
      <c r="D51" s="3">
        <v>4.4265999999999996</v>
      </c>
      <c r="E51" s="3">
        <v>4.5072999999999999</v>
      </c>
      <c r="F51" s="5">
        <f t="shared" si="0"/>
        <v>8.0700000000000216E-2</v>
      </c>
      <c r="G51" s="3">
        <v>4.4511000000000003</v>
      </c>
      <c r="H51" s="5">
        <f t="shared" si="1"/>
        <v>2.4500000000000632E-2</v>
      </c>
      <c r="I51" s="6">
        <f t="shared" si="2"/>
        <v>3.2938775510203318</v>
      </c>
      <c r="J51" s="3">
        <v>2.4199999999999999E-2</v>
      </c>
      <c r="K51" s="9">
        <v>0.4607</v>
      </c>
      <c r="L51" s="10">
        <v>810.80219999999997</v>
      </c>
      <c r="M51" s="8">
        <f t="shared" si="3"/>
        <v>405.40109999999999</v>
      </c>
      <c r="N51" s="8">
        <f>M51*15/J51/1000</f>
        <v>251.281673553719</v>
      </c>
      <c r="O51" s="21" t="s">
        <v>131</v>
      </c>
      <c r="P51" s="21">
        <v>500</v>
      </c>
      <c r="Q51">
        <v>9.1200000000000003E-2</v>
      </c>
      <c r="R51">
        <v>1.2352000000000001</v>
      </c>
    </row>
    <row r="52" spans="1:18" ht="15.75" x14ac:dyDescent="0.5">
      <c r="A52" s="3" t="s">
        <v>123</v>
      </c>
      <c r="B52" s="3">
        <v>48</v>
      </c>
      <c r="C52" s="4">
        <v>33105</v>
      </c>
      <c r="D52" s="3">
        <v>4.7004000000000001</v>
      </c>
      <c r="E52" s="3">
        <v>4.8022999999999998</v>
      </c>
      <c r="F52" s="5">
        <f t="shared" si="0"/>
        <v>0.10189999999999966</v>
      </c>
      <c r="G52" s="3">
        <v>4.7324000000000002</v>
      </c>
      <c r="H52" s="5">
        <f t="shared" si="1"/>
        <v>3.2000000000000028E-2</v>
      </c>
      <c r="I52" s="6">
        <f t="shared" si="2"/>
        <v>3.1843749999999864</v>
      </c>
      <c r="J52" s="5">
        <v>3.1E-2</v>
      </c>
      <c r="K52" s="18">
        <v>0.55400000000000005</v>
      </c>
      <c r="L52" s="10">
        <v>1003.4109999999999</v>
      </c>
      <c r="M52" s="8">
        <f t="shared" si="3"/>
        <v>501.70549999999997</v>
      </c>
      <c r="N52" s="8">
        <f>M52*15/J52/1000</f>
        <v>242.7607258064516</v>
      </c>
      <c r="O52" s="21" t="s">
        <v>131</v>
      </c>
      <c r="P52" s="21">
        <v>500</v>
      </c>
      <c r="Q52">
        <v>0.1162</v>
      </c>
      <c r="R52">
        <v>1.1526000000000001</v>
      </c>
    </row>
    <row r="53" spans="1:18" x14ac:dyDescent="0.4">
      <c r="K53" s="9"/>
    </row>
    <row r="57" spans="1:18" x14ac:dyDescent="0.4">
      <c r="B57" s="11" t="s">
        <v>85</v>
      </c>
      <c r="C57" s="11"/>
      <c r="D57" s="11"/>
      <c r="E57" s="11"/>
      <c r="F57" s="11">
        <v>590</v>
      </c>
      <c r="G57" s="11" t="s">
        <v>86</v>
      </c>
      <c r="H57" s="11"/>
      <c r="I57" s="11"/>
      <c r="J57" s="11"/>
      <c r="K57" s="11"/>
      <c r="L57" s="11"/>
    </row>
    <row r="58" spans="1:18" x14ac:dyDescent="0.4">
      <c r="B58" s="11" t="s">
        <v>87</v>
      </c>
      <c r="C58" s="11"/>
      <c r="D58" s="11"/>
      <c r="E58" s="11"/>
      <c r="F58" s="11">
        <v>10</v>
      </c>
      <c r="G58" s="11"/>
      <c r="H58" s="11"/>
      <c r="I58" s="11"/>
      <c r="J58" s="11"/>
      <c r="K58" s="11"/>
      <c r="L58" s="11"/>
    </row>
    <row r="59" spans="1:18" x14ac:dyDescent="0.4">
      <c r="B59" s="11" t="s">
        <v>88</v>
      </c>
      <c r="C59" s="11"/>
      <c r="D59" s="11"/>
      <c r="E59" s="11"/>
      <c r="F59" s="11">
        <v>50</v>
      </c>
      <c r="G59" s="11" t="s">
        <v>89</v>
      </c>
      <c r="H59" s="11"/>
      <c r="I59" s="11"/>
      <c r="J59" s="11"/>
      <c r="K59" s="11"/>
      <c r="L59" s="11"/>
    </row>
    <row r="60" spans="1:18" x14ac:dyDescent="0.4">
      <c r="B60" s="11" t="s">
        <v>90</v>
      </c>
      <c r="C60" s="11"/>
      <c r="D60" s="11"/>
      <c r="E60" s="11"/>
      <c r="F60" s="11" t="s">
        <v>91</v>
      </c>
      <c r="G60" s="11"/>
      <c r="H60" s="11"/>
      <c r="I60" s="11"/>
      <c r="J60" s="11"/>
      <c r="K60" s="11"/>
      <c r="L60" s="11"/>
    </row>
    <row r="61" spans="1:18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8" x14ac:dyDescent="0.4">
      <c r="B62" s="11" t="s">
        <v>92</v>
      </c>
      <c r="C62" s="11"/>
      <c r="D62" s="11"/>
      <c r="E62" s="11"/>
      <c r="F62" s="11" t="s">
        <v>116</v>
      </c>
      <c r="G62" s="11"/>
      <c r="H62" s="11"/>
      <c r="I62" s="11"/>
      <c r="J62" s="11"/>
      <c r="K62" s="11"/>
      <c r="L62" s="11"/>
    </row>
    <row r="63" spans="1:18" x14ac:dyDescent="0.4">
      <c r="B63" s="11" t="s">
        <v>93</v>
      </c>
      <c r="C63" s="11"/>
      <c r="D63" s="11"/>
      <c r="E63" s="11"/>
      <c r="F63" s="11">
        <v>22.3</v>
      </c>
      <c r="G63" s="11" t="s">
        <v>94</v>
      </c>
      <c r="H63" s="11"/>
      <c r="I63" s="11"/>
      <c r="J63" s="11"/>
      <c r="K63" s="11"/>
      <c r="L63" s="11"/>
    </row>
    <row r="64" spans="1:18" x14ac:dyDescent="0.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2:14" x14ac:dyDescent="0.4">
      <c r="B65" s="12" t="s">
        <v>95</v>
      </c>
      <c r="C65" s="12" t="s">
        <v>96</v>
      </c>
      <c r="D65" s="12" t="s">
        <v>97</v>
      </c>
      <c r="E65" s="12" t="s">
        <v>98</v>
      </c>
      <c r="F65" s="12" t="s">
        <v>99</v>
      </c>
      <c r="G65" s="12" t="s">
        <v>100</v>
      </c>
      <c r="H65" s="12" t="s">
        <v>101</v>
      </c>
      <c r="I65" s="12" t="s">
        <v>102</v>
      </c>
      <c r="J65" s="12" t="s">
        <v>103</v>
      </c>
      <c r="K65" s="12" t="s">
        <v>104</v>
      </c>
      <c r="L65" s="12" t="s">
        <v>105</v>
      </c>
      <c r="M65" s="12" t="s">
        <v>106</v>
      </c>
      <c r="N65" s="12" t="s">
        <v>107</v>
      </c>
    </row>
    <row r="66" spans="2:14" x14ac:dyDescent="0.4">
      <c r="B66" s="12" t="s">
        <v>108</v>
      </c>
      <c r="C66" s="11">
        <v>1.0259</v>
      </c>
      <c r="D66" s="11">
        <v>1.0256000000000001</v>
      </c>
      <c r="E66" s="11">
        <v>0.30080000000000001</v>
      </c>
      <c r="F66" s="11">
        <v>0.3458</v>
      </c>
      <c r="G66" s="11">
        <v>0.4355</v>
      </c>
      <c r="H66" s="11">
        <v>0.40229999999999999</v>
      </c>
      <c r="I66" s="11">
        <v>0.60550000000000004</v>
      </c>
      <c r="J66" s="11">
        <v>0.68530000000000002</v>
      </c>
      <c r="K66" s="11" t="s">
        <v>6</v>
      </c>
      <c r="L66" s="11" t="s">
        <v>6</v>
      </c>
      <c r="M66" s="11" t="s">
        <v>6</v>
      </c>
      <c r="N66" s="11" t="s">
        <v>6</v>
      </c>
    </row>
    <row r="67" spans="2:14" x14ac:dyDescent="0.4">
      <c r="B67" s="12" t="s">
        <v>109</v>
      </c>
      <c r="C67" s="11">
        <v>0.83979999999999999</v>
      </c>
      <c r="D67" s="11">
        <v>0.84330000000000005</v>
      </c>
      <c r="E67" s="11">
        <v>0.34870000000000001</v>
      </c>
      <c r="F67" s="11">
        <v>0.28699999999999998</v>
      </c>
      <c r="G67" s="11">
        <v>0.3513</v>
      </c>
      <c r="H67" s="11">
        <v>0.78</v>
      </c>
      <c r="I67" s="11">
        <v>0.47499999999999998</v>
      </c>
      <c r="J67" s="11">
        <v>0.83430000000000004</v>
      </c>
      <c r="K67" s="11" t="s">
        <v>6</v>
      </c>
      <c r="L67" s="11" t="s">
        <v>6</v>
      </c>
      <c r="M67" s="11" t="s">
        <v>6</v>
      </c>
      <c r="N67" s="11" t="s">
        <v>6</v>
      </c>
    </row>
    <row r="68" spans="2:14" x14ac:dyDescent="0.4">
      <c r="B68" s="12" t="s">
        <v>110</v>
      </c>
      <c r="C68" s="11">
        <v>0.67779999999999996</v>
      </c>
      <c r="D68" s="11">
        <v>0.65190000000000003</v>
      </c>
      <c r="E68" s="11">
        <v>0.31919999999999998</v>
      </c>
      <c r="F68" s="11">
        <v>0.75460000000000005</v>
      </c>
      <c r="G68" s="11">
        <v>0.35510000000000003</v>
      </c>
      <c r="H68" s="11">
        <v>0.4052</v>
      </c>
      <c r="I68" s="11">
        <v>0.49980000000000002</v>
      </c>
      <c r="J68" s="11">
        <v>0.57820000000000005</v>
      </c>
      <c r="K68" s="11" t="s">
        <v>6</v>
      </c>
      <c r="L68" s="11" t="s">
        <v>6</v>
      </c>
      <c r="M68" s="11" t="s">
        <v>6</v>
      </c>
      <c r="N68" s="11" t="s">
        <v>6</v>
      </c>
    </row>
    <row r="69" spans="2:14" x14ac:dyDescent="0.4">
      <c r="B69" s="12" t="s">
        <v>111</v>
      </c>
      <c r="C69" s="11">
        <v>0.44819999999999999</v>
      </c>
      <c r="D69" s="11">
        <v>0.45650000000000002</v>
      </c>
      <c r="E69" s="11">
        <v>0.46150000000000002</v>
      </c>
      <c r="F69" s="11">
        <v>0.4521</v>
      </c>
      <c r="G69" s="11">
        <v>0.36990000000000001</v>
      </c>
      <c r="H69" s="11">
        <v>0.93389999999999995</v>
      </c>
      <c r="I69" s="11">
        <v>0.4118</v>
      </c>
      <c r="J69" s="11">
        <v>0.64890000000000003</v>
      </c>
      <c r="K69" s="11" t="s">
        <v>6</v>
      </c>
      <c r="L69" s="11" t="s">
        <v>6</v>
      </c>
      <c r="M69" s="11" t="s">
        <v>6</v>
      </c>
      <c r="N69" s="11" t="s">
        <v>6</v>
      </c>
    </row>
    <row r="70" spans="2:14" x14ac:dyDescent="0.4">
      <c r="B70" s="12" t="s">
        <v>112</v>
      </c>
      <c r="C70" s="11">
        <v>0.38800000000000001</v>
      </c>
      <c r="D70" s="11">
        <v>0.34539999999999998</v>
      </c>
      <c r="E70" s="11">
        <v>0.21199999999999999</v>
      </c>
      <c r="F70" s="11">
        <v>0.47289999999999999</v>
      </c>
      <c r="G70" s="11">
        <v>0.27350000000000002</v>
      </c>
      <c r="H70" s="11">
        <v>0.96870000000000001</v>
      </c>
      <c r="I70" s="11">
        <v>0.33239999999999997</v>
      </c>
      <c r="J70" s="11">
        <v>0.91359999999999997</v>
      </c>
      <c r="K70" s="11" t="s">
        <v>6</v>
      </c>
      <c r="L70" s="11" t="s">
        <v>6</v>
      </c>
      <c r="M70" s="11" t="s">
        <v>6</v>
      </c>
      <c r="N70" s="11" t="s">
        <v>6</v>
      </c>
    </row>
    <row r="71" spans="2:14" x14ac:dyDescent="0.4">
      <c r="B71" s="12" t="s">
        <v>113</v>
      </c>
      <c r="C71" s="11">
        <v>0.26750000000000002</v>
      </c>
      <c r="D71" s="11">
        <v>0.26319999999999999</v>
      </c>
      <c r="E71" s="11">
        <v>0.44319999999999998</v>
      </c>
      <c r="F71" s="11">
        <v>0.29659999999999997</v>
      </c>
      <c r="G71" s="11">
        <v>0.30640000000000001</v>
      </c>
      <c r="H71" s="11">
        <v>0.29970000000000002</v>
      </c>
      <c r="I71" s="11">
        <v>0.44619999999999999</v>
      </c>
      <c r="J71" s="11">
        <v>0.4607</v>
      </c>
      <c r="K71" s="11" t="s">
        <v>6</v>
      </c>
      <c r="L71" s="11" t="s">
        <v>6</v>
      </c>
      <c r="M71" s="11" t="s">
        <v>6</v>
      </c>
      <c r="N71" s="11" t="s">
        <v>6</v>
      </c>
    </row>
    <row r="72" spans="2:14" x14ac:dyDescent="0.4">
      <c r="B72" s="12" t="s">
        <v>114</v>
      </c>
      <c r="C72" s="11">
        <v>0.1855</v>
      </c>
      <c r="D72" s="11">
        <v>0.16139999999999999</v>
      </c>
      <c r="E72" s="11">
        <v>0.3594</v>
      </c>
      <c r="F72" s="11">
        <v>0.37619999999999998</v>
      </c>
      <c r="G72" s="11">
        <v>0.32919999999999999</v>
      </c>
      <c r="H72" s="11">
        <v>0.3125</v>
      </c>
      <c r="I72" s="11">
        <v>0.61809999999999998</v>
      </c>
      <c r="J72" s="11">
        <v>0.55400000000000005</v>
      </c>
      <c r="K72" s="11" t="s">
        <v>6</v>
      </c>
      <c r="L72" s="11" t="s">
        <v>6</v>
      </c>
      <c r="M72" s="11" t="s">
        <v>6</v>
      </c>
      <c r="N72" s="11" t="s">
        <v>6</v>
      </c>
    </row>
    <row r="73" spans="2:14" x14ac:dyDescent="0.4">
      <c r="B73" s="12" t="s">
        <v>115</v>
      </c>
      <c r="C73" s="11">
        <v>4.8800000000000003E-2</v>
      </c>
      <c r="D73" s="11">
        <v>4.6199999999999998E-2</v>
      </c>
      <c r="E73" s="11">
        <v>0.32779999999999998</v>
      </c>
      <c r="F73" s="11">
        <v>0.40260000000000001</v>
      </c>
      <c r="G73" s="11">
        <v>0.33189999999999997</v>
      </c>
      <c r="H73" s="11">
        <v>0.56669999999999998</v>
      </c>
      <c r="I73" s="11">
        <v>0.64780000000000004</v>
      </c>
      <c r="J73" s="11">
        <v>5.67E-2</v>
      </c>
      <c r="K73" s="11" t="s">
        <v>6</v>
      </c>
      <c r="L73" s="11" t="s">
        <v>6</v>
      </c>
      <c r="M73" s="11" t="s">
        <v>6</v>
      </c>
      <c r="N73" s="11" t="s">
        <v>6</v>
      </c>
    </row>
    <row r="74" spans="2:14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</sheetData>
  <mergeCells count="2">
    <mergeCell ref="T2:U2"/>
    <mergeCell ref="T3:U3"/>
  </mergeCells>
  <pageMargins left="0.7" right="0.7" top="0.75" bottom="0.75" header="0.3" footer="0.3"/>
  <pageSetup scale="89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41" r:id="rId4">
          <objectPr defaultSize="0" r:id="rId5">
            <anchor moveWithCells="1">
              <from>
                <xdr:col>18</xdr:col>
                <xdr:colOff>19050</xdr:colOff>
                <xdr:row>12</xdr:row>
                <xdr:rowOff>9525</xdr:rowOff>
              </from>
              <to>
                <xdr:col>23</xdr:col>
                <xdr:colOff>0</xdr:colOff>
                <xdr:row>26</xdr:row>
                <xdr:rowOff>114300</xdr:rowOff>
              </to>
            </anchor>
          </objectPr>
        </oleObject>
      </mc:Choice>
      <mc:Fallback>
        <oleObject progId="Prism5.Document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4"/>
  <sheetViews>
    <sheetView topLeftCell="I25" zoomScaleNormal="100" workbookViewId="0">
      <selection activeCell="O3" sqref="O3:P52"/>
    </sheetView>
  </sheetViews>
  <sheetFormatPr defaultColWidth="9.1328125" defaultRowHeight="15" x14ac:dyDescent="0.4"/>
  <cols>
    <col min="1" max="1" width="9.1328125" style="3"/>
    <col min="2" max="2" width="17" style="3" bestFit="1" customWidth="1"/>
    <col min="3" max="3" width="13.73046875" style="2" bestFit="1" customWidth="1"/>
    <col min="4" max="4" width="17.59765625" style="3" bestFit="1" customWidth="1"/>
    <col min="5" max="5" width="14.73046875" style="3" customWidth="1"/>
    <col min="6" max="6" width="14" style="3" customWidth="1"/>
    <col min="7" max="7" width="15.86328125" style="3" bestFit="1" customWidth="1"/>
    <col min="8" max="8" width="13.1328125" style="3" bestFit="1" customWidth="1"/>
    <col min="9" max="9" width="12.59765625" style="3" customWidth="1"/>
    <col min="10" max="10" width="13.73046875" style="3" bestFit="1" customWidth="1"/>
    <col min="11" max="11" width="9.1328125" style="3"/>
    <col min="12" max="13" width="12.73046875" style="3" customWidth="1"/>
    <col min="14" max="14" width="9.59765625" style="3" bestFit="1" customWidth="1"/>
    <col min="15" max="16" width="9.1328125" style="3"/>
    <col min="17" max="17" width="10.86328125" style="3" bestFit="1" customWidth="1"/>
    <col min="18" max="18" width="10.265625" style="3" bestFit="1" customWidth="1"/>
    <col min="19" max="19" width="12.73046875" style="3" bestFit="1" customWidth="1"/>
    <col min="20" max="16384" width="9.1328125" style="3"/>
  </cols>
  <sheetData>
    <row r="1" spans="1:22" x14ac:dyDescent="0.4">
      <c r="B1" s="2" t="s">
        <v>1</v>
      </c>
      <c r="D1" s="14" t="s">
        <v>74</v>
      </c>
    </row>
    <row r="2" spans="1:22" x14ac:dyDescent="0.4">
      <c r="B2" s="4"/>
      <c r="C2" s="4"/>
      <c r="D2" s="4"/>
      <c r="E2" s="4" t="s">
        <v>66</v>
      </c>
      <c r="F2" s="4" t="s">
        <v>3</v>
      </c>
      <c r="G2" s="2" t="s">
        <v>66</v>
      </c>
      <c r="H2" s="4" t="s">
        <v>4</v>
      </c>
      <c r="I2" s="4" t="s">
        <v>83</v>
      </c>
      <c r="J2" s="4" t="s">
        <v>68</v>
      </c>
      <c r="K2" s="2" t="s">
        <v>79</v>
      </c>
      <c r="L2" s="2" t="s">
        <v>80</v>
      </c>
      <c r="M2" s="2" t="s">
        <v>14</v>
      </c>
      <c r="N2" s="7" t="s">
        <v>64</v>
      </c>
      <c r="U2" s="22" t="s">
        <v>9</v>
      </c>
      <c r="V2" s="22"/>
    </row>
    <row r="3" spans="1:22" ht="15.75" x14ac:dyDescent="0.5">
      <c r="A3" s="2" t="s">
        <v>126</v>
      </c>
      <c r="B3" s="4" t="s">
        <v>71</v>
      </c>
      <c r="C3" s="4" t="s">
        <v>0</v>
      </c>
      <c r="D3" s="4" t="s">
        <v>72</v>
      </c>
      <c r="E3" s="4" t="s">
        <v>5</v>
      </c>
      <c r="F3" s="4" t="s">
        <v>2</v>
      </c>
      <c r="G3" s="4" t="s">
        <v>67</v>
      </c>
      <c r="H3" s="4" t="s">
        <v>2</v>
      </c>
      <c r="I3" s="4" t="s">
        <v>82</v>
      </c>
      <c r="J3" s="4" t="s">
        <v>78</v>
      </c>
      <c r="K3" s="2"/>
      <c r="L3" s="2" t="s">
        <v>81</v>
      </c>
      <c r="M3" s="2" t="s">
        <v>121</v>
      </c>
      <c r="N3" s="7" t="s">
        <v>15</v>
      </c>
      <c r="O3" s="19" t="s">
        <v>128</v>
      </c>
      <c r="P3" s="20" t="s">
        <v>129</v>
      </c>
      <c r="Q3" t="s">
        <v>132</v>
      </c>
      <c r="R3" t="s">
        <v>133</v>
      </c>
      <c r="T3" s="2" t="s">
        <v>10</v>
      </c>
      <c r="U3" s="22" t="s">
        <v>11</v>
      </c>
      <c r="V3" s="22"/>
    </row>
    <row r="4" spans="1:22" ht="15.75" x14ac:dyDescent="0.5">
      <c r="A4" s="3" t="s">
        <v>124</v>
      </c>
      <c r="B4" s="3">
        <v>1</v>
      </c>
      <c r="C4" s="2">
        <v>10971</v>
      </c>
      <c r="D4" s="3">
        <v>4.9398999999999997</v>
      </c>
      <c r="E4" s="3">
        <v>4.9686000000000003</v>
      </c>
      <c r="F4" s="5">
        <f>E4-D4</f>
        <v>2.8700000000000614E-2</v>
      </c>
      <c r="G4" s="3">
        <v>4.9462000000000002</v>
      </c>
      <c r="H4" s="3">
        <f>G4-D4</f>
        <v>6.3000000000004164E-3</v>
      </c>
      <c r="I4" s="6">
        <f>F4/H4</f>
        <v>4.555555555555352</v>
      </c>
      <c r="J4" s="3">
        <v>6.4000000000000003E-3</v>
      </c>
      <c r="K4" s="9">
        <v>1.1656</v>
      </c>
      <c r="L4" s="10">
        <v>2246.703</v>
      </c>
      <c r="M4" s="8">
        <f>L4/2</f>
        <v>1123.3515</v>
      </c>
      <c r="N4" s="8">
        <f>M4*10/H4/1000</f>
        <v>1783.0976190475012</v>
      </c>
      <c r="O4" s="21" t="s">
        <v>130</v>
      </c>
      <c r="P4" s="21">
        <v>50</v>
      </c>
      <c r="Q4">
        <v>8.5300000000000001E-2</v>
      </c>
      <c r="R4">
        <v>1.3682000000000001</v>
      </c>
      <c r="T4" s="13">
        <v>2000</v>
      </c>
      <c r="U4" s="11">
        <v>1.044</v>
      </c>
      <c r="V4" s="11">
        <v>1.0307999999999999</v>
      </c>
    </row>
    <row r="5" spans="1:22" ht="15.75" x14ac:dyDescent="0.5">
      <c r="A5" s="3" t="s">
        <v>124</v>
      </c>
      <c r="B5" s="3">
        <v>2</v>
      </c>
      <c r="C5" s="2">
        <v>10996</v>
      </c>
      <c r="D5" s="5">
        <v>4.4589999999999996</v>
      </c>
      <c r="E5" s="3">
        <v>4.4842000000000004</v>
      </c>
      <c r="F5" s="5">
        <f t="shared" ref="F5:F52" si="0">E5-D5</f>
        <v>2.5200000000000777E-2</v>
      </c>
      <c r="G5" s="3">
        <v>4.4649000000000001</v>
      </c>
      <c r="H5" s="3">
        <f t="shared" ref="H5:H52" si="1">G5-D5</f>
        <v>5.9000000000004604E-3</v>
      </c>
      <c r="I5" s="6">
        <f t="shared" ref="I5:I52" si="2">F5/H5</f>
        <v>4.2711864406777647</v>
      </c>
      <c r="J5" s="3">
        <v>5.3E-3</v>
      </c>
      <c r="K5" s="9">
        <v>0.90480000000000005</v>
      </c>
      <c r="L5" s="10">
        <v>1705.8409999999999</v>
      </c>
      <c r="M5" s="8">
        <f t="shared" ref="M5:M52" si="3">L5/2</f>
        <v>852.92049999999995</v>
      </c>
      <c r="N5" s="8">
        <f t="shared" ref="N5:N27" si="4">M5*10/H5/1000</f>
        <v>1445.6279661015822</v>
      </c>
      <c r="O5" s="21" t="s">
        <v>130</v>
      </c>
      <c r="P5" s="21">
        <v>50</v>
      </c>
      <c r="Q5">
        <v>7.2900000000000006E-2</v>
      </c>
      <c r="R5">
        <v>1.296</v>
      </c>
      <c r="T5" s="13">
        <v>1600</v>
      </c>
      <c r="U5" s="11">
        <v>0.85760000000000003</v>
      </c>
      <c r="V5" s="11">
        <v>0.83919999999999995</v>
      </c>
    </row>
    <row r="6" spans="1:22" ht="15.75" x14ac:dyDescent="0.5">
      <c r="A6" s="3" t="s">
        <v>124</v>
      </c>
      <c r="B6" s="3">
        <v>3</v>
      </c>
      <c r="C6" s="2">
        <v>33106</v>
      </c>
      <c r="D6" s="3">
        <v>4.9846000000000004</v>
      </c>
      <c r="E6" s="3">
        <v>5.0167000000000002</v>
      </c>
      <c r="F6" s="5">
        <f t="shared" si="0"/>
        <v>3.2099999999999795E-2</v>
      </c>
      <c r="G6" s="3">
        <v>4.9911000000000003</v>
      </c>
      <c r="H6" s="3">
        <f t="shared" si="1"/>
        <v>6.4999999999999503E-3</v>
      </c>
      <c r="I6" s="6">
        <f t="shared" si="2"/>
        <v>4.9384615384615449</v>
      </c>
      <c r="J6" s="5">
        <v>7.0000000000000001E-3</v>
      </c>
      <c r="K6" s="9">
        <v>1.2975000000000001</v>
      </c>
      <c r="L6" s="10">
        <v>2520.2440000000001</v>
      </c>
      <c r="M6" s="8">
        <f t="shared" si="3"/>
        <v>1260.1220000000001</v>
      </c>
      <c r="N6" s="8">
        <f t="shared" si="4"/>
        <v>1938.6492307692458</v>
      </c>
      <c r="O6" s="21" t="s">
        <v>130</v>
      </c>
      <c r="P6" s="21">
        <v>50</v>
      </c>
      <c r="Q6">
        <v>8.0799999999999997E-2</v>
      </c>
      <c r="R6">
        <v>1.1395999999999999</v>
      </c>
      <c r="T6" s="13">
        <v>1200</v>
      </c>
      <c r="U6" s="11">
        <v>0.70340000000000003</v>
      </c>
      <c r="V6" s="11">
        <v>0.6542</v>
      </c>
    </row>
    <row r="7" spans="1:22" ht="15.75" x14ac:dyDescent="0.5">
      <c r="A7" s="3" t="s">
        <v>124</v>
      </c>
      <c r="B7" s="3">
        <v>4</v>
      </c>
      <c r="C7" s="2">
        <v>10960</v>
      </c>
      <c r="D7" s="3">
        <v>4.3673999999999999</v>
      </c>
      <c r="E7" s="3">
        <v>4.3971</v>
      </c>
      <c r="F7" s="5">
        <f t="shared" si="0"/>
        <v>2.970000000000006E-2</v>
      </c>
      <c r="G7" s="3">
        <v>4.3738999999999999</v>
      </c>
      <c r="H7" s="3">
        <f t="shared" si="1"/>
        <v>6.4999999999999503E-3</v>
      </c>
      <c r="I7" s="6">
        <f t="shared" si="2"/>
        <v>4.5692307692308134</v>
      </c>
      <c r="J7" s="3">
        <v>6.8999999999999999E-3</v>
      </c>
      <c r="K7" s="9">
        <v>1.1749000000000001</v>
      </c>
      <c r="L7" s="10">
        <v>2265.9899999999998</v>
      </c>
      <c r="M7" s="8">
        <f t="shared" si="3"/>
        <v>1132.9949999999999</v>
      </c>
      <c r="N7" s="8">
        <f t="shared" si="4"/>
        <v>1743.0692307692441</v>
      </c>
      <c r="O7" s="21" t="s">
        <v>130</v>
      </c>
      <c r="P7" s="21">
        <v>50</v>
      </c>
      <c r="Q7">
        <v>7.3899999999999993E-2</v>
      </c>
      <c r="R7">
        <v>1.37</v>
      </c>
      <c r="T7" s="13">
        <v>800</v>
      </c>
      <c r="U7" s="11">
        <v>0.46939999999999998</v>
      </c>
      <c r="V7" s="11">
        <v>0.46400000000000002</v>
      </c>
    </row>
    <row r="8" spans="1:22" ht="15.75" x14ac:dyDescent="0.5">
      <c r="A8" s="3" t="s">
        <v>124</v>
      </c>
      <c r="B8" s="3">
        <v>5</v>
      </c>
      <c r="C8" s="2">
        <v>33107</v>
      </c>
      <c r="D8" s="3">
        <v>4.8818999999999999</v>
      </c>
      <c r="E8" s="3">
        <v>4.9071999999999996</v>
      </c>
      <c r="F8" s="5">
        <f t="shared" si="0"/>
        <v>2.5299999999999656E-2</v>
      </c>
      <c r="G8" s="3">
        <v>4.8874000000000004</v>
      </c>
      <c r="H8" s="3">
        <f t="shared" si="1"/>
        <v>5.5000000000005045E-3</v>
      </c>
      <c r="I8" s="6">
        <f t="shared" si="2"/>
        <v>4.5999999999995156</v>
      </c>
      <c r="J8" s="3">
        <v>5.5999999999999999E-3</v>
      </c>
      <c r="K8" s="9">
        <v>0.58560000000000001</v>
      </c>
      <c r="L8" s="10">
        <v>1043.867</v>
      </c>
      <c r="M8" s="8">
        <f t="shared" si="3"/>
        <v>521.93349999999998</v>
      </c>
      <c r="N8" s="8">
        <f t="shared" si="4"/>
        <v>948.96999999991294</v>
      </c>
      <c r="O8" s="21" t="s">
        <v>131</v>
      </c>
      <c r="P8" s="21">
        <v>50</v>
      </c>
      <c r="Q8">
        <v>8.48E-2</v>
      </c>
      <c r="R8">
        <v>1.1988000000000001</v>
      </c>
      <c r="T8" s="13">
        <v>600</v>
      </c>
      <c r="U8" s="11">
        <v>0.39400000000000002</v>
      </c>
      <c r="V8" s="11">
        <v>0.35630000000000001</v>
      </c>
    </row>
    <row r="9" spans="1:22" ht="15.75" x14ac:dyDescent="0.5">
      <c r="A9" s="3" t="s">
        <v>124</v>
      </c>
      <c r="B9" s="3">
        <v>6</v>
      </c>
      <c r="C9" s="2">
        <v>10959</v>
      </c>
      <c r="D9" s="3">
        <v>4.9164000000000003</v>
      </c>
      <c r="E9" s="3">
        <v>4.9873000000000003</v>
      </c>
      <c r="F9" s="5">
        <f t="shared" si="0"/>
        <v>7.0899999999999963E-2</v>
      </c>
      <c r="G9" s="5">
        <v>4.9320000000000004</v>
      </c>
      <c r="H9" s="3">
        <f t="shared" si="1"/>
        <v>1.5600000000000058E-2</v>
      </c>
      <c r="I9" s="6">
        <f t="shared" si="2"/>
        <v>4.5448717948717752</v>
      </c>
      <c r="J9" s="3">
        <v>1.5299999999999999E-2</v>
      </c>
      <c r="K9" s="9">
        <v>2.0886999999999998</v>
      </c>
      <c r="L9" s="10">
        <v>4161.0789999999997</v>
      </c>
      <c r="M9" s="8">
        <f t="shared" si="3"/>
        <v>2080.5394999999999</v>
      </c>
      <c r="N9" s="8">
        <f t="shared" si="4"/>
        <v>1333.6791666666613</v>
      </c>
      <c r="O9" s="21" t="s">
        <v>131</v>
      </c>
      <c r="P9" s="21">
        <v>50</v>
      </c>
      <c r="Q9">
        <v>0.12590000000000001</v>
      </c>
      <c r="R9">
        <v>1.1144000000000001</v>
      </c>
      <c r="T9" s="13">
        <v>400</v>
      </c>
      <c r="U9" s="11">
        <v>0.27379999999999999</v>
      </c>
      <c r="V9" s="11">
        <v>0.27810000000000001</v>
      </c>
    </row>
    <row r="10" spans="1:22" ht="15.75" x14ac:dyDescent="0.5">
      <c r="A10" s="3" t="s">
        <v>124</v>
      </c>
      <c r="B10" s="3">
        <v>7</v>
      </c>
      <c r="C10" s="2">
        <v>33114</v>
      </c>
      <c r="D10" s="3">
        <v>5.3011999999999997</v>
      </c>
      <c r="E10" s="3">
        <v>5.3352000000000004</v>
      </c>
      <c r="F10" s="5">
        <f t="shared" si="0"/>
        <v>3.4000000000000696E-2</v>
      </c>
      <c r="G10" s="3">
        <v>5.3089000000000004</v>
      </c>
      <c r="H10" s="3">
        <f t="shared" si="1"/>
        <v>7.7000000000007063E-3</v>
      </c>
      <c r="I10" s="6">
        <f t="shared" si="2"/>
        <v>4.4155844155841013</v>
      </c>
      <c r="J10" s="3">
        <v>7.3000000000000001E-3</v>
      </c>
      <c r="K10" s="9">
        <v>1.0266</v>
      </c>
      <c r="L10" s="10">
        <v>1958.4369999999999</v>
      </c>
      <c r="M10" s="8">
        <f t="shared" si="3"/>
        <v>979.21849999999995</v>
      </c>
      <c r="N10" s="8">
        <f t="shared" si="4"/>
        <v>1271.712337662221</v>
      </c>
      <c r="O10" s="21" t="s">
        <v>131</v>
      </c>
      <c r="P10" s="21">
        <v>50</v>
      </c>
      <c r="Q10">
        <v>0.1066</v>
      </c>
      <c r="R10">
        <v>0.81040000000000001</v>
      </c>
      <c r="T10" s="13">
        <v>200</v>
      </c>
      <c r="U10" s="11">
        <v>0.2354</v>
      </c>
      <c r="V10" s="11">
        <v>0.16339999999999999</v>
      </c>
    </row>
    <row r="11" spans="1:22" ht="15.75" x14ac:dyDescent="0.5">
      <c r="A11" s="3" t="s">
        <v>124</v>
      </c>
      <c r="B11" s="3">
        <v>8</v>
      </c>
      <c r="C11" s="2">
        <v>10992</v>
      </c>
      <c r="D11" s="3">
        <v>4.7895000000000003</v>
      </c>
      <c r="E11" s="3">
        <v>4.8127000000000004</v>
      </c>
      <c r="F11" s="5">
        <f t="shared" si="0"/>
        <v>2.3200000000000109E-2</v>
      </c>
      <c r="G11" s="3">
        <v>4.7946999999999997</v>
      </c>
      <c r="H11" s="3">
        <f t="shared" si="1"/>
        <v>5.1999999999994273E-3</v>
      </c>
      <c r="I11" s="6">
        <f t="shared" si="2"/>
        <v>4.4615384615389742</v>
      </c>
      <c r="J11" s="3">
        <v>5.1999999999999998E-3</v>
      </c>
      <c r="K11" s="9">
        <v>1.1440999999999999</v>
      </c>
      <c r="L11" s="10">
        <v>2202.1149999999998</v>
      </c>
      <c r="M11" s="8">
        <f t="shared" si="3"/>
        <v>1101.0574999999999</v>
      </c>
      <c r="N11" s="8">
        <f t="shared" si="4"/>
        <v>2117.4182692310023</v>
      </c>
      <c r="O11" s="21" t="s">
        <v>131</v>
      </c>
      <c r="P11" s="21">
        <v>50</v>
      </c>
      <c r="Q11">
        <v>7.0199999999999999E-2</v>
      </c>
      <c r="R11">
        <v>1.4388000000000001</v>
      </c>
      <c r="T11" s="13">
        <v>0</v>
      </c>
      <c r="U11" s="11">
        <v>5.8900000000000001E-2</v>
      </c>
      <c r="V11" s="11">
        <v>5.1400000000000001E-2</v>
      </c>
    </row>
    <row r="12" spans="1:22" ht="15.75" x14ac:dyDescent="0.5">
      <c r="A12" s="3" t="s">
        <v>124</v>
      </c>
      <c r="B12" s="3">
        <v>9</v>
      </c>
      <c r="C12" s="2">
        <v>10998</v>
      </c>
      <c r="D12" s="3">
        <v>5.1809000000000003</v>
      </c>
      <c r="E12" s="3">
        <v>5.2335000000000003</v>
      </c>
      <c r="F12" s="5">
        <f t="shared" si="0"/>
        <v>5.259999999999998E-2</v>
      </c>
      <c r="G12" s="3">
        <v>5.1923000000000004</v>
      </c>
      <c r="H12" s="3">
        <f t="shared" si="1"/>
        <v>1.1400000000000077E-2</v>
      </c>
      <c r="I12" s="6">
        <f t="shared" si="2"/>
        <v>4.6140350877192651</v>
      </c>
      <c r="J12" s="3">
        <v>1.0500000000000001E-2</v>
      </c>
      <c r="K12" s="9">
        <v>1.7904</v>
      </c>
      <c r="L12" s="10">
        <v>3542.4479999999999</v>
      </c>
      <c r="M12" s="8">
        <f t="shared" si="3"/>
        <v>1771.2239999999999</v>
      </c>
      <c r="N12" s="8">
        <f t="shared" si="4"/>
        <v>1553.705263157884</v>
      </c>
      <c r="O12" s="21" t="s">
        <v>130</v>
      </c>
      <c r="P12" s="21">
        <v>500</v>
      </c>
      <c r="Q12">
        <v>0.15429999999999999</v>
      </c>
      <c r="R12">
        <v>1.3196000000000001</v>
      </c>
    </row>
    <row r="13" spans="1:22" ht="15.75" x14ac:dyDescent="0.5">
      <c r="A13" s="3" t="s">
        <v>124</v>
      </c>
      <c r="B13" s="3">
        <v>10</v>
      </c>
      <c r="C13" s="2">
        <v>33117</v>
      </c>
      <c r="D13" s="3">
        <v>4.5728</v>
      </c>
      <c r="E13" s="3">
        <v>4.5963000000000003</v>
      </c>
      <c r="F13" s="5">
        <f t="shared" si="0"/>
        <v>2.3500000000000298E-2</v>
      </c>
      <c r="G13" s="3">
        <v>4.5784000000000002</v>
      </c>
      <c r="H13" s="3">
        <f t="shared" si="1"/>
        <v>5.6000000000002714E-3</v>
      </c>
      <c r="I13" s="6">
        <f t="shared" si="2"/>
        <v>4.1964285714284211</v>
      </c>
      <c r="J13" s="3">
        <v>5.5999999999999999E-3</v>
      </c>
      <c r="K13" s="9">
        <v>1.2284999999999999</v>
      </c>
      <c r="L13" s="10">
        <v>2377.1480000000001</v>
      </c>
      <c r="M13" s="8">
        <f t="shared" si="3"/>
        <v>1188.5740000000001</v>
      </c>
      <c r="N13" s="8">
        <f t="shared" si="4"/>
        <v>2122.4535714284689</v>
      </c>
      <c r="O13" s="21" t="s">
        <v>130</v>
      </c>
      <c r="P13" s="21">
        <v>500</v>
      </c>
      <c r="Q13">
        <v>9.3899999999999997E-2</v>
      </c>
      <c r="R13">
        <v>1.4185000000000001</v>
      </c>
    </row>
    <row r="14" spans="1:22" ht="15.75" x14ac:dyDescent="0.5">
      <c r="A14" s="3" t="s">
        <v>124</v>
      </c>
      <c r="B14" s="3">
        <v>11</v>
      </c>
      <c r="C14" s="2">
        <v>10999</v>
      </c>
      <c r="D14" s="3">
        <v>4.5704000000000002</v>
      </c>
      <c r="E14" s="5">
        <v>4.6100000000000003</v>
      </c>
      <c r="F14" s="5">
        <f t="shared" si="0"/>
        <v>3.960000000000008E-2</v>
      </c>
      <c r="G14" s="3">
        <v>4.5797999999999996</v>
      </c>
      <c r="H14" s="3">
        <f t="shared" si="1"/>
        <v>9.3999999999994088E-3</v>
      </c>
      <c r="I14" s="6">
        <f t="shared" si="2"/>
        <v>4.2127659574470817</v>
      </c>
      <c r="J14" s="3">
        <v>8.6E-3</v>
      </c>
      <c r="K14" s="9">
        <v>2.3769999999999998</v>
      </c>
      <c r="L14" s="10">
        <v>4758.9709999999995</v>
      </c>
      <c r="M14" s="8">
        <f t="shared" si="3"/>
        <v>2379.4854999999998</v>
      </c>
      <c r="N14" s="8">
        <f t="shared" si="4"/>
        <v>2531.3675531916483</v>
      </c>
      <c r="O14" s="21" t="s">
        <v>130</v>
      </c>
      <c r="P14" s="21">
        <v>500</v>
      </c>
      <c r="Q14">
        <v>0.1042</v>
      </c>
      <c r="R14">
        <v>1.1539999999999999</v>
      </c>
    </row>
    <row r="15" spans="1:22" ht="15.75" x14ac:dyDescent="0.5">
      <c r="A15" s="3" t="s">
        <v>124</v>
      </c>
      <c r="B15" s="3">
        <v>12</v>
      </c>
      <c r="C15" s="2">
        <v>10967</v>
      </c>
      <c r="D15" s="3">
        <v>4.6311999999999998</v>
      </c>
      <c r="E15" s="3">
        <v>4.6749000000000001</v>
      </c>
      <c r="F15" s="5">
        <f t="shared" si="0"/>
        <v>4.3700000000000294E-2</v>
      </c>
      <c r="G15" s="3">
        <v>4.6406000000000001</v>
      </c>
      <c r="H15" s="3">
        <f t="shared" si="1"/>
        <v>9.400000000000297E-3</v>
      </c>
      <c r="I15" s="6">
        <f t="shared" si="2"/>
        <v>4.6489361702126502</v>
      </c>
      <c r="J15" s="3">
        <v>9.2999999999999992E-3</v>
      </c>
      <c r="K15" s="9">
        <v>1.9004000000000001</v>
      </c>
      <c r="L15" s="10">
        <v>3770.5720000000001</v>
      </c>
      <c r="M15" s="8">
        <f t="shared" si="3"/>
        <v>1885.2860000000001</v>
      </c>
      <c r="N15" s="8">
        <f t="shared" si="4"/>
        <v>2005.6234042552558</v>
      </c>
      <c r="O15" s="21" t="s">
        <v>130</v>
      </c>
      <c r="P15" s="21">
        <v>500</v>
      </c>
      <c r="Q15">
        <v>0.13830000000000001</v>
      </c>
      <c r="R15">
        <v>1.4339</v>
      </c>
    </row>
    <row r="16" spans="1:22" ht="15.75" x14ac:dyDescent="0.5">
      <c r="A16" s="3" t="s">
        <v>124</v>
      </c>
      <c r="B16" s="3">
        <v>13</v>
      </c>
      <c r="C16" s="2">
        <v>33101</v>
      </c>
      <c r="D16" s="3">
        <v>4.7289000000000003</v>
      </c>
      <c r="E16" s="3">
        <v>4.7605000000000004</v>
      </c>
      <c r="F16" s="5">
        <f t="shared" si="0"/>
        <v>3.1600000000000072E-2</v>
      </c>
      <c r="G16" s="5">
        <v>4.7359999999999998</v>
      </c>
      <c r="H16" s="3">
        <f t="shared" si="1"/>
        <v>7.0999999999994401E-3</v>
      </c>
      <c r="I16" s="6">
        <f t="shared" si="2"/>
        <v>4.4507042253524736</v>
      </c>
      <c r="J16" s="3">
        <v>7.1999999999999998E-3</v>
      </c>
      <c r="K16" s="9">
        <v>1.3557999999999999</v>
      </c>
      <c r="L16" s="10">
        <v>2641.15</v>
      </c>
      <c r="M16" s="8">
        <f t="shared" si="3"/>
        <v>1320.575</v>
      </c>
      <c r="N16" s="8">
        <f t="shared" si="4"/>
        <v>1859.9647887325411</v>
      </c>
      <c r="O16" s="21" t="s">
        <v>131</v>
      </c>
      <c r="P16" s="21">
        <v>500</v>
      </c>
      <c r="Q16">
        <v>9.6699999999999994E-2</v>
      </c>
      <c r="R16">
        <v>1.1539999999999999</v>
      </c>
    </row>
    <row r="17" spans="1:18" ht="15.75" x14ac:dyDescent="0.5">
      <c r="A17" s="3" t="s">
        <v>124</v>
      </c>
      <c r="B17" s="3">
        <v>14</v>
      </c>
      <c r="C17" s="2">
        <v>10977</v>
      </c>
      <c r="D17" s="3">
        <v>4.1504000000000003</v>
      </c>
      <c r="E17" s="3">
        <v>4.1771000000000003</v>
      </c>
      <c r="F17" s="5">
        <f t="shared" si="0"/>
        <v>2.6699999999999946E-2</v>
      </c>
      <c r="G17" s="3">
        <v>4.1562999999999999</v>
      </c>
      <c r="H17" s="3">
        <f t="shared" si="1"/>
        <v>5.8999999999995723E-3</v>
      </c>
      <c r="I17" s="6">
        <f t="shared" si="2"/>
        <v>4.5254237288138786</v>
      </c>
      <c r="J17" s="3">
        <v>5.3E-3</v>
      </c>
      <c r="K17" s="9">
        <v>1.0949</v>
      </c>
      <c r="L17" s="10">
        <v>2100.0810000000001</v>
      </c>
      <c r="M17" s="8">
        <f t="shared" si="3"/>
        <v>1050.0405000000001</v>
      </c>
      <c r="N17" s="8">
        <f t="shared" si="4"/>
        <v>1779.7296610170781</v>
      </c>
      <c r="O17" s="21" t="s">
        <v>131</v>
      </c>
      <c r="P17" s="21">
        <v>500</v>
      </c>
      <c r="Q17">
        <v>0.10199999999999999</v>
      </c>
      <c r="R17">
        <v>1.4339</v>
      </c>
    </row>
    <row r="18" spans="1:18" ht="15.75" x14ac:dyDescent="0.5">
      <c r="A18" s="3" t="s">
        <v>124</v>
      </c>
      <c r="B18" s="3">
        <v>15</v>
      </c>
      <c r="C18" s="2">
        <v>10964</v>
      </c>
      <c r="D18" s="3">
        <v>4.5179</v>
      </c>
      <c r="E18" s="3">
        <v>4.5494000000000003</v>
      </c>
      <c r="F18" s="5">
        <f t="shared" si="0"/>
        <v>3.1500000000000306E-2</v>
      </c>
      <c r="G18" s="3">
        <v>4.5251000000000001</v>
      </c>
      <c r="H18" s="3">
        <f t="shared" si="1"/>
        <v>7.2000000000000952E-3</v>
      </c>
      <c r="I18" s="6">
        <f t="shared" si="2"/>
        <v>4.3749999999999849</v>
      </c>
      <c r="J18" s="3">
        <v>6.8999999999999999E-3</v>
      </c>
      <c r="K18" s="9">
        <v>1.2972999999999999</v>
      </c>
      <c r="L18" s="10">
        <v>2519.8290000000002</v>
      </c>
      <c r="M18" s="8">
        <f t="shared" si="3"/>
        <v>1259.9145000000001</v>
      </c>
      <c r="N18" s="8">
        <f t="shared" si="4"/>
        <v>1749.8812499999769</v>
      </c>
      <c r="O18" s="21" t="s">
        <v>131</v>
      </c>
      <c r="P18" s="21">
        <v>500</v>
      </c>
      <c r="Q18">
        <v>8.4500000000000006E-2</v>
      </c>
      <c r="R18">
        <v>1.2281</v>
      </c>
    </row>
    <row r="19" spans="1:18" ht="15.75" x14ac:dyDescent="0.5">
      <c r="A19" s="3" t="s">
        <v>124</v>
      </c>
      <c r="B19" s="3">
        <v>16</v>
      </c>
      <c r="C19" s="2">
        <v>10978</v>
      </c>
      <c r="D19" s="3">
        <v>4.6665000000000001</v>
      </c>
      <c r="E19" s="3">
        <v>4.7008000000000001</v>
      </c>
      <c r="F19" s="5">
        <f t="shared" si="0"/>
        <v>3.4299999999999997E-2</v>
      </c>
      <c r="G19" s="5">
        <v>4.6740000000000004</v>
      </c>
      <c r="H19" s="3">
        <f t="shared" si="1"/>
        <v>7.5000000000002842E-3</v>
      </c>
      <c r="I19" s="6">
        <f t="shared" si="2"/>
        <v>4.5733333333331601</v>
      </c>
      <c r="J19" s="5">
        <v>7.0000000000000001E-3</v>
      </c>
      <c r="K19" s="9">
        <v>1.5835999999999999</v>
      </c>
      <c r="L19" s="10">
        <v>3113.5740000000001</v>
      </c>
      <c r="M19" s="8">
        <f t="shared" si="3"/>
        <v>1556.787</v>
      </c>
      <c r="N19" s="8">
        <f t="shared" si="4"/>
        <v>2075.7159999999217</v>
      </c>
      <c r="O19" s="21" t="s">
        <v>131</v>
      </c>
      <c r="P19" s="21">
        <v>500</v>
      </c>
      <c r="Q19">
        <v>9.5000000000000001E-2</v>
      </c>
      <c r="R19">
        <v>1.2019</v>
      </c>
    </row>
    <row r="20" spans="1:18" ht="15.75" x14ac:dyDescent="0.5">
      <c r="A20" s="3" t="s">
        <v>124</v>
      </c>
      <c r="B20" s="3">
        <v>17</v>
      </c>
      <c r="C20" s="2">
        <v>10995</v>
      </c>
      <c r="D20" s="3">
        <v>4.4741</v>
      </c>
      <c r="E20" s="3">
        <v>4.4991000000000003</v>
      </c>
      <c r="F20" s="5">
        <f t="shared" si="0"/>
        <v>2.5000000000000355E-2</v>
      </c>
      <c r="G20" s="3">
        <v>4.4794</v>
      </c>
      <c r="H20" s="3">
        <f t="shared" si="1"/>
        <v>5.3000000000000824E-3</v>
      </c>
      <c r="I20" s="6">
        <f t="shared" si="2"/>
        <v>4.7169811320754658</v>
      </c>
      <c r="J20" s="3">
        <v>5.1999999999999998E-3</v>
      </c>
      <c r="K20" s="9">
        <v>1.1314</v>
      </c>
      <c r="L20" s="10">
        <v>2175.777</v>
      </c>
      <c r="M20" s="8">
        <f t="shared" si="3"/>
        <v>1087.8885</v>
      </c>
      <c r="N20" s="8">
        <f t="shared" si="4"/>
        <v>2052.6198113207229</v>
      </c>
      <c r="O20" s="21" t="s">
        <v>130</v>
      </c>
      <c r="P20" s="21">
        <v>50</v>
      </c>
      <c r="Q20">
        <v>6.8400000000000002E-2</v>
      </c>
      <c r="R20">
        <v>1.1661999999999999</v>
      </c>
    </row>
    <row r="21" spans="1:18" ht="15.75" x14ac:dyDescent="0.5">
      <c r="A21" s="3" t="s">
        <v>124</v>
      </c>
      <c r="B21" s="3">
        <v>18</v>
      </c>
      <c r="C21" s="2">
        <v>33112</v>
      </c>
      <c r="D21" s="3">
        <v>4.6858000000000004</v>
      </c>
      <c r="E21" s="5">
        <v>4.7240000000000002</v>
      </c>
      <c r="F21" s="5">
        <f t="shared" si="0"/>
        <v>3.819999999999979E-2</v>
      </c>
      <c r="G21" s="3">
        <v>4.6947999999999999</v>
      </c>
      <c r="H21" s="5">
        <f t="shared" si="1"/>
        <v>8.9999999999994529E-3</v>
      </c>
      <c r="I21" s="6">
        <f t="shared" si="2"/>
        <v>4.2444444444446789</v>
      </c>
      <c r="J21" s="3">
        <v>8.2000000000000007E-3</v>
      </c>
      <c r="K21" s="9">
        <v>1.7390000000000001</v>
      </c>
      <c r="L21" s="10">
        <v>3435.8510000000001</v>
      </c>
      <c r="M21" s="8">
        <f t="shared" si="3"/>
        <v>1717.9255000000001</v>
      </c>
      <c r="N21" s="8">
        <f t="shared" si="4"/>
        <v>1908.8061111112272</v>
      </c>
      <c r="O21" s="21" t="s">
        <v>130</v>
      </c>
      <c r="P21" s="21">
        <v>50</v>
      </c>
      <c r="Q21">
        <v>8.3299999999999999E-2</v>
      </c>
      <c r="R21">
        <v>0.98709999999999998</v>
      </c>
    </row>
    <row r="22" spans="1:18" ht="15.75" x14ac:dyDescent="0.5">
      <c r="A22" s="3" t="s">
        <v>124</v>
      </c>
      <c r="B22" s="3">
        <v>19</v>
      </c>
      <c r="C22" s="2">
        <v>33108</v>
      </c>
      <c r="D22" s="3">
        <v>4.5793999999999997</v>
      </c>
      <c r="E22" s="3">
        <v>4.6117999999999997</v>
      </c>
      <c r="F22" s="5">
        <f t="shared" si="0"/>
        <v>3.2399999999999984E-2</v>
      </c>
      <c r="G22" s="5">
        <v>4.5869999999999997</v>
      </c>
      <c r="H22" s="3">
        <f t="shared" si="1"/>
        <v>7.6000000000000512E-3</v>
      </c>
      <c r="I22" s="6">
        <f t="shared" si="2"/>
        <v>4.2631578947368114</v>
      </c>
      <c r="J22" s="3">
        <v>6.7000000000000002E-3</v>
      </c>
      <c r="K22" s="9">
        <v>1.3969</v>
      </c>
      <c r="L22" s="10">
        <v>2726.3850000000002</v>
      </c>
      <c r="M22" s="8">
        <f t="shared" si="3"/>
        <v>1363.1925000000001</v>
      </c>
      <c r="N22" s="8">
        <f t="shared" si="4"/>
        <v>1793.6743421052513</v>
      </c>
      <c r="O22" s="21" t="s">
        <v>130</v>
      </c>
      <c r="P22" s="21">
        <v>50</v>
      </c>
      <c r="Q22">
        <v>8.1000000000000003E-2</v>
      </c>
      <c r="R22">
        <v>1.3253999999999999</v>
      </c>
    </row>
    <row r="23" spans="1:18" ht="15.75" x14ac:dyDescent="0.5">
      <c r="A23" s="3" t="s">
        <v>124</v>
      </c>
      <c r="B23" s="3">
        <v>20</v>
      </c>
      <c r="C23" s="2">
        <v>10991</v>
      </c>
      <c r="D23" s="3">
        <v>5.0517000000000003</v>
      </c>
      <c r="E23" s="3">
        <v>5.0754000000000001</v>
      </c>
      <c r="F23" s="5">
        <f t="shared" si="0"/>
        <v>2.3699999999999832E-2</v>
      </c>
      <c r="G23" s="3">
        <v>5.0568</v>
      </c>
      <c r="H23" s="3">
        <f t="shared" si="1"/>
        <v>5.0999999999996604E-3</v>
      </c>
      <c r="I23" s="6">
        <f t="shared" si="2"/>
        <v>4.6470588235296884</v>
      </c>
      <c r="J23" s="3">
        <v>5.3E-3</v>
      </c>
      <c r="K23" s="9">
        <v>1.1135999999999999</v>
      </c>
      <c r="L23" s="10">
        <v>2138.8620000000001</v>
      </c>
      <c r="M23" s="8">
        <f t="shared" si="3"/>
        <v>1069.431</v>
      </c>
      <c r="N23" s="8">
        <f t="shared" si="4"/>
        <v>2096.9235294119044</v>
      </c>
      <c r="O23" s="21" t="s">
        <v>130</v>
      </c>
      <c r="P23" s="21">
        <v>50</v>
      </c>
      <c r="Q23">
        <v>6.4699999999999994E-2</v>
      </c>
      <c r="R23">
        <v>1.1331</v>
      </c>
    </row>
    <row r="24" spans="1:18" ht="15.75" x14ac:dyDescent="0.5">
      <c r="A24" s="3" t="s">
        <v>124</v>
      </c>
      <c r="B24" s="3">
        <v>21</v>
      </c>
      <c r="C24" s="2">
        <v>33109</v>
      </c>
      <c r="D24" s="3">
        <v>4.2351000000000001</v>
      </c>
      <c r="E24" s="3">
        <v>4.2701000000000002</v>
      </c>
      <c r="F24" s="5">
        <f t="shared" si="0"/>
        <v>3.5000000000000142E-2</v>
      </c>
      <c r="G24" s="3">
        <v>4.2428999999999997</v>
      </c>
      <c r="H24" s="3">
        <f t="shared" si="1"/>
        <v>7.799999999999585E-3</v>
      </c>
      <c r="I24" s="6">
        <f t="shared" si="2"/>
        <v>4.4871794871797439</v>
      </c>
      <c r="J24" s="3">
        <v>7.7000000000000002E-3</v>
      </c>
      <c r="K24" s="9">
        <v>0.56079999999999997</v>
      </c>
      <c r="L24" s="10">
        <v>992.43499999999995</v>
      </c>
      <c r="M24" s="8">
        <f t="shared" si="3"/>
        <v>496.21749999999997</v>
      </c>
      <c r="N24" s="8">
        <f t="shared" si="4"/>
        <v>636.17628205131575</v>
      </c>
      <c r="O24" s="21" t="s">
        <v>131</v>
      </c>
      <c r="P24" s="21">
        <v>50</v>
      </c>
      <c r="Q24">
        <v>8.5000000000000006E-2</v>
      </c>
      <c r="R24">
        <v>1.1483000000000001</v>
      </c>
    </row>
    <row r="25" spans="1:18" ht="15.75" x14ac:dyDescent="0.5">
      <c r="A25" s="3" t="s">
        <v>124</v>
      </c>
      <c r="B25" s="3">
        <v>22</v>
      </c>
      <c r="C25" s="2">
        <v>10990</v>
      </c>
      <c r="D25" s="3">
        <v>4.6353</v>
      </c>
      <c r="E25" s="3">
        <v>4.6661999999999999</v>
      </c>
      <c r="F25" s="5">
        <f t="shared" si="0"/>
        <v>3.0899999999999928E-2</v>
      </c>
      <c r="G25" s="3">
        <v>4.6424000000000003</v>
      </c>
      <c r="H25" s="3">
        <f t="shared" si="1"/>
        <v>7.1000000000003283E-3</v>
      </c>
      <c r="I25" s="6">
        <f t="shared" si="2"/>
        <v>4.3521126760561266</v>
      </c>
      <c r="J25" s="3">
        <v>6.7999999999999996E-3</v>
      </c>
      <c r="K25" s="9">
        <v>1.1895</v>
      </c>
      <c r="L25" s="10">
        <v>2296.268</v>
      </c>
      <c r="M25" s="8">
        <f t="shared" si="3"/>
        <v>1148.134</v>
      </c>
      <c r="N25" s="8">
        <f t="shared" si="4"/>
        <v>1617.0901408449956</v>
      </c>
      <c r="O25" s="21" t="s">
        <v>131</v>
      </c>
      <c r="P25" s="21">
        <v>50</v>
      </c>
      <c r="Q25">
        <v>0.1179</v>
      </c>
      <c r="R25">
        <v>1.1434</v>
      </c>
    </row>
    <row r="26" spans="1:18" ht="15.75" x14ac:dyDescent="0.5">
      <c r="A26" s="3" t="s">
        <v>124</v>
      </c>
      <c r="B26" s="3">
        <v>23</v>
      </c>
      <c r="C26" s="2">
        <v>33115</v>
      </c>
      <c r="D26" s="5">
        <v>5.6790000000000003</v>
      </c>
      <c r="E26" s="3">
        <v>5.7149000000000001</v>
      </c>
      <c r="F26" s="5">
        <f t="shared" si="0"/>
        <v>3.5899999999999821E-2</v>
      </c>
      <c r="G26" s="3">
        <v>5.6863999999999999</v>
      </c>
      <c r="H26" s="3">
        <f t="shared" si="1"/>
        <v>7.3999999999996291E-3</v>
      </c>
      <c r="I26" s="6">
        <f t="shared" si="2"/>
        <v>4.8513513513515703</v>
      </c>
      <c r="J26" s="3">
        <v>7.7000000000000002E-3</v>
      </c>
      <c r="K26" s="9">
        <v>1.403</v>
      </c>
      <c r="L26" s="10">
        <v>2739.0360000000001</v>
      </c>
      <c r="M26" s="8">
        <f t="shared" si="3"/>
        <v>1369.518</v>
      </c>
      <c r="N26" s="8">
        <f t="shared" si="4"/>
        <v>1850.7000000000928</v>
      </c>
      <c r="O26" s="21" t="s">
        <v>131</v>
      </c>
      <c r="P26" s="21">
        <v>50</v>
      </c>
      <c r="Q26">
        <v>0.1095</v>
      </c>
      <c r="R26">
        <v>1.0269999999999999</v>
      </c>
    </row>
    <row r="27" spans="1:18" ht="15.75" x14ac:dyDescent="0.5">
      <c r="A27" s="3" t="s">
        <v>124</v>
      </c>
      <c r="B27" s="3">
        <v>24</v>
      </c>
      <c r="C27" s="2">
        <v>10997</v>
      </c>
      <c r="D27" s="3">
        <v>4.6101000000000001</v>
      </c>
      <c r="E27" s="3">
        <v>4.6391</v>
      </c>
      <c r="F27" s="5">
        <f t="shared" si="0"/>
        <v>2.8999999999999915E-2</v>
      </c>
      <c r="G27" s="3">
        <v>4.6165000000000003</v>
      </c>
      <c r="H27" s="3">
        <f t="shared" si="1"/>
        <v>6.4000000000001833E-3</v>
      </c>
      <c r="I27" s="6">
        <f t="shared" si="2"/>
        <v>4.531249999999857</v>
      </c>
      <c r="J27" s="3">
        <v>6.1999999999999998E-3</v>
      </c>
      <c r="K27" s="9">
        <v>1.3318000000000001</v>
      </c>
      <c r="L27" s="10">
        <v>2591.377</v>
      </c>
      <c r="M27" s="8">
        <f t="shared" si="3"/>
        <v>1295.6885</v>
      </c>
      <c r="N27" s="8">
        <f t="shared" si="4"/>
        <v>2024.5132812499421</v>
      </c>
      <c r="O27" s="21" t="s">
        <v>131</v>
      </c>
      <c r="P27" s="21">
        <v>50</v>
      </c>
      <c r="Q27">
        <v>9.4799999999999995E-2</v>
      </c>
      <c r="R27">
        <v>1.1697</v>
      </c>
    </row>
    <row r="28" spans="1:18" ht="15.75" x14ac:dyDescent="0.5">
      <c r="B28" s="2"/>
      <c r="F28" s="5">
        <f t="shared" si="0"/>
        <v>0</v>
      </c>
      <c r="I28" s="6"/>
      <c r="L28" s="8"/>
      <c r="M28" s="8"/>
      <c r="N28" s="8"/>
      <c r="O28" s="19"/>
      <c r="P28" s="19"/>
    </row>
    <row r="29" spans="1:18" ht="15.75" x14ac:dyDescent="0.5">
      <c r="A29" s="3" t="s">
        <v>124</v>
      </c>
      <c r="B29" s="3">
        <v>25</v>
      </c>
      <c r="C29" s="2">
        <v>33103</v>
      </c>
      <c r="D29" s="5">
        <v>4.3899999999999997</v>
      </c>
      <c r="E29" s="3">
        <v>4.4451999999999998</v>
      </c>
      <c r="F29" s="5">
        <f t="shared" si="0"/>
        <v>5.5200000000000138E-2</v>
      </c>
      <c r="G29" s="3">
        <v>4.4023000000000003</v>
      </c>
      <c r="H29" s="3">
        <f t="shared" si="1"/>
        <v>1.2300000000000644E-2</v>
      </c>
      <c r="I29" s="6">
        <f t="shared" si="2"/>
        <v>4.4878048780485571</v>
      </c>
      <c r="J29" s="3">
        <v>1.17E-2</v>
      </c>
      <c r="K29" s="9">
        <v>2.4134000000000002</v>
      </c>
      <c r="L29" s="10">
        <v>4834.4589999999998</v>
      </c>
      <c r="M29" s="8">
        <f t="shared" si="3"/>
        <v>2417.2294999999999</v>
      </c>
      <c r="N29" s="8">
        <f t="shared" ref="N29:N49" si="5">M29*10/H29/1000</f>
        <v>1965.2272357722547</v>
      </c>
      <c r="O29" s="21" t="s">
        <v>130</v>
      </c>
      <c r="P29" s="21">
        <v>500</v>
      </c>
      <c r="Q29">
        <v>0.1221</v>
      </c>
      <c r="R29">
        <v>1.2444</v>
      </c>
    </row>
    <row r="30" spans="1:18" ht="15.75" x14ac:dyDescent="0.5">
      <c r="A30" s="3" t="s">
        <v>124</v>
      </c>
      <c r="B30" s="3">
        <v>26</v>
      </c>
      <c r="C30" s="2">
        <v>10956</v>
      </c>
      <c r="D30" s="3">
        <v>4.8735999999999997</v>
      </c>
      <c r="E30" s="3">
        <v>4.9199000000000002</v>
      </c>
      <c r="F30" s="5">
        <f t="shared" si="0"/>
        <v>4.6300000000000452E-2</v>
      </c>
      <c r="G30" s="3">
        <v>4.8834</v>
      </c>
      <c r="H30" s="3">
        <f t="shared" si="1"/>
        <v>9.800000000000253E-3</v>
      </c>
      <c r="I30" s="6">
        <f t="shared" si="2"/>
        <v>4.7244897959182914</v>
      </c>
      <c r="J30" s="3">
        <v>9.9000000000000008E-3</v>
      </c>
      <c r="K30" s="9">
        <v>2.3414999999999999</v>
      </c>
      <c r="L30" s="10">
        <v>4685.3490000000002</v>
      </c>
      <c r="M30" s="8">
        <f t="shared" si="3"/>
        <v>2342.6745000000001</v>
      </c>
      <c r="N30" s="8">
        <f t="shared" si="5"/>
        <v>2390.4841836734081</v>
      </c>
      <c r="O30" s="21" t="s">
        <v>130</v>
      </c>
      <c r="P30" s="21">
        <v>500</v>
      </c>
      <c r="Q30">
        <v>9.4299999999999995E-2</v>
      </c>
      <c r="R30">
        <v>1.3098000000000001</v>
      </c>
    </row>
    <row r="31" spans="1:18" ht="15.75" x14ac:dyDescent="0.5">
      <c r="A31" s="3" t="s">
        <v>124</v>
      </c>
      <c r="B31" s="3">
        <v>27</v>
      </c>
      <c r="C31" s="2">
        <v>10947</v>
      </c>
      <c r="D31" s="3">
        <v>4.7377000000000002</v>
      </c>
      <c r="E31" s="3">
        <v>4.7732999999999999</v>
      </c>
      <c r="F31" s="5">
        <f t="shared" si="0"/>
        <v>3.5599999999999632E-2</v>
      </c>
      <c r="G31" s="3">
        <v>4.7462</v>
      </c>
      <c r="H31" s="3">
        <f t="shared" si="1"/>
        <v>8.49999999999973E-3</v>
      </c>
      <c r="I31" s="6">
        <f t="shared" si="2"/>
        <v>4.188235294117737</v>
      </c>
      <c r="J31" s="3">
        <v>8.2000000000000007E-3</v>
      </c>
      <c r="K31" s="9">
        <v>1.8105</v>
      </c>
      <c r="L31" s="10">
        <v>3584.1320000000001</v>
      </c>
      <c r="M31" s="8">
        <f t="shared" si="3"/>
        <v>1792.066</v>
      </c>
      <c r="N31" s="8">
        <f t="shared" si="5"/>
        <v>2108.3129411765376</v>
      </c>
      <c r="O31" s="21" t="s">
        <v>130</v>
      </c>
      <c r="P31" s="21">
        <v>500</v>
      </c>
      <c r="Q31">
        <v>8.9399999999999993E-2</v>
      </c>
      <c r="R31">
        <v>1.2851999999999999</v>
      </c>
    </row>
    <row r="32" spans="1:18" ht="15.75" x14ac:dyDescent="0.5">
      <c r="A32" s="3" t="s">
        <v>124</v>
      </c>
      <c r="B32" s="3">
        <v>28</v>
      </c>
      <c r="C32" s="2">
        <v>10957</v>
      </c>
      <c r="D32" s="3">
        <v>4.5111999999999997</v>
      </c>
      <c r="E32" s="3">
        <v>4.5499000000000001</v>
      </c>
      <c r="F32" s="5">
        <f t="shared" si="0"/>
        <v>3.8700000000000401E-2</v>
      </c>
      <c r="G32" s="3">
        <v>4.5202999999999998</v>
      </c>
      <c r="H32" s="3">
        <f t="shared" si="1"/>
        <v>9.100000000000108E-3</v>
      </c>
      <c r="I32" s="6">
        <f t="shared" si="2"/>
        <v>4.2527472527472465</v>
      </c>
      <c r="J32" s="3">
        <v>8.6E-3</v>
      </c>
      <c r="K32" s="9">
        <v>1.7624</v>
      </c>
      <c r="L32" s="10">
        <v>3484.38</v>
      </c>
      <c r="M32" s="8">
        <f t="shared" si="3"/>
        <v>1742.19</v>
      </c>
      <c r="N32" s="8">
        <f t="shared" si="5"/>
        <v>1914.4945054944831</v>
      </c>
      <c r="O32" s="21" t="s">
        <v>130</v>
      </c>
      <c r="P32" s="21">
        <v>500</v>
      </c>
      <c r="Q32">
        <v>9.1399999999999995E-2</v>
      </c>
      <c r="R32">
        <v>1.0936999999999999</v>
      </c>
    </row>
    <row r="33" spans="1:18" ht="15.75" x14ac:dyDescent="0.5">
      <c r="A33" s="3" t="s">
        <v>124</v>
      </c>
      <c r="B33" s="3">
        <v>29</v>
      </c>
      <c r="C33" s="2">
        <v>33102</v>
      </c>
      <c r="D33" s="3">
        <v>4.8784999999999998</v>
      </c>
      <c r="E33" s="3">
        <v>4.9093999999999998</v>
      </c>
      <c r="F33" s="5">
        <f t="shared" si="0"/>
        <v>3.0899999999999928E-2</v>
      </c>
      <c r="G33" s="3">
        <v>4.8856000000000002</v>
      </c>
      <c r="H33" s="3">
        <f t="shared" si="1"/>
        <v>7.1000000000003283E-3</v>
      </c>
      <c r="I33" s="6">
        <f t="shared" si="2"/>
        <v>4.3521126760561266</v>
      </c>
      <c r="J33" s="3">
        <v>6.6E-3</v>
      </c>
      <c r="K33" s="9">
        <v>1.1316999999999999</v>
      </c>
      <c r="L33" s="10">
        <v>2176.3989999999999</v>
      </c>
      <c r="M33" s="8">
        <f t="shared" si="3"/>
        <v>1088.1994999999999</v>
      </c>
      <c r="N33" s="8">
        <f t="shared" si="5"/>
        <v>1532.675352112605</v>
      </c>
      <c r="O33" s="21" t="s">
        <v>131</v>
      </c>
      <c r="P33" s="21">
        <v>500</v>
      </c>
      <c r="Q33">
        <v>9.2999999999999999E-2</v>
      </c>
      <c r="R33">
        <v>1.2015</v>
      </c>
    </row>
    <row r="34" spans="1:18" ht="15.75" x14ac:dyDescent="0.5">
      <c r="A34" s="3" t="s">
        <v>124</v>
      </c>
      <c r="B34" s="3">
        <v>30</v>
      </c>
      <c r="C34" s="2">
        <v>10958</v>
      </c>
      <c r="D34" s="3">
        <v>5.4801000000000002</v>
      </c>
      <c r="E34" s="3">
        <v>5.5027999999999997</v>
      </c>
      <c r="F34" s="5">
        <f t="shared" si="0"/>
        <v>2.2699999999999498E-2</v>
      </c>
      <c r="G34" s="5">
        <v>5.4850000000000003</v>
      </c>
      <c r="H34" s="3">
        <f t="shared" si="1"/>
        <v>4.9000000000001265E-3</v>
      </c>
      <c r="I34" s="6">
        <f t="shared" si="2"/>
        <v>4.6326530612242678</v>
      </c>
      <c r="J34" s="3">
        <v>5.1999999999999998E-3</v>
      </c>
      <c r="K34" s="9">
        <v>0.79790000000000005</v>
      </c>
      <c r="L34" s="10">
        <v>1484.146</v>
      </c>
      <c r="M34" s="8">
        <f t="shared" si="3"/>
        <v>742.07299999999998</v>
      </c>
      <c r="N34" s="8">
        <f t="shared" si="5"/>
        <v>1514.4346938775118</v>
      </c>
      <c r="O34" s="21" t="s">
        <v>131</v>
      </c>
      <c r="P34" s="21">
        <v>500</v>
      </c>
      <c r="Q34">
        <v>0.08</v>
      </c>
      <c r="R34">
        <v>1.0841000000000001</v>
      </c>
    </row>
    <row r="35" spans="1:18" ht="15.75" x14ac:dyDescent="0.5">
      <c r="A35" s="3" t="s">
        <v>124</v>
      </c>
      <c r="B35" s="3">
        <v>31</v>
      </c>
      <c r="C35" s="2">
        <v>10979</v>
      </c>
      <c r="D35" s="3">
        <v>4.8653000000000004</v>
      </c>
      <c r="E35" s="3">
        <v>4.9001000000000001</v>
      </c>
      <c r="F35" s="5">
        <f t="shared" si="0"/>
        <v>3.479999999999972E-2</v>
      </c>
      <c r="G35" s="5">
        <v>4.8730000000000002</v>
      </c>
      <c r="H35" s="3">
        <f t="shared" si="1"/>
        <v>7.6999999999998181E-3</v>
      </c>
      <c r="I35" s="6">
        <f t="shared" si="2"/>
        <v>4.5194805194805898</v>
      </c>
      <c r="J35" s="3">
        <v>7.4999999999999997E-3</v>
      </c>
      <c r="K35" s="9">
        <v>1.2470000000000001</v>
      </c>
      <c r="L35" s="10">
        <v>2415.5140000000001</v>
      </c>
      <c r="M35" s="8">
        <f t="shared" si="3"/>
        <v>1207.7570000000001</v>
      </c>
      <c r="N35" s="8">
        <f t="shared" si="5"/>
        <v>1568.5155844156213</v>
      </c>
      <c r="O35" s="21" t="s">
        <v>131</v>
      </c>
      <c r="P35" s="21">
        <v>500</v>
      </c>
      <c r="Q35">
        <v>9.1700000000000004E-2</v>
      </c>
      <c r="R35">
        <v>1.2612000000000001</v>
      </c>
    </row>
    <row r="36" spans="1:18" ht="15.75" x14ac:dyDescent="0.5">
      <c r="A36" s="3" t="s">
        <v>124</v>
      </c>
      <c r="B36" s="3">
        <v>32</v>
      </c>
      <c r="C36" s="2">
        <v>10965</v>
      </c>
      <c r="D36" s="3">
        <v>4.2922000000000002</v>
      </c>
      <c r="E36" s="3">
        <v>4.3483999999999998</v>
      </c>
      <c r="F36" s="5">
        <f t="shared" si="0"/>
        <v>5.6199999999999584E-2</v>
      </c>
      <c r="G36" s="3">
        <v>4.3042999999999996</v>
      </c>
      <c r="H36" s="3">
        <f t="shared" si="1"/>
        <v>1.2099999999999334E-2</v>
      </c>
      <c r="I36" s="6">
        <f t="shared" si="2"/>
        <v>4.6446280991737749</v>
      </c>
      <c r="J36" s="3">
        <v>1.21E-2</v>
      </c>
      <c r="K36" s="9">
        <v>2.6943999999999999</v>
      </c>
      <c r="L36" s="10">
        <v>5417.2129999999997</v>
      </c>
      <c r="M36" s="8">
        <f t="shared" si="3"/>
        <v>2708.6064999999999</v>
      </c>
      <c r="N36" s="8">
        <f t="shared" si="5"/>
        <v>2238.5177685951649</v>
      </c>
      <c r="O36" s="21" t="s">
        <v>131</v>
      </c>
      <c r="P36" s="21">
        <v>500</v>
      </c>
      <c r="Q36">
        <v>0.13919999999999999</v>
      </c>
      <c r="R36">
        <v>1.0351999999999999</v>
      </c>
    </row>
    <row r="37" spans="1:18" ht="15.75" x14ac:dyDescent="0.5">
      <c r="A37" s="3" t="s">
        <v>124</v>
      </c>
      <c r="B37" s="3">
        <v>33</v>
      </c>
      <c r="C37" s="2">
        <v>10968</v>
      </c>
      <c r="D37" s="5">
        <v>4.9820000000000002</v>
      </c>
      <c r="E37" s="3">
        <v>5.0030999999999999</v>
      </c>
      <c r="F37" s="5">
        <f t="shared" si="0"/>
        <v>2.1099999999999675E-2</v>
      </c>
      <c r="G37" s="3">
        <v>4.9870999999999999</v>
      </c>
      <c r="H37" s="3">
        <f t="shared" si="1"/>
        <v>5.0999999999996604E-3</v>
      </c>
      <c r="I37" s="6">
        <f t="shared" si="2"/>
        <v>4.1372549019609961</v>
      </c>
      <c r="J37" s="3">
        <v>4.8999999999999998E-3</v>
      </c>
      <c r="K37" s="9">
        <v>0.73170000000000002</v>
      </c>
      <c r="L37" s="10">
        <v>1346.857</v>
      </c>
      <c r="M37" s="8">
        <f t="shared" si="3"/>
        <v>673.42849999999999</v>
      </c>
      <c r="N37" s="8">
        <f t="shared" si="5"/>
        <v>1320.4480392157743</v>
      </c>
      <c r="O37" s="21" t="s">
        <v>130</v>
      </c>
      <c r="P37" s="21">
        <v>50</v>
      </c>
      <c r="Q37">
        <v>9.6500000000000002E-2</v>
      </c>
      <c r="R37">
        <v>0.86660000000000004</v>
      </c>
    </row>
    <row r="38" spans="1:18" ht="15.75" x14ac:dyDescent="0.5">
      <c r="A38" s="3" t="s">
        <v>124</v>
      </c>
      <c r="B38" s="3">
        <v>34</v>
      </c>
      <c r="C38" s="2">
        <v>33113</v>
      </c>
      <c r="D38" s="3">
        <v>4.9352999999999998</v>
      </c>
      <c r="E38" s="3">
        <v>4.9789000000000003</v>
      </c>
      <c r="F38" s="5">
        <f t="shared" si="0"/>
        <v>4.3600000000000527E-2</v>
      </c>
      <c r="G38" s="3">
        <v>4.9452999999999996</v>
      </c>
      <c r="H38" s="5">
        <f t="shared" si="1"/>
        <v>9.9999999999997868E-3</v>
      </c>
      <c r="I38" s="6">
        <f t="shared" si="2"/>
        <v>4.360000000000146</v>
      </c>
      <c r="J38" s="3">
        <v>9.1000000000000004E-3</v>
      </c>
      <c r="K38" s="9">
        <v>2.0017</v>
      </c>
      <c r="L38" s="10">
        <v>3980.6529999999998</v>
      </c>
      <c r="M38" s="8">
        <f t="shared" si="3"/>
        <v>1990.3264999999999</v>
      </c>
      <c r="N38" s="8">
        <f t="shared" si="5"/>
        <v>1990.3265000000424</v>
      </c>
      <c r="O38" s="21" t="s">
        <v>130</v>
      </c>
      <c r="P38" s="21">
        <v>50</v>
      </c>
      <c r="Q38">
        <v>0.10630000000000001</v>
      </c>
      <c r="R38">
        <v>1.3501000000000001</v>
      </c>
    </row>
    <row r="39" spans="1:18" ht="15.75" x14ac:dyDescent="0.5">
      <c r="A39" s="3" t="s">
        <v>124</v>
      </c>
      <c r="B39" s="3">
        <v>35</v>
      </c>
      <c r="C39" s="2">
        <v>33111</v>
      </c>
      <c r="D39" s="3">
        <v>4.5214999999999996</v>
      </c>
      <c r="E39" s="3">
        <v>4.5548999999999999</v>
      </c>
      <c r="F39" s="5">
        <f t="shared" si="0"/>
        <v>3.3400000000000318E-2</v>
      </c>
      <c r="G39" s="3">
        <v>4.5286</v>
      </c>
      <c r="H39" s="3">
        <f t="shared" si="1"/>
        <v>7.1000000000003283E-3</v>
      </c>
      <c r="I39" s="6">
        <f t="shared" si="2"/>
        <v>4.7042253521125037</v>
      </c>
      <c r="J39" s="3">
        <v>7.1999999999999998E-3</v>
      </c>
      <c r="K39" s="9">
        <v>1.3383</v>
      </c>
      <c r="L39" s="10">
        <v>2604.857</v>
      </c>
      <c r="M39" s="8">
        <f t="shared" si="3"/>
        <v>1302.4285</v>
      </c>
      <c r="N39" s="8">
        <f t="shared" si="5"/>
        <v>1834.4063380280843</v>
      </c>
      <c r="O39" s="21" t="s">
        <v>130</v>
      </c>
      <c r="P39" s="21">
        <v>50</v>
      </c>
      <c r="Q39">
        <v>9.1899999999999996E-2</v>
      </c>
      <c r="R39">
        <v>1.1194</v>
      </c>
    </row>
    <row r="40" spans="1:18" ht="15.75" x14ac:dyDescent="0.5">
      <c r="A40" s="3" t="s">
        <v>124</v>
      </c>
      <c r="B40" s="3">
        <v>36</v>
      </c>
      <c r="C40" s="2">
        <v>10970</v>
      </c>
      <c r="D40" s="3">
        <v>5.1006999999999998</v>
      </c>
      <c r="E40" s="3">
        <v>5.1261000000000001</v>
      </c>
      <c r="F40" s="5">
        <f t="shared" si="0"/>
        <v>2.5400000000000311E-2</v>
      </c>
      <c r="G40" s="3">
        <v>5.1062000000000003</v>
      </c>
      <c r="H40" s="3">
        <f t="shared" si="1"/>
        <v>5.5000000000005045E-3</v>
      </c>
      <c r="I40" s="6">
        <f t="shared" si="2"/>
        <v>4.6181818181814513</v>
      </c>
      <c r="J40" s="3">
        <v>5.7000000000000002E-3</v>
      </c>
      <c r="K40" s="9">
        <v>1.0147999999999999</v>
      </c>
      <c r="L40" s="10">
        <v>1933.9649999999999</v>
      </c>
      <c r="M40" s="8">
        <f t="shared" si="3"/>
        <v>966.98249999999996</v>
      </c>
      <c r="N40" s="8">
        <f t="shared" si="5"/>
        <v>1758.1499999998387</v>
      </c>
      <c r="O40" s="21" t="s">
        <v>130</v>
      </c>
      <c r="P40" s="21">
        <v>50</v>
      </c>
      <c r="Q40">
        <v>8.2900000000000001E-2</v>
      </c>
      <c r="R40">
        <v>1.3818999999999999</v>
      </c>
    </row>
    <row r="41" spans="1:18" ht="15.75" x14ac:dyDescent="0.5">
      <c r="A41" s="3" t="s">
        <v>124</v>
      </c>
      <c r="B41" s="3">
        <v>37</v>
      </c>
      <c r="C41" s="2">
        <v>33110</v>
      </c>
      <c r="D41" s="3">
        <v>4.6460999999999997</v>
      </c>
      <c r="E41" s="3">
        <v>4.6715999999999998</v>
      </c>
      <c r="F41" s="5">
        <f t="shared" si="0"/>
        <v>2.5500000000000078E-2</v>
      </c>
      <c r="G41" s="5">
        <v>4.6520000000000001</v>
      </c>
      <c r="H41" s="3">
        <f t="shared" si="1"/>
        <v>5.9000000000004604E-3</v>
      </c>
      <c r="I41" s="6">
        <f t="shared" si="2"/>
        <v>4.3220338983047606</v>
      </c>
      <c r="J41" s="3">
        <v>5.7999999999999996E-3</v>
      </c>
      <c r="K41" s="9">
        <v>0.4113</v>
      </c>
      <c r="L41" s="10">
        <v>682.39359999999999</v>
      </c>
      <c r="M41" s="8">
        <f t="shared" si="3"/>
        <v>341.1968</v>
      </c>
      <c r="N41" s="8">
        <f t="shared" si="5"/>
        <v>578.299661016904</v>
      </c>
      <c r="O41" s="21" t="s">
        <v>131</v>
      </c>
      <c r="P41" s="21">
        <v>50</v>
      </c>
      <c r="Q41">
        <v>7.5300000000000006E-2</v>
      </c>
      <c r="R41">
        <v>1.4358</v>
      </c>
    </row>
    <row r="42" spans="1:18" ht="15.75" x14ac:dyDescent="0.5">
      <c r="A42" s="3" t="s">
        <v>124</v>
      </c>
      <c r="B42" s="3">
        <v>38</v>
      </c>
      <c r="C42" s="2">
        <v>10993</v>
      </c>
      <c r="D42" s="5">
        <v>5.4880000000000004</v>
      </c>
      <c r="E42" s="3">
        <v>5.5175999999999998</v>
      </c>
      <c r="F42" s="5">
        <f t="shared" si="0"/>
        <v>2.9599999999999405E-2</v>
      </c>
      <c r="G42" s="3">
        <v>5.4943999999999997</v>
      </c>
      <c r="H42" s="3">
        <f t="shared" si="1"/>
        <v>6.3999999999992951E-3</v>
      </c>
      <c r="I42" s="6">
        <f t="shared" si="2"/>
        <v>4.6250000000004166</v>
      </c>
      <c r="J42" s="3">
        <v>6.1999999999999998E-3</v>
      </c>
      <c r="K42" s="9">
        <v>1.2922</v>
      </c>
      <c r="L42" s="10">
        <v>2509.2530000000002</v>
      </c>
      <c r="M42" s="8">
        <f t="shared" si="3"/>
        <v>1254.6265000000001</v>
      </c>
      <c r="N42" s="8">
        <f t="shared" si="5"/>
        <v>1960.3539062502161</v>
      </c>
      <c r="O42" s="21" t="s">
        <v>131</v>
      </c>
      <c r="P42" s="21">
        <v>50</v>
      </c>
      <c r="Q42">
        <v>0.1052</v>
      </c>
      <c r="R42">
        <v>1.3385</v>
      </c>
    </row>
    <row r="43" spans="1:18" ht="15.75" x14ac:dyDescent="0.5">
      <c r="A43" s="3" t="s">
        <v>124</v>
      </c>
      <c r="B43" s="3">
        <v>39</v>
      </c>
      <c r="C43" s="2">
        <v>10961</v>
      </c>
      <c r="D43" s="3">
        <v>4.3746999999999998</v>
      </c>
      <c r="E43" s="3">
        <v>4.4378000000000002</v>
      </c>
      <c r="F43" s="5">
        <f t="shared" si="0"/>
        <v>6.3100000000000378E-2</v>
      </c>
      <c r="G43" s="3">
        <v>4.3887999999999998</v>
      </c>
      <c r="H43" s="3">
        <f t="shared" si="1"/>
        <v>1.4100000000000001E-2</v>
      </c>
      <c r="I43" s="6">
        <f t="shared" si="2"/>
        <v>4.4751773049645651</v>
      </c>
      <c r="J43" s="3">
        <v>1.3299999999999999E-2</v>
      </c>
      <c r="K43" s="9">
        <v>1.5704</v>
      </c>
      <c r="L43" s="10">
        <v>3086.1990000000001</v>
      </c>
      <c r="M43" s="8">
        <f t="shared" si="3"/>
        <v>1543.0995</v>
      </c>
      <c r="N43" s="8">
        <f t="shared" si="5"/>
        <v>1094.3968085106383</v>
      </c>
      <c r="O43" s="21" t="s">
        <v>131</v>
      </c>
      <c r="P43" s="21">
        <v>50</v>
      </c>
      <c r="Q43">
        <v>0.21460000000000001</v>
      </c>
      <c r="R43">
        <v>1.3584000000000001</v>
      </c>
    </row>
    <row r="44" spans="1:18" ht="15.75" x14ac:dyDescent="0.5">
      <c r="A44" s="3" t="s">
        <v>124</v>
      </c>
      <c r="B44" s="3">
        <v>40</v>
      </c>
      <c r="C44" s="2">
        <v>10994</v>
      </c>
      <c r="D44" s="3">
        <v>4.6830999999999996</v>
      </c>
      <c r="E44" s="3">
        <v>4.7363</v>
      </c>
      <c r="F44" s="5">
        <f t="shared" si="0"/>
        <v>5.3200000000000358E-2</v>
      </c>
      <c r="G44" s="3">
        <v>4.6952999999999996</v>
      </c>
      <c r="H44" s="3">
        <f t="shared" si="1"/>
        <v>1.2199999999999989E-2</v>
      </c>
      <c r="I44" s="6">
        <f t="shared" si="2"/>
        <v>4.3606557377049517</v>
      </c>
      <c r="J44" s="3">
        <v>1.12E-2</v>
      </c>
      <c r="K44" s="9">
        <v>1.6509</v>
      </c>
      <c r="L44" s="10">
        <v>3253.145</v>
      </c>
      <c r="M44" s="8">
        <f t="shared" si="3"/>
        <v>1626.5725</v>
      </c>
      <c r="N44" s="8">
        <f t="shared" si="5"/>
        <v>1333.256147540985</v>
      </c>
      <c r="O44" s="21" t="s">
        <v>131</v>
      </c>
      <c r="P44" s="21">
        <v>50</v>
      </c>
      <c r="Q44">
        <v>0.1239</v>
      </c>
      <c r="R44">
        <v>1.3562000000000001</v>
      </c>
    </row>
    <row r="45" spans="1:18" ht="15.75" x14ac:dyDescent="0.5">
      <c r="A45" s="3" t="s">
        <v>124</v>
      </c>
      <c r="B45" s="3">
        <v>41</v>
      </c>
      <c r="C45" s="2">
        <v>33118</v>
      </c>
      <c r="D45" s="5">
        <v>4.7699999999999996</v>
      </c>
      <c r="E45" s="3">
        <v>4.8015999999999996</v>
      </c>
      <c r="F45" s="5">
        <f t="shared" si="0"/>
        <v>3.1600000000000072E-2</v>
      </c>
      <c r="G45" s="3">
        <v>4.7773000000000003</v>
      </c>
      <c r="H45" s="3">
        <f t="shared" si="1"/>
        <v>7.3000000000007503E-3</v>
      </c>
      <c r="I45" s="6">
        <f t="shared" si="2"/>
        <v>4.3287671232872365</v>
      </c>
      <c r="J45" s="3">
        <v>7.1999999999999998E-3</v>
      </c>
      <c r="K45" s="9">
        <v>2.2120000000000002</v>
      </c>
      <c r="L45" s="10">
        <v>4416.7849999999999</v>
      </c>
      <c r="M45" s="8">
        <f t="shared" si="3"/>
        <v>2208.3924999999999</v>
      </c>
      <c r="N45" s="8">
        <f t="shared" si="5"/>
        <v>3025.1952054791409</v>
      </c>
      <c r="O45" s="21" t="s">
        <v>130</v>
      </c>
      <c r="P45" s="21">
        <v>500</v>
      </c>
      <c r="Q45">
        <v>0.09</v>
      </c>
      <c r="R45">
        <v>1.2965</v>
      </c>
    </row>
    <row r="46" spans="1:18" ht="15.75" x14ac:dyDescent="0.5">
      <c r="A46" s="3" t="s">
        <v>124</v>
      </c>
      <c r="B46" s="3">
        <v>42</v>
      </c>
      <c r="C46" s="2">
        <v>10976</v>
      </c>
      <c r="D46" s="5">
        <v>5.1260000000000003</v>
      </c>
      <c r="E46" s="3">
        <v>5.1513</v>
      </c>
      <c r="F46" s="5">
        <f t="shared" si="0"/>
        <v>2.5299999999999656E-2</v>
      </c>
      <c r="G46" s="3">
        <v>5.1318000000000001</v>
      </c>
      <c r="H46" s="3">
        <f t="shared" si="1"/>
        <v>5.7999999999998053E-3</v>
      </c>
      <c r="I46" s="6">
        <f t="shared" si="2"/>
        <v>4.3620689655173281</v>
      </c>
      <c r="J46" s="3">
        <v>5.7000000000000002E-3</v>
      </c>
      <c r="K46" s="9">
        <v>1.2710999999999999</v>
      </c>
      <c r="L46" s="10">
        <v>2465.4949999999999</v>
      </c>
      <c r="M46" s="8">
        <f t="shared" si="3"/>
        <v>1232.7474999999999</v>
      </c>
      <c r="N46" s="8">
        <f t="shared" si="5"/>
        <v>2125.4267241380021</v>
      </c>
      <c r="O46" s="21" t="s">
        <v>130</v>
      </c>
      <c r="P46" s="21">
        <v>500</v>
      </c>
      <c r="Q46">
        <v>6.9900000000000004E-2</v>
      </c>
      <c r="R46">
        <v>1.2834000000000001</v>
      </c>
    </row>
    <row r="47" spans="1:18" ht="15.75" x14ac:dyDescent="0.5">
      <c r="A47" s="3" t="s">
        <v>124</v>
      </c>
      <c r="B47" s="3">
        <v>43</v>
      </c>
      <c r="C47" s="2">
        <v>11000</v>
      </c>
      <c r="D47" s="3">
        <v>5.0180999999999996</v>
      </c>
      <c r="E47" s="5">
        <v>5.0519999999999996</v>
      </c>
      <c r="F47" s="5">
        <f t="shared" si="0"/>
        <v>3.3900000000000041E-2</v>
      </c>
      <c r="G47" s="3">
        <v>5.0256999999999996</v>
      </c>
      <c r="H47" s="3">
        <f t="shared" si="1"/>
        <v>7.6000000000000512E-3</v>
      </c>
      <c r="I47" s="6">
        <f t="shared" si="2"/>
        <v>4.4605263157894495</v>
      </c>
      <c r="J47" s="3">
        <v>7.4000000000000003E-3</v>
      </c>
      <c r="K47" s="9">
        <v>1.5407999999999999</v>
      </c>
      <c r="L47" s="10">
        <v>3024.8130000000001</v>
      </c>
      <c r="M47" s="8">
        <f t="shared" si="3"/>
        <v>1512.4065000000001</v>
      </c>
      <c r="N47" s="8">
        <f t="shared" si="5"/>
        <v>1990.0085526315656</v>
      </c>
      <c r="O47" s="21" t="s">
        <v>130</v>
      </c>
      <c r="P47" s="21">
        <v>500</v>
      </c>
      <c r="Q47">
        <v>8.77E-2</v>
      </c>
      <c r="R47">
        <v>1.3102</v>
      </c>
    </row>
    <row r="48" spans="1:18" ht="15.75" x14ac:dyDescent="0.5">
      <c r="A48" s="3" t="s">
        <v>124</v>
      </c>
      <c r="B48" s="3">
        <v>44</v>
      </c>
      <c r="C48" s="2">
        <v>10975</v>
      </c>
      <c r="D48" s="3">
        <v>5.3556999999999997</v>
      </c>
      <c r="E48" s="3">
        <v>5.3827999999999996</v>
      </c>
      <c r="F48" s="5">
        <f t="shared" si="0"/>
        <v>2.7099999999999902E-2</v>
      </c>
      <c r="G48" s="3">
        <v>5.3613</v>
      </c>
      <c r="H48" s="3">
        <f t="shared" si="1"/>
        <v>5.6000000000002714E-3</v>
      </c>
      <c r="I48" s="6">
        <f t="shared" si="2"/>
        <v>4.8392857142854622</v>
      </c>
      <c r="J48" s="3">
        <v>5.8999999999999999E-3</v>
      </c>
      <c r="K48" s="9">
        <v>0.94789999999999996</v>
      </c>
      <c r="L48" s="10">
        <v>1795.2239999999999</v>
      </c>
      <c r="M48" s="8">
        <f t="shared" si="3"/>
        <v>897.61199999999997</v>
      </c>
      <c r="N48" s="8">
        <f t="shared" si="5"/>
        <v>1602.8785714284936</v>
      </c>
      <c r="O48" s="21" t="s">
        <v>130</v>
      </c>
      <c r="P48" s="21">
        <v>500</v>
      </c>
      <c r="Q48">
        <v>8.7400000000000005E-2</v>
      </c>
      <c r="R48">
        <v>1.1894</v>
      </c>
    </row>
    <row r="49" spans="1:18" ht="15.75" x14ac:dyDescent="0.5">
      <c r="A49" s="3" t="s">
        <v>124</v>
      </c>
      <c r="B49" s="3">
        <v>45</v>
      </c>
      <c r="C49" s="2">
        <v>10966</v>
      </c>
      <c r="D49" s="3">
        <v>6.4904000000000002</v>
      </c>
      <c r="E49" s="3">
        <v>6.5541999999999998</v>
      </c>
      <c r="F49" s="5">
        <f t="shared" si="0"/>
        <v>6.3799999999999635E-2</v>
      </c>
      <c r="G49" s="3">
        <v>6.5042999999999997</v>
      </c>
      <c r="H49" s="3">
        <f t="shared" si="1"/>
        <v>1.3899999999999579E-2</v>
      </c>
      <c r="I49" s="6">
        <f t="shared" si="2"/>
        <v>4.5899280575540695</v>
      </c>
      <c r="J49" s="3">
        <v>1.3899999999999999E-2</v>
      </c>
      <c r="K49" s="9">
        <v>1.7577</v>
      </c>
      <c r="L49" s="10">
        <v>3474.6320000000001</v>
      </c>
      <c r="M49" s="8">
        <f t="shared" si="3"/>
        <v>1737.316</v>
      </c>
      <c r="N49" s="8">
        <f t="shared" si="5"/>
        <v>1249.8676258993185</v>
      </c>
      <c r="O49" s="21" t="s">
        <v>131</v>
      </c>
      <c r="P49" s="21">
        <v>500</v>
      </c>
      <c r="Q49">
        <v>0.22500000000000001</v>
      </c>
      <c r="R49">
        <v>1.2801</v>
      </c>
    </row>
    <row r="50" spans="1:18" ht="15.75" x14ac:dyDescent="0.5">
      <c r="A50" s="3" t="s">
        <v>124</v>
      </c>
      <c r="B50" s="3">
        <v>46</v>
      </c>
      <c r="C50" s="2">
        <v>33104</v>
      </c>
      <c r="F50" s="5"/>
      <c r="I50" s="6"/>
      <c r="L50" s="8"/>
      <c r="M50" s="8"/>
      <c r="N50" s="8"/>
      <c r="O50" s="21" t="s">
        <v>131</v>
      </c>
      <c r="P50" s="21">
        <v>500</v>
      </c>
      <c r="Q50"/>
      <c r="R50"/>
    </row>
    <row r="51" spans="1:18" ht="15.75" x14ac:dyDescent="0.5">
      <c r="A51" s="3" t="s">
        <v>124</v>
      </c>
      <c r="B51" s="3">
        <v>47</v>
      </c>
      <c r="C51" s="2">
        <v>10946</v>
      </c>
      <c r="D51" s="5">
        <v>4.3933999999999997</v>
      </c>
      <c r="E51" s="5">
        <v>4.4210000000000003</v>
      </c>
      <c r="F51" s="5">
        <f t="shared" si="0"/>
        <v>2.7600000000000513E-2</v>
      </c>
      <c r="G51" s="3">
        <v>4.3994</v>
      </c>
      <c r="H51" s="5">
        <f t="shared" si="1"/>
        <v>6.0000000000002274E-3</v>
      </c>
      <c r="I51" s="6">
        <f t="shared" si="2"/>
        <v>4.5999999999999108</v>
      </c>
      <c r="J51" s="3">
        <v>6.3E-3</v>
      </c>
      <c r="K51" s="9">
        <v>1.1438999999999999</v>
      </c>
      <c r="L51" s="10">
        <v>2201.6999999999998</v>
      </c>
      <c r="M51" s="8">
        <f t="shared" si="3"/>
        <v>1100.8499999999999</v>
      </c>
      <c r="N51" s="8">
        <f>M51*10/H51/1000</f>
        <v>1834.7499999999304</v>
      </c>
      <c r="O51" s="21" t="s">
        <v>131</v>
      </c>
      <c r="P51" s="21">
        <v>500</v>
      </c>
      <c r="Q51">
        <v>9.1200000000000003E-2</v>
      </c>
      <c r="R51">
        <v>1.2352000000000001</v>
      </c>
    </row>
    <row r="52" spans="1:18" ht="15.75" x14ac:dyDescent="0.5">
      <c r="A52" s="3" t="s">
        <v>124</v>
      </c>
      <c r="B52" s="3">
        <v>48</v>
      </c>
      <c r="C52" s="2">
        <v>33105</v>
      </c>
      <c r="D52" s="3">
        <v>4.4212999999999996</v>
      </c>
      <c r="E52" s="3">
        <v>4.4519000000000002</v>
      </c>
      <c r="F52" s="5">
        <f t="shared" si="0"/>
        <v>3.0600000000000627E-2</v>
      </c>
      <c r="G52" s="5">
        <v>4.4269999999999996</v>
      </c>
      <c r="H52" s="3">
        <f t="shared" si="1"/>
        <v>5.7000000000000384E-3</v>
      </c>
      <c r="I52" s="6">
        <f t="shared" si="2"/>
        <v>5.3684210526316525</v>
      </c>
      <c r="J52" s="3">
        <v>6.7000000000000002E-3</v>
      </c>
      <c r="K52" s="9">
        <v>1.2761</v>
      </c>
      <c r="L52" s="10">
        <v>2475.864</v>
      </c>
      <c r="M52" s="8">
        <f t="shared" si="3"/>
        <v>1237.932</v>
      </c>
      <c r="N52" s="8">
        <f>M52*10/H52/1000</f>
        <v>2171.810526315775</v>
      </c>
      <c r="O52" s="21" t="s">
        <v>131</v>
      </c>
      <c r="P52" s="21">
        <v>500</v>
      </c>
      <c r="Q52">
        <v>0.1162</v>
      </c>
      <c r="R52">
        <v>1.1526000000000001</v>
      </c>
    </row>
    <row r="53" spans="1:18" x14ac:dyDescent="0.4">
      <c r="K53" s="11"/>
      <c r="L53" s="10"/>
      <c r="M53" s="8"/>
      <c r="N53" s="8"/>
      <c r="P53" s="9"/>
      <c r="Q53" s="9"/>
    </row>
    <row r="57" spans="1:18" x14ac:dyDescent="0.4">
      <c r="B57" s="11" t="s">
        <v>85</v>
      </c>
      <c r="C57" s="11"/>
      <c r="D57" s="11"/>
      <c r="E57" s="11"/>
      <c r="F57" s="11">
        <v>590</v>
      </c>
      <c r="G57" s="11" t="s">
        <v>86</v>
      </c>
      <c r="H57" s="11"/>
      <c r="I57" s="11"/>
      <c r="J57" s="11"/>
      <c r="K57" s="11"/>
    </row>
    <row r="58" spans="1:18" x14ac:dyDescent="0.4">
      <c r="B58" s="11" t="s">
        <v>87</v>
      </c>
      <c r="C58" s="11"/>
      <c r="D58" s="11"/>
      <c r="E58" s="11"/>
      <c r="F58" s="11">
        <v>10</v>
      </c>
      <c r="G58" s="11"/>
      <c r="H58" s="11"/>
      <c r="I58" s="11"/>
      <c r="J58" s="11"/>
      <c r="K58" s="11"/>
    </row>
    <row r="59" spans="1:18" x14ac:dyDescent="0.4">
      <c r="B59" s="11" t="s">
        <v>88</v>
      </c>
      <c r="C59" s="11"/>
      <c r="D59" s="11"/>
      <c r="E59" s="11"/>
      <c r="F59" s="11">
        <v>50</v>
      </c>
      <c r="G59" s="11" t="s">
        <v>89</v>
      </c>
      <c r="H59" s="11"/>
      <c r="I59" s="11"/>
      <c r="J59" s="11"/>
      <c r="K59" s="11"/>
    </row>
    <row r="60" spans="1:18" x14ac:dyDescent="0.4">
      <c r="B60" s="11" t="s">
        <v>90</v>
      </c>
      <c r="C60" s="11"/>
      <c r="D60" s="11"/>
      <c r="E60" s="11"/>
      <c r="F60" s="11" t="s">
        <v>91</v>
      </c>
      <c r="G60" s="11"/>
      <c r="H60" s="11"/>
      <c r="I60" s="11"/>
      <c r="J60" s="11"/>
      <c r="K60" s="11"/>
    </row>
    <row r="61" spans="1:18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8" x14ac:dyDescent="0.4">
      <c r="B62" s="11" t="s">
        <v>92</v>
      </c>
      <c r="C62" s="11"/>
      <c r="D62" s="11"/>
      <c r="E62" s="11"/>
      <c r="F62" s="11" t="s">
        <v>117</v>
      </c>
      <c r="G62" s="11"/>
      <c r="H62" s="11"/>
      <c r="I62" s="11"/>
      <c r="J62" s="11"/>
      <c r="K62" s="11"/>
    </row>
    <row r="63" spans="1:18" x14ac:dyDescent="0.4">
      <c r="B63" s="11" t="s">
        <v>93</v>
      </c>
      <c r="C63" s="11"/>
      <c r="D63" s="11"/>
      <c r="E63" s="11"/>
      <c r="F63" s="11">
        <v>22.2</v>
      </c>
      <c r="G63" s="11" t="s">
        <v>94</v>
      </c>
      <c r="H63" s="11"/>
      <c r="I63" s="11"/>
      <c r="J63" s="11"/>
      <c r="K63" s="11"/>
    </row>
    <row r="64" spans="1:18" x14ac:dyDescent="0.4"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2:13" x14ac:dyDescent="0.4">
      <c r="B65" s="12" t="s">
        <v>95</v>
      </c>
      <c r="C65" s="12" t="s">
        <v>96</v>
      </c>
      <c r="D65" s="12" t="s">
        <v>97</v>
      </c>
      <c r="E65" s="12" t="s">
        <v>98</v>
      </c>
      <c r="F65" s="12" t="s">
        <v>99</v>
      </c>
      <c r="G65" s="12" t="s">
        <v>100</v>
      </c>
      <c r="H65" s="12" t="s">
        <v>101</v>
      </c>
      <c r="I65" s="12" t="s">
        <v>102</v>
      </c>
      <c r="J65" s="12" t="s">
        <v>103</v>
      </c>
      <c r="K65" s="12" t="s">
        <v>104</v>
      </c>
      <c r="L65" s="12"/>
      <c r="M65" s="12"/>
    </row>
    <row r="66" spans="2:13" x14ac:dyDescent="0.4">
      <c r="B66" s="12" t="s">
        <v>108</v>
      </c>
      <c r="C66" s="11">
        <v>1.044</v>
      </c>
      <c r="D66" s="11">
        <v>1.0307999999999999</v>
      </c>
      <c r="E66" s="11">
        <v>1.1656</v>
      </c>
      <c r="F66" s="11">
        <v>1.7904</v>
      </c>
      <c r="G66" s="11">
        <v>1.1314</v>
      </c>
      <c r="H66" s="11">
        <v>2.4134000000000002</v>
      </c>
      <c r="I66" s="11">
        <v>0.73170000000000002</v>
      </c>
      <c r="J66" s="11">
        <v>2.2120000000000002</v>
      </c>
      <c r="K66" s="11" t="s">
        <v>6</v>
      </c>
      <c r="L66" s="11"/>
      <c r="M66" s="11"/>
    </row>
    <row r="67" spans="2:13" x14ac:dyDescent="0.4">
      <c r="B67" s="12" t="s">
        <v>109</v>
      </c>
      <c r="C67" s="11">
        <v>0.85760000000000003</v>
      </c>
      <c r="D67" s="11">
        <v>0.83919999999999995</v>
      </c>
      <c r="E67" s="11">
        <v>0.90480000000000005</v>
      </c>
      <c r="F67" s="11">
        <v>1.2284999999999999</v>
      </c>
      <c r="G67" s="11">
        <v>1.7390000000000001</v>
      </c>
      <c r="H67" s="11">
        <v>2.3414999999999999</v>
      </c>
      <c r="I67" s="11">
        <v>2.0017</v>
      </c>
      <c r="J67" s="11">
        <v>1.2710999999999999</v>
      </c>
      <c r="K67" s="11" t="s">
        <v>6</v>
      </c>
      <c r="L67" s="11"/>
      <c r="M67" s="11"/>
    </row>
    <row r="68" spans="2:13" x14ac:dyDescent="0.4">
      <c r="B68" s="12" t="s">
        <v>110</v>
      </c>
      <c r="C68" s="11">
        <v>0.70340000000000003</v>
      </c>
      <c r="D68" s="11">
        <v>0.6542</v>
      </c>
      <c r="E68" s="11">
        <v>1.2975000000000001</v>
      </c>
      <c r="F68" s="11">
        <v>2.3769999999999998</v>
      </c>
      <c r="G68" s="11">
        <v>1.3969</v>
      </c>
      <c r="H68" s="11">
        <v>1.8105</v>
      </c>
      <c r="I68" s="11">
        <v>1.3383</v>
      </c>
      <c r="J68" s="11">
        <v>1.5407999999999999</v>
      </c>
      <c r="K68" s="11" t="s">
        <v>6</v>
      </c>
      <c r="L68" s="11"/>
      <c r="M68" s="11"/>
    </row>
    <row r="69" spans="2:13" x14ac:dyDescent="0.4">
      <c r="B69" s="12" t="s">
        <v>111</v>
      </c>
      <c r="C69" s="11">
        <v>0.46939999999999998</v>
      </c>
      <c r="D69" s="11">
        <v>0.46400000000000002</v>
      </c>
      <c r="E69" s="11">
        <v>1.1749000000000001</v>
      </c>
      <c r="F69" s="11">
        <v>1.9004000000000001</v>
      </c>
      <c r="G69" s="11">
        <v>1.1135999999999999</v>
      </c>
      <c r="H69" s="11">
        <v>1.7624</v>
      </c>
      <c r="I69" s="11">
        <v>1.0147999999999999</v>
      </c>
      <c r="J69" s="11">
        <v>0.94789999999999996</v>
      </c>
      <c r="K69" s="11" t="s">
        <v>6</v>
      </c>
      <c r="L69" s="11"/>
      <c r="M69" s="11"/>
    </row>
    <row r="70" spans="2:13" x14ac:dyDescent="0.4">
      <c r="B70" s="12" t="s">
        <v>112</v>
      </c>
      <c r="C70" s="11">
        <v>0.39400000000000002</v>
      </c>
      <c r="D70" s="11">
        <v>0.35630000000000001</v>
      </c>
      <c r="E70" s="11">
        <v>0.58560000000000001</v>
      </c>
      <c r="F70" s="11">
        <v>1.3557999999999999</v>
      </c>
      <c r="G70" s="11">
        <v>0.56079999999999997</v>
      </c>
      <c r="H70" s="11">
        <v>1.1316999999999999</v>
      </c>
      <c r="I70" s="11">
        <v>0.4113</v>
      </c>
      <c r="J70" s="11">
        <v>1.7577</v>
      </c>
      <c r="K70" s="11" t="s">
        <v>6</v>
      </c>
      <c r="L70" s="11"/>
      <c r="M70" s="11"/>
    </row>
    <row r="71" spans="2:13" x14ac:dyDescent="0.4">
      <c r="B71" s="12" t="s">
        <v>113</v>
      </c>
      <c r="C71" s="11">
        <v>0.27379999999999999</v>
      </c>
      <c r="D71" s="11">
        <v>0.27810000000000001</v>
      </c>
      <c r="E71" s="11">
        <v>2.0886999999999998</v>
      </c>
      <c r="F71" s="11">
        <v>1.0949</v>
      </c>
      <c r="G71" s="11">
        <v>1.1895</v>
      </c>
      <c r="H71" s="11">
        <v>0.79790000000000005</v>
      </c>
      <c r="I71" s="11">
        <v>1.2922</v>
      </c>
      <c r="J71" s="11">
        <v>1.1438999999999999</v>
      </c>
      <c r="K71" s="11" t="s">
        <v>6</v>
      </c>
      <c r="L71" s="11"/>
      <c r="M71" s="11"/>
    </row>
    <row r="72" spans="2:13" x14ac:dyDescent="0.4">
      <c r="B72" s="12" t="s">
        <v>114</v>
      </c>
      <c r="C72" s="11">
        <v>0.2354</v>
      </c>
      <c r="D72" s="11">
        <v>0.16339999999999999</v>
      </c>
      <c r="E72" s="11">
        <v>1.0266</v>
      </c>
      <c r="F72" s="11">
        <v>1.2972999999999999</v>
      </c>
      <c r="G72" s="11">
        <v>1.403</v>
      </c>
      <c r="H72" s="11">
        <v>1.2470000000000001</v>
      </c>
      <c r="I72" s="11">
        <v>1.5704</v>
      </c>
      <c r="J72" s="11">
        <v>1.2761</v>
      </c>
      <c r="K72" s="11" t="s">
        <v>6</v>
      </c>
      <c r="L72" s="11"/>
      <c r="M72" s="11"/>
    </row>
    <row r="73" spans="2:13" x14ac:dyDescent="0.4">
      <c r="B73" s="12" t="s">
        <v>115</v>
      </c>
      <c r="C73" s="11">
        <v>5.8900000000000001E-2</v>
      </c>
      <c r="D73" s="11">
        <v>5.1400000000000001E-2</v>
      </c>
      <c r="E73" s="11">
        <v>1.1440999999999999</v>
      </c>
      <c r="F73" s="11">
        <v>1.5835999999999999</v>
      </c>
      <c r="G73" s="11">
        <v>1.3318000000000001</v>
      </c>
      <c r="H73" s="11">
        <v>2.6943999999999999</v>
      </c>
      <c r="I73" s="11">
        <v>1.6509</v>
      </c>
      <c r="J73" s="11">
        <v>6.9699999999999998E-2</v>
      </c>
      <c r="K73" s="11" t="s">
        <v>6</v>
      </c>
      <c r="L73" s="11"/>
      <c r="M73" s="11"/>
    </row>
    <row r="74" spans="2:13" x14ac:dyDescent="0.4">
      <c r="C74" s="11"/>
      <c r="D74" s="11"/>
      <c r="E74" s="11"/>
      <c r="F74" s="11"/>
      <c r="G74" s="11"/>
      <c r="H74" s="11"/>
      <c r="I74" s="11"/>
      <c r="J74" s="11"/>
      <c r="K74" s="11"/>
    </row>
  </sheetData>
  <mergeCells count="2">
    <mergeCell ref="U2:V2"/>
    <mergeCell ref="U3:V3"/>
  </mergeCells>
  <pageMargins left="0.7" right="0.7" top="0.75" bottom="0.75" header="0.3" footer="0.3"/>
  <pageSetup scale="89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7170" r:id="rId4">
          <objectPr defaultSize="0" r:id="rId5">
            <anchor moveWithCells="1">
              <from>
                <xdr:col>19</xdr:col>
                <xdr:colOff>0</xdr:colOff>
                <xdr:row>13</xdr:row>
                <xdr:rowOff>0</xdr:rowOff>
              </from>
              <to>
                <xdr:col>25</xdr:col>
                <xdr:colOff>295275</xdr:colOff>
                <xdr:row>27</xdr:row>
                <xdr:rowOff>104775</xdr:rowOff>
              </to>
            </anchor>
          </objectPr>
        </oleObject>
      </mc:Choice>
      <mc:Fallback>
        <oleObject progId="Prism5.Document" shapeId="717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98"/>
  <sheetViews>
    <sheetView tabSelected="1" topLeftCell="H32" zoomScaleNormal="100" workbookViewId="0">
      <selection activeCell="Q22" sqref="Q22"/>
    </sheetView>
  </sheetViews>
  <sheetFormatPr defaultColWidth="9.1328125" defaultRowHeight="15" x14ac:dyDescent="0.4"/>
  <cols>
    <col min="1" max="1" width="9.1328125" style="3"/>
    <col min="2" max="2" width="17" style="3" bestFit="1" customWidth="1"/>
    <col min="3" max="3" width="13.73046875" style="3" bestFit="1" customWidth="1"/>
    <col min="4" max="4" width="17.59765625" style="3" bestFit="1" customWidth="1"/>
    <col min="5" max="5" width="14.73046875" style="3" customWidth="1"/>
    <col min="6" max="6" width="14" style="3" customWidth="1"/>
    <col min="7" max="7" width="15.86328125" style="3" bestFit="1" customWidth="1"/>
    <col min="8" max="8" width="13.73046875" style="3" bestFit="1" customWidth="1"/>
    <col min="9" max="9" width="13.73046875" style="3" customWidth="1"/>
    <col min="10" max="10" width="13.73046875" style="3" bestFit="1" customWidth="1"/>
    <col min="11" max="11" width="9.1328125" style="3"/>
    <col min="12" max="12" width="12.3984375" style="3" bestFit="1" customWidth="1"/>
    <col min="13" max="13" width="10.86328125" style="3" bestFit="1" customWidth="1"/>
    <col min="14" max="14" width="12.86328125" style="3" bestFit="1" customWidth="1"/>
    <col min="15" max="15" width="9.1328125" style="3"/>
    <col min="16" max="16" width="15" style="3" bestFit="1" customWidth="1"/>
    <col min="17" max="16384" width="9.1328125" style="3"/>
  </cols>
  <sheetData>
    <row r="1" spans="1:20" x14ac:dyDescent="0.4">
      <c r="B1" s="2" t="s">
        <v>1</v>
      </c>
      <c r="C1" s="2"/>
      <c r="D1" s="15" t="s">
        <v>70</v>
      </c>
    </row>
    <row r="4" spans="1:20" x14ac:dyDescent="0.4">
      <c r="B4" s="4"/>
      <c r="C4" s="4"/>
      <c r="D4" s="4"/>
      <c r="E4" s="4" t="s">
        <v>66</v>
      </c>
      <c r="F4" s="4" t="s">
        <v>3</v>
      </c>
      <c r="G4" s="2" t="s">
        <v>66</v>
      </c>
      <c r="H4" s="4" t="s">
        <v>4</v>
      </c>
      <c r="I4" s="4" t="s">
        <v>83</v>
      </c>
      <c r="J4" s="4" t="s">
        <v>68</v>
      </c>
      <c r="K4" s="4" t="s">
        <v>7</v>
      </c>
      <c r="L4" s="4" t="s">
        <v>13</v>
      </c>
      <c r="M4" s="2" t="s">
        <v>14</v>
      </c>
      <c r="N4" s="7" t="s">
        <v>64</v>
      </c>
    </row>
    <row r="5" spans="1:20" ht="15.75" x14ac:dyDescent="0.5">
      <c r="A5" s="2" t="s">
        <v>127</v>
      </c>
      <c r="B5" s="4" t="s">
        <v>71</v>
      </c>
      <c r="C5" s="4" t="s">
        <v>0</v>
      </c>
      <c r="D5" s="4" t="s">
        <v>72</v>
      </c>
      <c r="E5" s="4" t="s">
        <v>5</v>
      </c>
      <c r="F5" s="4" t="s">
        <v>75</v>
      </c>
      <c r="G5" s="4" t="s">
        <v>67</v>
      </c>
      <c r="H5" s="4" t="s">
        <v>75</v>
      </c>
      <c r="I5" s="4" t="s">
        <v>122</v>
      </c>
      <c r="J5" s="4" t="s">
        <v>69</v>
      </c>
      <c r="K5" s="4" t="s">
        <v>120</v>
      </c>
      <c r="L5" s="4" t="s">
        <v>16</v>
      </c>
      <c r="M5" s="2" t="s">
        <v>76</v>
      </c>
      <c r="N5" s="7" t="s">
        <v>15</v>
      </c>
      <c r="O5" s="19" t="s">
        <v>128</v>
      </c>
      <c r="P5" s="20" t="s">
        <v>129</v>
      </c>
      <c r="S5" s="22" t="s">
        <v>9</v>
      </c>
      <c r="T5" s="22"/>
    </row>
    <row r="6" spans="1:20" ht="15.75" x14ac:dyDescent="0.5">
      <c r="A6" s="3" t="s">
        <v>125</v>
      </c>
      <c r="B6" s="3">
        <v>1</v>
      </c>
      <c r="C6" s="3" t="s">
        <v>17</v>
      </c>
      <c r="D6" s="3">
        <v>4.8571999999999997</v>
      </c>
      <c r="E6" s="3">
        <v>4.8715999999999999</v>
      </c>
      <c r="F6" s="3">
        <f>E6-D6</f>
        <v>1.440000000000019E-2</v>
      </c>
      <c r="G6" s="5">
        <v>4.8609999999999998</v>
      </c>
      <c r="H6" s="3">
        <f>G6-D6</f>
        <v>3.8000000000000256E-3</v>
      </c>
      <c r="I6" s="6">
        <f>F6/H6</f>
        <v>3.789473684210551</v>
      </c>
      <c r="J6" s="3">
        <v>4.4999999999999997E-3</v>
      </c>
      <c r="K6" s="9">
        <v>0.15989999999999999</v>
      </c>
      <c r="L6" s="10">
        <v>192.43690000000001</v>
      </c>
      <c r="M6" s="8">
        <f>L6/2</f>
        <v>96.218450000000004</v>
      </c>
      <c r="N6" s="8">
        <f>M6*15/J6/1000</f>
        <v>320.72816666666671</v>
      </c>
      <c r="O6" s="21" t="s">
        <v>130</v>
      </c>
      <c r="P6" s="21">
        <v>50</v>
      </c>
      <c r="R6" s="2" t="s">
        <v>10</v>
      </c>
      <c r="S6" s="22" t="s">
        <v>11</v>
      </c>
      <c r="T6" s="22"/>
    </row>
    <row r="7" spans="1:20" ht="15.75" x14ac:dyDescent="0.5">
      <c r="A7" s="3" t="s">
        <v>125</v>
      </c>
      <c r="B7" s="3">
        <v>2</v>
      </c>
      <c r="C7" s="3" t="s">
        <v>18</v>
      </c>
      <c r="D7" s="3">
        <v>4.8467000000000002</v>
      </c>
      <c r="E7" s="3">
        <v>4.8663999999999996</v>
      </c>
      <c r="F7" s="3">
        <f t="shared" ref="F7:F54" si="0">E7-D7</f>
        <v>1.9699999999999385E-2</v>
      </c>
      <c r="G7" s="3">
        <v>4.8544999999999998</v>
      </c>
      <c r="H7" s="3">
        <f t="shared" ref="H7:H54" si="1">G7-D7</f>
        <v>7.799999999999585E-3</v>
      </c>
      <c r="I7" s="6">
        <f t="shared" ref="I7:I54" si="2">F7/H7</f>
        <v>2.5256410256410811</v>
      </c>
      <c r="J7" s="3">
        <v>7.4999999999999997E-3</v>
      </c>
      <c r="K7" s="9">
        <v>0.28539999999999999</v>
      </c>
      <c r="L7" s="10">
        <v>447.93950000000001</v>
      </c>
      <c r="M7" s="8">
        <f t="shared" ref="M7:M54" si="3">L7/2</f>
        <v>223.96975</v>
      </c>
      <c r="N7" s="8">
        <f t="shared" ref="N7:N29" si="4">M7*15/J7/1000</f>
        <v>447.93950000000001</v>
      </c>
      <c r="O7" s="21" t="s">
        <v>130</v>
      </c>
      <c r="P7" s="21">
        <v>50</v>
      </c>
      <c r="R7" s="13">
        <v>2000</v>
      </c>
      <c r="S7" s="11">
        <v>1.0255000000000001</v>
      </c>
      <c r="T7" s="11">
        <v>1.0386</v>
      </c>
    </row>
    <row r="8" spans="1:20" ht="15.75" x14ac:dyDescent="0.5">
      <c r="A8" s="3" t="s">
        <v>125</v>
      </c>
      <c r="B8" s="3">
        <v>3</v>
      </c>
      <c r="C8" s="3" t="s">
        <v>19</v>
      </c>
      <c r="D8" s="3">
        <v>4.4356</v>
      </c>
      <c r="E8" s="3">
        <v>4.4615999999999998</v>
      </c>
      <c r="F8" s="5">
        <f t="shared" si="0"/>
        <v>2.5999999999999801E-2</v>
      </c>
      <c r="G8" s="5">
        <v>4.4470000000000001</v>
      </c>
      <c r="H8" s="3">
        <f t="shared" si="1"/>
        <v>1.1400000000000077E-2</v>
      </c>
      <c r="I8" s="6">
        <f t="shared" si="2"/>
        <v>2.280701754385932</v>
      </c>
      <c r="J8" s="3">
        <v>1.11E-2</v>
      </c>
      <c r="K8" s="9">
        <v>0.32119999999999999</v>
      </c>
      <c r="L8" s="10">
        <v>520.82399999999996</v>
      </c>
      <c r="M8" s="8">
        <f t="shared" si="3"/>
        <v>260.41199999999998</v>
      </c>
      <c r="N8" s="8">
        <f t="shared" si="4"/>
        <v>351.90810810810808</v>
      </c>
      <c r="O8" s="21" t="s">
        <v>130</v>
      </c>
      <c r="P8" s="21">
        <v>50</v>
      </c>
      <c r="R8" s="13">
        <v>1600</v>
      </c>
      <c r="S8" s="11">
        <v>0.84309999999999996</v>
      </c>
      <c r="T8" s="11">
        <v>0.84899999999999998</v>
      </c>
    </row>
    <row r="9" spans="1:20" ht="15.75" x14ac:dyDescent="0.5">
      <c r="A9" s="3" t="s">
        <v>125</v>
      </c>
      <c r="B9" s="3">
        <v>4</v>
      </c>
      <c r="C9" s="3" t="s">
        <v>20</v>
      </c>
      <c r="D9" s="3">
        <v>5.4245000000000001</v>
      </c>
      <c r="E9" s="3">
        <v>5.4500999999999999</v>
      </c>
      <c r="F9" s="3">
        <f t="shared" si="0"/>
        <v>2.5599999999999845E-2</v>
      </c>
      <c r="G9" s="5">
        <v>5.4349999999999996</v>
      </c>
      <c r="H9" s="3">
        <f t="shared" si="1"/>
        <v>1.049999999999951E-2</v>
      </c>
      <c r="I9" s="6">
        <f t="shared" si="2"/>
        <v>2.4380952380953373</v>
      </c>
      <c r="J9" s="3">
        <v>1.03E-2</v>
      </c>
      <c r="K9" s="9">
        <v>0.38579999999999998</v>
      </c>
      <c r="L9" s="10">
        <v>652.34169999999995</v>
      </c>
      <c r="M9" s="8">
        <f t="shared" si="3"/>
        <v>326.17084999999997</v>
      </c>
      <c r="N9" s="8">
        <f t="shared" si="4"/>
        <v>475.00609223300961</v>
      </c>
      <c r="O9" s="21" t="s">
        <v>130</v>
      </c>
      <c r="P9" s="21">
        <v>50</v>
      </c>
      <c r="R9" s="13">
        <v>1200</v>
      </c>
      <c r="S9" s="11">
        <v>0.69159999999999999</v>
      </c>
      <c r="T9" s="11">
        <v>0.69469999999999998</v>
      </c>
    </row>
    <row r="10" spans="1:20" ht="15.75" x14ac:dyDescent="0.5">
      <c r="A10" s="3" t="s">
        <v>125</v>
      </c>
      <c r="B10" s="3">
        <v>5</v>
      </c>
      <c r="C10" s="3" t="s">
        <v>21</v>
      </c>
      <c r="D10" s="3">
        <v>5.1300999999999997</v>
      </c>
      <c r="E10" s="3">
        <v>5.1421000000000001</v>
      </c>
      <c r="F10" s="5">
        <f t="shared" si="0"/>
        <v>1.2000000000000455E-2</v>
      </c>
      <c r="G10" s="3">
        <v>5.1361999999999997</v>
      </c>
      <c r="H10" s="3">
        <f t="shared" si="1"/>
        <v>6.0999999999999943E-3</v>
      </c>
      <c r="I10" s="6">
        <f t="shared" si="2"/>
        <v>1.9672131147541747</v>
      </c>
      <c r="J10" s="3">
        <v>6.3E-3</v>
      </c>
      <c r="K10" s="9">
        <v>0.36559999999999998</v>
      </c>
      <c r="L10" s="10">
        <v>611.21690000000001</v>
      </c>
      <c r="M10" s="8">
        <f t="shared" si="3"/>
        <v>305.60845</v>
      </c>
      <c r="N10" s="8">
        <f t="shared" si="4"/>
        <v>727.63916666666671</v>
      </c>
      <c r="O10" s="21" t="s">
        <v>131</v>
      </c>
      <c r="P10" s="21">
        <v>50</v>
      </c>
      <c r="R10" s="13">
        <v>800</v>
      </c>
      <c r="S10" s="11">
        <v>0.4466</v>
      </c>
      <c r="T10" s="11">
        <v>0.4466</v>
      </c>
    </row>
    <row r="11" spans="1:20" ht="15.75" x14ac:dyDescent="0.5">
      <c r="A11" s="3" t="s">
        <v>125</v>
      </c>
      <c r="B11" s="3">
        <v>6</v>
      </c>
      <c r="C11" s="3" t="s">
        <v>22</v>
      </c>
      <c r="D11" s="3">
        <v>4.4978999999999996</v>
      </c>
      <c r="E11" s="3">
        <v>4.5328999999999997</v>
      </c>
      <c r="F11" s="5">
        <f t="shared" si="0"/>
        <v>3.5000000000000142E-2</v>
      </c>
      <c r="G11" s="3">
        <v>4.5121000000000002</v>
      </c>
      <c r="H11" s="3">
        <f t="shared" si="1"/>
        <v>1.4200000000000657E-2</v>
      </c>
      <c r="I11" s="6">
        <f t="shared" si="2"/>
        <v>2.4647887323942621</v>
      </c>
      <c r="J11" s="3">
        <v>1.41E-2</v>
      </c>
      <c r="K11" s="9">
        <v>1.0515000000000001</v>
      </c>
      <c r="L11" s="10">
        <v>2007.625</v>
      </c>
      <c r="M11" s="8">
        <f t="shared" si="3"/>
        <v>1003.8125</v>
      </c>
      <c r="N11" s="8">
        <f t="shared" si="4"/>
        <v>1067.8856382978724</v>
      </c>
      <c r="O11" s="21" t="s">
        <v>131</v>
      </c>
      <c r="P11" s="21">
        <v>50</v>
      </c>
      <c r="R11" s="13">
        <v>600</v>
      </c>
      <c r="S11" s="11">
        <v>0.3765</v>
      </c>
      <c r="T11" s="11">
        <v>0.35189999999999999</v>
      </c>
    </row>
    <row r="12" spans="1:20" ht="15.75" x14ac:dyDescent="0.5">
      <c r="A12" s="3" t="s">
        <v>125</v>
      </c>
      <c r="B12" s="3">
        <v>7</v>
      </c>
      <c r="C12" s="3" t="s">
        <v>23</v>
      </c>
      <c r="D12" s="3">
        <v>5.7831000000000001</v>
      </c>
      <c r="E12" s="3">
        <v>5.8017000000000003</v>
      </c>
      <c r="F12" s="3">
        <f t="shared" si="0"/>
        <v>1.8600000000000172E-2</v>
      </c>
      <c r="G12" s="3">
        <v>5.7882999999999996</v>
      </c>
      <c r="H12" s="3">
        <f t="shared" si="1"/>
        <v>5.1999999999994273E-3</v>
      </c>
      <c r="I12" s="6">
        <f t="shared" si="2"/>
        <v>3.5769230769235039</v>
      </c>
      <c r="J12" s="3">
        <v>5.1999999999999998E-3</v>
      </c>
      <c r="K12" s="9">
        <v>0.4582</v>
      </c>
      <c r="L12" s="10">
        <v>799.73929999999996</v>
      </c>
      <c r="M12" s="8">
        <f t="shared" si="3"/>
        <v>399.86964999999998</v>
      </c>
      <c r="N12" s="8">
        <f t="shared" si="4"/>
        <v>1153.4701442307692</v>
      </c>
      <c r="O12" s="21" t="s">
        <v>131</v>
      </c>
      <c r="P12" s="21">
        <v>50</v>
      </c>
      <c r="R12" s="13">
        <v>400</v>
      </c>
      <c r="S12" s="11">
        <v>0.2515</v>
      </c>
      <c r="T12" s="11">
        <v>0.26100000000000001</v>
      </c>
    </row>
    <row r="13" spans="1:20" ht="15.75" x14ac:dyDescent="0.5">
      <c r="A13" s="3" t="s">
        <v>125</v>
      </c>
      <c r="B13" s="3">
        <v>8</v>
      </c>
      <c r="C13" s="3" t="s">
        <v>24</v>
      </c>
      <c r="D13" s="3">
        <v>4.5945999999999998</v>
      </c>
      <c r="E13" s="3">
        <v>4.6029</v>
      </c>
      <c r="F13" s="3">
        <f t="shared" si="0"/>
        <v>8.3000000000001961E-3</v>
      </c>
      <c r="G13" s="3">
        <v>4.5987999999999998</v>
      </c>
      <c r="H13" s="3">
        <f t="shared" si="1"/>
        <v>4.1999999999999815E-3</v>
      </c>
      <c r="I13" s="6">
        <f t="shared" si="2"/>
        <v>1.9761904761905316</v>
      </c>
      <c r="J13" s="3">
        <v>4.8999999999999998E-3</v>
      </c>
      <c r="K13" s="9">
        <v>0.1991</v>
      </c>
      <c r="L13" s="10">
        <v>272.24329999999998</v>
      </c>
      <c r="M13" s="8">
        <f t="shared" si="3"/>
        <v>136.12164999999999</v>
      </c>
      <c r="N13" s="8">
        <f t="shared" si="4"/>
        <v>416.6989285714285</v>
      </c>
      <c r="O13" s="21" t="s">
        <v>131</v>
      </c>
      <c r="P13" s="21">
        <v>50</v>
      </c>
      <c r="R13" s="13">
        <v>200</v>
      </c>
      <c r="S13" s="11">
        <v>0.1923</v>
      </c>
      <c r="T13" s="11">
        <v>0.1641</v>
      </c>
    </row>
    <row r="14" spans="1:20" ht="15.75" x14ac:dyDescent="0.5">
      <c r="A14" s="3" t="s">
        <v>125</v>
      </c>
      <c r="B14" s="3">
        <v>9</v>
      </c>
      <c r="C14" s="3" t="s">
        <v>25</v>
      </c>
      <c r="D14" s="3">
        <v>4.8898999999999999</v>
      </c>
      <c r="E14" s="3">
        <v>4.9306999999999999</v>
      </c>
      <c r="F14" s="3">
        <f t="shared" si="0"/>
        <v>4.0799999999999947E-2</v>
      </c>
      <c r="G14" s="3">
        <v>4.9063999999999997</v>
      </c>
      <c r="H14" s="3">
        <f t="shared" si="1"/>
        <v>1.6499999999999737E-2</v>
      </c>
      <c r="I14" s="6">
        <f t="shared" si="2"/>
        <v>2.4727272727273091</v>
      </c>
      <c r="J14" s="3">
        <v>1.6500000000000001E-2</v>
      </c>
      <c r="K14" s="9">
        <v>0.57130000000000003</v>
      </c>
      <c r="L14" s="10">
        <v>1029.9970000000001</v>
      </c>
      <c r="M14" s="8">
        <f t="shared" si="3"/>
        <v>514.99850000000004</v>
      </c>
      <c r="N14" s="8">
        <f t="shared" si="4"/>
        <v>468.18045454545461</v>
      </c>
      <c r="O14" s="21" t="s">
        <v>130</v>
      </c>
      <c r="P14" s="21">
        <v>500</v>
      </c>
      <c r="R14" s="13">
        <v>0</v>
      </c>
      <c r="S14" s="11">
        <v>4.65E-2</v>
      </c>
      <c r="T14" s="11">
        <v>4.6699999999999998E-2</v>
      </c>
    </row>
    <row r="15" spans="1:20" ht="15.75" x14ac:dyDescent="0.5">
      <c r="A15" s="3" t="s">
        <v>125</v>
      </c>
      <c r="B15" s="3">
        <v>10</v>
      </c>
      <c r="C15" s="3" t="s">
        <v>26</v>
      </c>
      <c r="D15" s="3">
        <v>5.0696000000000003</v>
      </c>
      <c r="E15" s="3">
        <v>5.1062000000000003</v>
      </c>
      <c r="F15" s="3">
        <f t="shared" si="0"/>
        <v>3.6599999999999966E-2</v>
      </c>
      <c r="G15" s="3">
        <v>5.0822000000000003</v>
      </c>
      <c r="H15" s="3">
        <f t="shared" si="1"/>
        <v>1.2599999999999945E-2</v>
      </c>
      <c r="I15" s="6">
        <f t="shared" si="2"/>
        <v>2.9047619047619149</v>
      </c>
      <c r="J15" s="3">
        <v>1.32E-2</v>
      </c>
      <c r="K15" s="9">
        <v>0.46810000000000002</v>
      </c>
      <c r="L15" s="10">
        <v>819.89449999999999</v>
      </c>
      <c r="M15" s="8">
        <f t="shared" si="3"/>
        <v>409.94725</v>
      </c>
      <c r="N15" s="8">
        <f t="shared" si="4"/>
        <v>465.84914772727268</v>
      </c>
      <c r="O15" s="21" t="s">
        <v>130</v>
      </c>
      <c r="P15" s="21">
        <v>500</v>
      </c>
    </row>
    <row r="16" spans="1:20" ht="15.75" x14ac:dyDescent="0.5">
      <c r="A16" s="3" t="s">
        <v>125</v>
      </c>
      <c r="B16" s="3">
        <v>11</v>
      </c>
      <c r="C16" s="3" t="s">
        <v>27</v>
      </c>
      <c r="D16" s="3">
        <v>4.7207999999999997</v>
      </c>
      <c r="E16" s="3">
        <v>4.7375999999999996</v>
      </c>
      <c r="F16" s="3">
        <f t="shared" si="0"/>
        <v>1.6799999999999926E-2</v>
      </c>
      <c r="G16" s="3">
        <v>4.7286000000000001</v>
      </c>
      <c r="H16" s="3">
        <f t="shared" si="1"/>
        <v>7.8000000000004732E-3</v>
      </c>
      <c r="I16" s="6">
        <f t="shared" si="2"/>
        <v>2.1538461538460139</v>
      </c>
      <c r="J16" s="3">
        <v>8.2000000000000007E-3</v>
      </c>
      <c r="K16" s="9">
        <v>0.26329999999999998</v>
      </c>
      <c r="L16" s="10">
        <v>402.94670000000002</v>
      </c>
      <c r="M16" s="8">
        <f t="shared" si="3"/>
        <v>201.47335000000001</v>
      </c>
      <c r="N16" s="8">
        <f t="shared" si="4"/>
        <v>368.54881097560968</v>
      </c>
      <c r="O16" s="21" t="s">
        <v>130</v>
      </c>
      <c r="P16" s="21">
        <v>500</v>
      </c>
    </row>
    <row r="17" spans="1:16" ht="15.75" x14ac:dyDescent="0.5">
      <c r="A17" s="3" t="s">
        <v>125</v>
      </c>
      <c r="B17" s="3">
        <v>12</v>
      </c>
      <c r="C17" s="3" t="s">
        <v>28</v>
      </c>
      <c r="D17" s="3">
        <v>4.1501999999999999</v>
      </c>
      <c r="E17" s="3">
        <v>4.1597999999999997</v>
      </c>
      <c r="F17" s="3">
        <f t="shared" si="0"/>
        <v>9.5999999999998309E-3</v>
      </c>
      <c r="G17" s="3">
        <v>4.1551999999999998</v>
      </c>
      <c r="H17" s="5">
        <f t="shared" si="1"/>
        <v>4.9999999999998934E-3</v>
      </c>
      <c r="I17" s="6">
        <f t="shared" si="2"/>
        <v>1.920000000000007</v>
      </c>
      <c r="J17" s="3">
        <v>5.3E-3</v>
      </c>
      <c r="K17" s="9">
        <v>0.2147</v>
      </c>
      <c r="L17" s="10">
        <v>304.00299999999999</v>
      </c>
      <c r="M17" s="8">
        <f t="shared" si="3"/>
        <v>152.00149999999999</v>
      </c>
      <c r="N17" s="8">
        <f t="shared" si="4"/>
        <v>430.19292452830189</v>
      </c>
      <c r="O17" s="21" t="s">
        <v>130</v>
      </c>
      <c r="P17" s="21">
        <v>500</v>
      </c>
    </row>
    <row r="18" spans="1:16" ht="15.75" x14ac:dyDescent="0.5">
      <c r="A18" s="3" t="s">
        <v>125</v>
      </c>
      <c r="B18" s="3">
        <v>13</v>
      </c>
      <c r="C18" s="3" t="s">
        <v>29</v>
      </c>
      <c r="D18" s="3">
        <v>4.3037999999999998</v>
      </c>
      <c r="E18" s="3">
        <v>4.3219000000000003</v>
      </c>
      <c r="F18" s="3">
        <f t="shared" si="0"/>
        <v>1.8100000000000449E-2</v>
      </c>
      <c r="G18" s="3">
        <v>4.3102</v>
      </c>
      <c r="H18" s="3">
        <f t="shared" si="1"/>
        <v>6.4000000000001833E-3</v>
      </c>
      <c r="I18" s="6">
        <f t="shared" si="2"/>
        <v>2.8281249999999893</v>
      </c>
      <c r="J18" s="3">
        <v>6.6E-3</v>
      </c>
      <c r="K18" s="9">
        <v>0.24779999999999999</v>
      </c>
      <c r="L18" s="10">
        <v>371.39049999999997</v>
      </c>
      <c r="M18" s="8">
        <f t="shared" si="3"/>
        <v>185.69524999999999</v>
      </c>
      <c r="N18" s="8">
        <f t="shared" si="4"/>
        <v>422.03465909090914</v>
      </c>
      <c r="O18" s="21" t="s">
        <v>131</v>
      </c>
      <c r="P18" s="21">
        <v>500</v>
      </c>
    </row>
    <row r="19" spans="1:16" ht="15.75" x14ac:dyDescent="0.5">
      <c r="A19" s="3" t="s">
        <v>125</v>
      </c>
      <c r="B19" s="3">
        <v>14</v>
      </c>
      <c r="C19" s="3" t="s">
        <v>30</v>
      </c>
      <c r="D19" s="3">
        <v>4.6896000000000004</v>
      </c>
      <c r="E19" s="3">
        <v>4.7243000000000004</v>
      </c>
      <c r="F19" s="3">
        <f t="shared" si="0"/>
        <v>3.4699999999999953E-2</v>
      </c>
      <c r="G19" s="3">
        <v>4.7043999999999997</v>
      </c>
      <c r="H19" s="3">
        <f t="shared" si="1"/>
        <v>1.4799999999999258E-2</v>
      </c>
      <c r="I19" s="6">
        <f t="shared" si="2"/>
        <v>2.3445945945947089</v>
      </c>
      <c r="J19" s="5">
        <v>1.4999999999999999E-2</v>
      </c>
      <c r="K19" s="9">
        <v>0.63580000000000003</v>
      </c>
      <c r="L19" s="10">
        <v>1161.3109999999999</v>
      </c>
      <c r="M19" s="8">
        <f t="shared" si="3"/>
        <v>580.65549999999996</v>
      </c>
      <c r="N19" s="8">
        <f t="shared" si="4"/>
        <v>580.65549999999985</v>
      </c>
      <c r="O19" s="21" t="s">
        <v>131</v>
      </c>
      <c r="P19" s="21">
        <v>500</v>
      </c>
    </row>
    <row r="20" spans="1:16" ht="15.75" x14ac:dyDescent="0.5">
      <c r="A20" s="3" t="s">
        <v>125</v>
      </c>
      <c r="B20" s="3">
        <v>15</v>
      </c>
      <c r="C20" s="3" t="s">
        <v>31</v>
      </c>
      <c r="D20" s="3">
        <v>5.0050999999999997</v>
      </c>
      <c r="E20" s="3">
        <v>5.0208000000000004</v>
      </c>
      <c r="F20" s="3">
        <f t="shared" si="0"/>
        <v>1.5700000000000713E-2</v>
      </c>
      <c r="G20" s="3">
        <v>5.0107999999999997</v>
      </c>
      <c r="H20" s="3">
        <f t="shared" si="1"/>
        <v>5.7000000000000384E-3</v>
      </c>
      <c r="I20" s="6">
        <f t="shared" si="2"/>
        <v>2.7543859649123874</v>
      </c>
      <c r="J20" s="5">
        <v>6.0000000000000001E-3</v>
      </c>
      <c r="K20" s="9">
        <v>0.31069999999999998</v>
      </c>
      <c r="L20" s="10">
        <v>499.44729999999998</v>
      </c>
      <c r="M20" s="8">
        <f t="shared" si="3"/>
        <v>249.72364999999999</v>
      </c>
      <c r="N20" s="8">
        <f t="shared" si="4"/>
        <v>624.30912499999999</v>
      </c>
      <c r="O20" s="21" t="s">
        <v>131</v>
      </c>
      <c r="P20" s="21">
        <v>500</v>
      </c>
    </row>
    <row r="21" spans="1:16" ht="15.75" x14ac:dyDescent="0.5">
      <c r="A21" s="3" t="s">
        <v>125</v>
      </c>
      <c r="B21" s="3">
        <v>16</v>
      </c>
      <c r="C21" s="3" t="s">
        <v>32</v>
      </c>
      <c r="D21" s="3">
        <v>4.3238000000000003</v>
      </c>
      <c r="E21" s="3">
        <v>4.3377999999999997</v>
      </c>
      <c r="F21" s="5">
        <f t="shared" si="0"/>
        <v>1.3999999999999346E-2</v>
      </c>
      <c r="G21" s="3">
        <v>4.3285</v>
      </c>
      <c r="H21" s="3">
        <f t="shared" si="1"/>
        <v>4.6999999999997044E-3</v>
      </c>
      <c r="I21" s="6">
        <f t="shared" si="2"/>
        <v>2.9787234042553674</v>
      </c>
      <c r="J21" s="3">
        <v>5.3E-3</v>
      </c>
      <c r="K21" s="9">
        <v>0.55020000000000002</v>
      </c>
      <c r="L21" s="10">
        <v>987.04</v>
      </c>
      <c r="M21" s="8">
        <f t="shared" si="3"/>
        <v>493.52</v>
      </c>
      <c r="N21" s="8">
        <f t="shared" si="4"/>
        <v>1396.7547169811319</v>
      </c>
      <c r="O21" s="21" t="s">
        <v>131</v>
      </c>
      <c r="P21" s="21">
        <v>500</v>
      </c>
    </row>
    <row r="22" spans="1:16" ht="15.75" x14ac:dyDescent="0.5">
      <c r="A22" s="3" t="s">
        <v>125</v>
      </c>
      <c r="B22" s="3">
        <v>17</v>
      </c>
      <c r="C22" s="3" t="s">
        <v>63</v>
      </c>
      <c r="D22" s="3">
        <v>6.9760999999999997</v>
      </c>
      <c r="E22" s="3">
        <v>6.9996999999999998</v>
      </c>
      <c r="F22" s="3">
        <f t="shared" si="0"/>
        <v>2.3600000000000065E-2</v>
      </c>
      <c r="G22" s="3">
        <v>6.9871999999999996</v>
      </c>
      <c r="H22" s="3">
        <f t="shared" si="1"/>
        <v>1.1099999999999888E-2</v>
      </c>
      <c r="I22" s="6">
        <f t="shared" si="2"/>
        <v>2.1261261261261537</v>
      </c>
      <c r="J22" s="3">
        <v>1.15E-2</v>
      </c>
      <c r="K22" s="9">
        <v>0.37019999999999997</v>
      </c>
      <c r="L22" s="10">
        <v>620.58199999999999</v>
      </c>
      <c r="M22" s="8">
        <f t="shared" si="3"/>
        <v>310.291</v>
      </c>
      <c r="N22" s="8">
        <f t="shared" si="4"/>
        <v>404.72739130434786</v>
      </c>
      <c r="O22" s="21" t="s">
        <v>130</v>
      </c>
      <c r="P22" s="21">
        <v>50</v>
      </c>
    </row>
    <row r="23" spans="1:16" ht="15.75" x14ac:dyDescent="0.5">
      <c r="A23" s="3" t="s">
        <v>125</v>
      </c>
      <c r="B23" s="3">
        <v>18</v>
      </c>
      <c r="C23" s="3" t="s">
        <v>33</v>
      </c>
      <c r="D23" s="3">
        <v>5.1810999999999998</v>
      </c>
      <c r="E23" s="5">
        <v>5.2160000000000002</v>
      </c>
      <c r="F23" s="3">
        <f t="shared" si="0"/>
        <v>3.4900000000000375E-2</v>
      </c>
      <c r="G23" s="3">
        <v>5.1963999999999997</v>
      </c>
      <c r="H23" s="3">
        <f t="shared" si="1"/>
        <v>1.5299999999999869E-2</v>
      </c>
      <c r="I23" s="6">
        <f t="shared" si="2"/>
        <v>2.2810457516340308</v>
      </c>
      <c r="J23" s="3">
        <v>1.55E-2</v>
      </c>
      <c r="K23" s="9">
        <v>0.43540000000000001</v>
      </c>
      <c r="L23" s="10">
        <v>753.32119999999998</v>
      </c>
      <c r="M23" s="8">
        <f t="shared" si="3"/>
        <v>376.66059999999999</v>
      </c>
      <c r="N23" s="8">
        <f t="shared" si="4"/>
        <v>364.51025806451611</v>
      </c>
      <c r="O23" s="21" t="s">
        <v>130</v>
      </c>
      <c r="P23" s="21">
        <v>50</v>
      </c>
    </row>
    <row r="24" spans="1:16" ht="15.75" x14ac:dyDescent="0.5">
      <c r="A24" s="3" t="s">
        <v>125</v>
      </c>
      <c r="B24" s="3">
        <v>19</v>
      </c>
      <c r="C24" s="3" t="s">
        <v>34</v>
      </c>
      <c r="D24" s="3">
        <v>5.0091999999999999</v>
      </c>
      <c r="E24" s="3">
        <v>5.0317999999999996</v>
      </c>
      <c r="F24" s="3">
        <f t="shared" si="0"/>
        <v>2.2599999999999731E-2</v>
      </c>
      <c r="G24" s="3">
        <v>5.0194999999999999</v>
      </c>
      <c r="H24" s="3">
        <f t="shared" si="1"/>
        <v>1.0299999999999976E-2</v>
      </c>
      <c r="I24" s="6">
        <f t="shared" si="2"/>
        <v>2.1941747572815324</v>
      </c>
      <c r="J24" s="3">
        <v>1.0500000000000001E-2</v>
      </c>
      <c r="K24" s="9">
        <v>0.3634</v>
      </c>
      <c r="L24" s="10">
        <v>606.73800000000006</v>
      </c>
      <c r="M24" s="8">
        <f t="shared" si="3"/>
        <v>303.36900000000003</v>
      </c>
      <c r="N24" s="8">
        <f t="shared" si="4"/>
        <v>433.38428571428574</v>
      </c>
      <c r="O24" s="21" t="s">
        <v>130</v>
      </c>
      <c r="P24" s="21">
        <v>50</v>
      </c>
    </row>
    <row r="25" spans="1:16" ht="15.75" x14ac:dyDescent="0.5">
      <c r="A25" s="3" t="s">
        <v>125</v>
      </c>
      <c r="B25" s="3">
        <v>20</v>
      </c>
      <c r="C25" s="3" t="s">
        <v>62</v>
      </c>
      <c r="D25" s="3">
        <v>5.4584999999999999</v>
      </c>
      <c r="E25" s="3">
        <v>5.4725000000000001</v>
      </c>
      <c r="F25" s="5">
        <f t="shared" si="0"/>
        <v>1.4000000000000234E-2</v>
      </c>
      <c r="G25" s="3">
        <v>5.4649000000000001</v>
      </c>
      <c r="H25" s="3">
        <f t="shared" si="1"/>
        <v>6.4000000000001833E-3</v>
      </c>
      <c r="I25" s="6">
        <f t="shared" si="2"/>
        <v>2.1874999999999738</v>
      </c>
      <c r="J25" s="3">
        <v>6.6E-3</v>
      </c>
      <c r="K25" s="9">
        <v>0.30009999999999998</v>
      </c>
      <c r="L25" s="10">
        <v>477.86689999999999</v>
      </c>
      <c r="M25" s="8">
        <f t="shared" si="3"/>
        <v>238.93344999999999</v>
      </c>
      <c r="N25" s="8">
        <f t="shared" si="4"/>
        <v>543.03056818181813</v>
      </c>
      <c r="O25" s="21" t="s">
        <v>130</v>
      </c>
      <c r="P25" s="21">
        <v>50</v>
      </c>
    </row>
    <row r="26" spans="1:16" ht="15.75" x14ac:dyDescent="0.5">
      <c r="A26" s="3" t="s">
        <v>125</v>
      </c>
      <c r="B26" s="3">
        <v>21</v>
      </c>
      <c r="C26" s="3" t="s">
        <v>35</v>
      </c>
      <c r="D26" s="3">
        <v>4.2991999999999999</v>
      </c>
      <c r="E26" s="5">
        <v>4.3150000000000004</v>
      </c>
      <c r="F26" s="3">
        <f t="shared" si="0"/>
        <v>1.580000000000048E-2</v>
      </c>
      <c r="G26" s="3">
        <v>4.3064</v>
      </c>
      <c r="H26" s="3">
        <f t="shared" si="1"/>
        <v>7.2000000000000952E-3</v>
      </c>
      <c r="I26" s="6">
        <f t="shared" si="2"/>
        <v>2.1944444444444819</v>
      </c>
      <c r="J26" s="3">
        <v>6.7999999999999996E-3</v>
      </c>
      <c r="K26" s="9">
        <v>0.27829999999999999</v>
      </c>
      <c r="L26" s="10">
        <v>433.48480000000001</v>
      </c>
      <c r="M26" s="8">
        <f t="shared" si="3"/>
        <v>216.7424</v>
      </c>
      <c r="N26" s="8">
        <f t="shared" si="4"/>
        <v>478.10823529411766</v>
      </c>
      <c r="O26" s="21" t="s">
        <v>131</v>
      </c>
      <c r="P26" s="21">
        <v>50</v>
      </c>
    </row>
    <row r="27" spans="1:16" ht="15.75" x14ac:dyDescent="0.5">
      <c r="A27" s="3" t="s">
        <v>125</v>
      </c>
      <c r="B27" s="3">
        <v>22</v>
      </c>
      <c r="C27" s="3" t="s">
        <v>61</v>
      </c>
      <c r="D27" s="3">
        <v>5.3285</v>
      </c>
      <c r="E27" s="3">
        <v>5.3533999999999997</v>
      </c>
      <c r="F27" s="3">
        <f t="shared" si="0"/>
        <v>2.48999999999997E-2</v>
      </c>
      <c r="G27" s="3">
        <v>5.3375000000000004</v>
      </c>
      <c r="H27" s="5">
        <f t="shared" si="1"/>
        <v>9.0000000000003411E-3</v>
      </c>
      <c r="I27" s="6">
        <f t="shared" si="2"/>
        <v>2.7666666666665285</v>
      </c>
      <c r="J27" s="3">
        <v>8.8000000000000005E-3</v>
      </c>
      <c r="K27" s="9">
        <v>0.32329999999999998</v>
      </c>
      <c r="L27" s="10">
        <v>525.09929999999997</v>
      </c>
      <c r="M27" s="8">
        <f t="shared" si="3"/>
        <v>262.54964999999999</v>
      </c>
      <c r="N27" s="8">
        <f t="shared" si="4"/>
        <v>447.52781249999992</v>
      </c>
      <c r="O27" s="21" t="s">
        <v>131</v>
      </c>
      <c r="P27" s="21">
        <v>50</v>
      </c>
    </row>
    <row r="28" spans="1:16" ht="15.75" x14ac:dyDescent="0.5">
      <c r="A28" s="3" t="s">
        <v>125</v>
      </c>
      <c r="B28" s="3">
        <v>23</v>
      </c>
      <c r="C28" s="3" t="s">
        <v>36</v>
      </c>
      <c r="D28" s="3">
        <v>4.6295000000000002</v>
      </c>
      <c r="E28" s="3">
        <v>4.6444000000000001</v>
      </c>
      <c r="F28" s="3">
        <f t="shared" si="0"/>
        <v>1.4899999999999913E-2</v>
      </c>
      <c r="G28" s="3">
        <v>4.6363000000000003</v>
      </c>
      <c r="H28" s="3">
        <f t="shared" si="1"/>
        <v>6.8000000000001393E-3</v>
      </c>
      <c r="I28" s="6">
        <f t="shared" si="2"/>
        <v>2.1911764705881778</v>
      </c>
      <c r="J28" s="3">
        <v>6.8999999999999999E-3</v>
      </c>
      <c r="K28" s="9">
        <v>0.30199999999999999</v>
      </c>
      <c r="L28" s="10">
        <v>481.73509999999999</v>
      </c>
      <c r="M28" s="8">
        <f t="shared" si="3"/>
        <v>240.86754999999999</v>
      </c>
      <c r="N28" s="8">
        <f t="shared" si="4"/>
        <v>523.62510869565222</v>
      </c>
      <c r="O28" s="21" t="s">
        <v>131</v>
      </c>
      <c r="P28" s="21">
        <v>50</v>
      </c>
    </row>
    <row r="29" spans="1:16" ht="15.75" x14ac:dyDescent="0.5">
      <c r="A29" s="3" t="s">
        <v>125</v>
      </c>
      <c r="B29" s="3">
        <v>24</v>
      </c>
      <c r="C29" s="3" t="s">
        <v>37</v>
      </c>
      <c r="D29" s="3">
        <v>4.5476999999999999</v>
      </c>
      <c r="E29" s="3">
        <v>4.5602999999999998</v>
      </c>
      <c r="F29" s="3">
        <f t="shared" si="0"/>
        <v>1.2599999999999945E-2</v>
      </c>
      <c r="G29" s="3">
        <v>4.5530999999999997</v>
      </c>
      <c r="H29" s="3">
        <f t="shared" si="1"/>
        <v>5.3999999999998494E-3</v>
      </c>
      <c r="I29" s="6">
        <f t="shared" si="2"/>
        <v>2.3333333333333881</v>
      </c>
      <c r="J29" s="3">
        <v>5.4999999999999997E-3</v>
      </c>
      <c r="K29" s="9">
        <v>0.3024</v>
      </c>
      <c r="L29" s="10">
        <v>482.54950000000002</v>
      </c>
      <c r="M29" s="8">
        <f t="shared" si="3"/>
        <v>241.27475000000001</v>
      </c>
      <c r="N29" s="8">
        <f t="shared" si="4"/>
        <v>658.02204545454549</v>
      </c>
      <c r="O29" s="21" t="s">
        <v>131</v>
      </c>
      <c r="P29" s="21">
        <v>50</v>
      </c>
    </row>
    <row r="30" spans="1:16" ht="15.75" x14ac:dyDescent="0.5">
      <c r="B30" s="2"/>
      <c r="C30" s="2"/>
      <c r="I30" s="6"/>
      <c r="L30" s="8"/>
      <c r="M30" s="8"/>
      <c r="N30" s="8"/>
      <c r="O30" s="19"/>
      <c r="P30" s="19"/>
    </row>
    <row r="31" spans="1:16" ht="15.75" x14ac:dyDescent="0.5">
      <c r="A31" s="3" t="s">
        <v>125</v>
      </c>
      <c r="B31" s="3">
        <v>25</v>
      </c>
      <c r="C31" s="3" t="s">
        <v>38</v>
      </c>
      <c r="D31" s="5">
        <v>6.84</v>
      </c>
      <c r="E31" s="3">
        <v>6.8582000000000001</v>
      </c>
      <c r="F31" s="3">
        <f t="shared" si="0"/>
        <v>1.8200000000000216E-2</v>
      </c>
      <c r="G31" s="3">
        <v>6.8475000000000001</v>
      </c>
      <c r="H31" s="3">
        <f t="shared" si="1"/>
        <v>7.5000000000002842E-3</v>
      </c>
      <c r="I31" s="6">
        <f t="shared" si="2"/>
        <v>2.4266666666666037</v>
      </c>
      <c r="J31" s="3">
        <v>7.3000000000000001E-3</v>
      </c>
      <c r="K31" s="9">
        <v>0.26550000000000001</v>
      </c>
      <c r="L31" s="10">
        <v>407.42559999999997</v>
      </c>
      <c r="M31" s="8">
        <f t="shared" si="3"/>
        <v>203.71279999999999</v>
      </c>
      <c r="N31" s="8">
        <f t="shared" ref="N31:N51" si="5">M31*15/J31/1000</f>
        <v>418.58794520547946</v>
      </c>
      <c r="O31" s="21" t="s">
        <v>130</v>
      </c>
      <c r="P31" s="21">
        <v>500</v>
      </c>
    </row>
    <row r="32" spans="1:16" ht="15.75" x14ac:dyDescent="0.5">
      <c r="A32" s="3" t="s">
        <v>125</v>
      </c>
      <c r="B32" s="3">
        <v>26</v>
      </c>
      <c r="C32" s="3" t="s">
        <v>39</v>
      </c>
      <c r="D32" s="3">
        <v>4.6593</v>
      </c>
      <c r="E32" s="3">
        <v>4.6882000000000001</v>
      </c>
      <c r="F32" s="3">
        <f t="shared" si="0"/>
        <v>2.8900000000000148E-2</v>
      </c>
      <c r="G32" s="3">
        <v>4.6736000000000004</v>
      </c>
      <c r="H32" s="3">
        <f t="shared" si="1"/>
        <v>1.4300000000000423E-2</v>
      </c>
      <c r="I32" s="6">
        <f t="shared" si="2"/>
        <v>2.0209790209789715</v>
      </c>
      <c r="J32" s="3">
        <v>1.3299999999999999E-2</v>
      </c>
      <c r="K32" s="9">
        <v>0.47420000000000001</v>
      </c>
      <c r="L32" s="10">
        <v>832.31330000000003</v>
      </c>
      <c r="M32" s="8">
        <f t="shared" si="3"/>
        <v>416.15665000000001</v>
      </c>
      <c r="N32" s="8">
        <f t="shared" si="5"/>
        <v>469.34960526315791</v>
      </c>
      <c r="O32" s="21" t="s">
        <v>130</v>
      </c>
      <c r="P32" s="21">
        <v>500</v>
      </c>
    </row>
    <row r="33" spans="1:16" ht="15.75" x14ac:dyDescent="0.5">
      <c r="A33" s="3" t="s">
        <v>125</v>
      </c>
      <c r="B33" s="3">
        <v>27</v>
      </c>
      <c r="C33" s="3" t="s">
        <v>41</v>
      </c>
      <c r="D33" s="3">
        <v>4.7268999999999997</v>
      </c>
      <c r="E33" s="3">
        <v>4.7382999999999997</v>
      </c>
      <c r="F33" s="3">
        <f t="shared" si="0"/>
        <v>1.1400000000000077E-2</v>
      </c>
      <c r="G33" s="3">
        <v>4.7319000000000004</v>
      </c>
      <c r="H33" s="5">
        <f t="shared" si="1"/>
        <v>5.0000000000007816E-3</v>
      </c>
      <c r="I33" s="6">
        <f t="shared" si="2"/>
        <v>2.2799999999996587</v>
      </c>
      <c r="J33" s="3">
        <v>5.1000000000000004E-3</v>
      </c>
      <c r="K33" s="9">
        <v>0.2586</v>
      </c>
      <c r="L33" s="10">
        <v>393.37799999999999</v>
      </c>
      <c r="M33" s="8">
        <f t="shared" si="3"/>
        <v>196.68899999999999</v>
      </c>
      <c r="N33" s="8">
        <f t="shared" si="5"/>
        <v>578.49705882352941</v>
      </c>
      <c r="O33" s="21" t="s">
        <v>130</v>
      </c>
      <c r="P33" s="21">
        <v>500</v>
      </c>
    </row>
    <row r="34" spans="1:16" ht="15.75" x14ac:dyDescent="0.5">
      <c r="A34" s="3" t="s">
        <v>125</v>
      </c>
      <c r="B34" s="3">
        <v>28</v>
      </c>
      <c r="C34" s="3" t="s">
        <v>42</v>
      </c>
      <c r="D34" s="3">
        <v>4.4602000000000004</v>
      </c>
      <c r="E34" s="3">
        <v>4.4705000000000004</v>
      </c>
      <c r="F34" s="3">
        <f t="shared" si="0"/>
        <v>1.0299999999999976E-2</v>
      </c>
      <c r="G34" s="3">
        <v>4.4638</v>
      </c>
      <c r="H34" s="3">
        <f t="shared" si="1"/>
        <v>3.5999999999996035E-3</v>
      </c>
      <c r="I34" s="6">
        <f t="shared" si="2"/>
        <v>2.8611111111114194</v>
      </c>
      <c r="J34" s="3">
        <v>3.8E-3</v>
      </c>
      <c r="K34" s="9">
        <v>0.26640000000000003</v>
      </c>
      <c r="L34" s="10">
        <v>409.25790000000001</v>
      </c>
      <c r="M34" s="8">
        <f t="shared" si="3"/>
        <v>204.62895</v>
      </c>
      <c r="N34" s="8">
        <f t="shared" si="5"/>
        <v>807.74585526315798</v>
      </c>
      <c r="O34" s="21" t="s">
        <v>130</v>
      </c>
      <c r="P34" s="21">
        <v>500</v>
      </c>
    </row>
    <row r="35" spans="1:16" ht="15.75" x14ac:dyDescent="0.5">
      <c r="A35" s="3" t="s">
        <v>125</v>
      </c>
      <c r="B35" s="3">
        <v>29</v>
      </c>
      <c r="C35" s="3" t="s">
        <v>43</v>
      </c>
      <c r="D35" s="3">
        <v>4.6060999999999996</v>
      </c>
      <c r="E35" s="3">
        <v>4.6268000000000002</v>
      </c>
      <c r="F35" s="3">
        <f t="shared" si="0"/>
        <v>2.0700000000000607E-2</v>
      </c>
      <c r="G35" s="3">
        <v>4.6125999999999996</v>
      </c>
      <c r="H35" s="3">
        <f t="shared" si="1"/>
        <v>6.4999999999999503E-3</v>
      </c>
      <c r="I35" s="6">
        <f t="shared" si="2"/>
        <v>3.1846153846155025</v>
      </c>
      <c r="J35" s="3">
        <v>6.7000000000000002E-3</v>
      </c>
      <c r="K35" s="9">
        <v>0.29509999999999997</v>
      </c>
      <c r="L35" s="10">
        <v>467.68759999999997</v>
      </c>
      <c r="M35" s="8">
        <f t="shared" si="3"/>
        <v>233.84379999999999</v>
      </c>
      <c r="N35" s="8">
        <f t="shared" si="5"/>
        <v>523.53089552238794</v>
      </c>
      <c r="O35" s="21" t="s">
        <v>131</v>
      </c>
      <c r="P35" s="21">
        <v>500</v>
      </c>
    </row>
    <row r="36" spans="1:16" ht="15.75" x14ac:dyDescent="0.5">
      <c r="A36" s="3" t="s">
        <v>125</v>
      </c>
      <c r="B36" s="3">
        <v>30</v>
      </c>
      <c r="C36" s="3" t="s">
        <v>44</v>
      </c>
      <c r="D36" s="3">
        <v>4.5282999999999998</v>
      </c>
      <c r="E36" s="3">
        <v>4.5559000000000003</v>
      </c>
      <c r="F36" s="3">
        <f t="shared" si="0"/>
        <v>2.7600000000000513E-2</v>
      </c>
      <c r="G36" s="3">
        <v>4.5396000000000001</v>
      </c>
      <c r="H36" s="3">
        <f t="shared" si="1"/>
        <v>1.130000000000031E-2</v>
      </c>
      <c r="I36" s="6">
        <f t="shared" si="2"/>
        <v>2.4424778761061732</v>
      </c>
      <c r="J36" s="3">
        <v>1.11E-2</v>
      </c>
      <c r="K36" s="9">
        <v>0.30130000000000001</v>
      </c>
      <c r="L36" s="10">
        <v>480.31</v>
      </c>
      <c r="M36" s="8">
        <f t="shared" si="3"/>
        <v>240.155</v>
      </c>
      <c r="N36" s="8">
        <f t="shared" si="5"/>
        <v>324.53378378378375</v>
      </c>
      <c r="O36" s="21" t="s">
        <v>131</v>
      </c>
      <c r="P36" s="21">
        <v>500</v>
      </c>
    </row>
    <row r="37" spans="1:16" ht="15.75" x14ac:dyDescent="0.5">
      <c r="A37" s="3" t="s">
        <v>125</v>
      </c>
      <c r="B37" s="3">
        <v>31</v>
      </c>
      <c r="C37" s="3" t="s">
        <v>40</v>
      </c>
      <c r="D37" s="3">
        <v>4.9318999999999997</v>
      </c>
      <c r="E37" s="3">
        <v>4.9545000000000003</v>
      </c>
      <c r="F37" s="3">
        <f t="shared" si="0"/>
        <v>2.260000000000062E-2</v>
      </c>
      <c r="G37" s="3">
        <v>4.9404000000000003</v>
      </c>
      <c r="H37" s="3">
        <f t="shared" si="1"/>
        <v>8.5000000000006182E-3</v>
      </c>
      <c r="I37" s="6">
        <f t="shared" si="2"/>
        <v>2.6588235294116442</v>
      </c>
      <c r="J37" s="3">
        <v>8.3999999999999995E-3</v>
      </c>
      <c r="K37" s="9">
        <v>1.1324000000000001</v>
      </c>
      <c r="L37" s="10">
        <v>2172.328</v>
      </c>
      <c r="M37" s="8">
        <f t="shared" si="3"/>
        <v>1086.164</v>
      </c>
      <c r="N37" s="8">
        <f t="shared" si="5"/>
        <v>1939.5785714285714</v>
      </c>
      <c r="O37" s="21" t="s">
        <v>131</v>
      </c>
      <c r="P37" s="21">
        <v>500</v>
      </c>
    </row>
    <row r="38" spans="1:16" ht="15.75" x14ac:dyDescent="0.5">
      <c r="A38" s="3" t="s">
        <v>125</v>
      </c>
      <c r="B38" s="3">
        <v>32</v>
      </c>
      <c r="C38" s="3" t="s">
        <v>45</v>
      </c>
      <c r="D38" s="3">
        <v>6.4288999999999996</v>
      </c>
      <c r="E38" s="3">
        <v>6.4435000000000002</v>
      </c>
      <c r="F38" s="3">
        <f t="shared" si="0"/>
        <v>1.4600000000000612E-2</v>
      </c>
      <c r="G38" s="3">
        <v>6.4355000000000002</v>
      </c>
      <c r="H38" s="3">
        <f t="shared" si="1"/>
        <v>6.6000000000006054E-3</v>
      </c>
      <c r="I38" s="6">
        <f t="shared" si="2"/>
        <v>2.2121212121211018</v>
      </c>
      <c r="J38" s="5">
        <v>7.0000000000000001E-3</v>
      </c>
      <c r="K38" s="9">
        <v>0.86890000000000001</v>
      </c>
      <c r="L38" s="10">
        <v>1635.874</v>
      </c>
      <c r="M38" s="8">
        <f t="shared" si="3"/>
        <v>817.93700000000001</v>
      </c>
      <c r="N38" s="8">
        <f t="shared" si="5"/>
        <v>1752.7221428571429</v>
      </c>
      <c r="O38" s="21" t="s">
        <v>131</v>
      </c>
      <c r="P38" s="21">
        <v>500</v>
      </c>
    </row>
    <row r="39" spans="1:16" ht="15.75" x14ac:dyDescent="0.5">
      <c r="A39" s="3" t="s">
        <v>125</v>
      </c>
      <c r="B39" s="3">
        <v>33</v>
      </c>
      <c r="C39" s="3" t="s">
        <v>46</v>
      </c>
      <c r="D39" s="3">
        <v>4.3943000000000003</v>
      </c>
      <c r="E39" s="3">
        <v>4.4165999999999999</v>
      </c>
      <c r="F39" s="3">
        <f t="shared" si="0"/>
        <v>2.2299999999999542E-2</v>
      </c>
      <c r="G39" s="3">
        <v>4.4055</v>
      </c>
      <c r="H39" s="3">
        <f t="shared" si="1"/>
        <v>1.1199999999999655E-2</v>
      </c>
      <c r="I39" s="6">
        <f t="shared" si="2"/>
        <v>1.991071428571449</v>
      </c>
      <c r="J39" s="3">
        <v>1.12E-2</v>
      </c>
      <c r="K39" s="9">
        <v>0.42580000000000001</v>
      </c>
      <c r="L39" s="10">
        <v>733.77679999999998</v>
      </c>
      <c r="M39" s="8">
        <f t="shared" si="3"/>
        <v>366.88839999999999</v>
      </c>
      <c r="N39" s="8">
        <f t="shared" si="5"/>
        <v>491.36839285714285</v>
      </c>
      <c r="O39" s="21" t="s">
        <v>130</v>
      </c>
      <c r="P39" s="21">
        <v>50</v>
      </c>
    </row>
    <row r="40" spans="1:16" ht="15.75" x14ac:dyDescent="0.5">
      <c r="A40" s="3" t="s">
        <v>125</v>
      </c>
      <c r="B40" s="3">
        <v>34</v>
      </c>
      <c r="C40" s="3" t="s">
        <v>47</v>
      </c>
      <c r="D40" s="3">
        <v>4.7159000000000004</v>
      </c>
      <c r="E40" s="3">
        <v>4.7507000000000001</v>
      </c>
      <c r="F40" s="3">
        <f t="shared" si="0"/>
        <v>3.479999999999972E-2</v>
      </c>
      <c r="G40" s="3">
        <v>4.7285000000000004</v>
      </c>
      <c r="H40" s="3">
        <f t="shared" si="1"/>
        <v>1.2599999999999945E-2</v>
      </c>
      <c r="I40" s="6">
        <f t="shared" si="2"/>
        <v>2.7619047619047516</v>
      </c>
      <c r="J40" s="3">
        <v>1.2800000000000001E-2</v>
      </c>
      <c r="K40" s="9">
        <v>0.59</v>
      </c>
      <c r="L40" s="10">
        <v>1068.068</v>
      </c>
      <c r="M40" s="8">
        <f t="shared" si="3"/>
        <v>534.03399999999999</v>
      </c>
      <c r="N40" s="8">
        <f t="shared" si="5"/>
        <v>625.82109375000005</v>
      </c>
      <c r="O40" s="21" t="s">
        <v>130</v>
      </c>
      <c r="P40" s="21">
        <v>50</v>
      </c>
    </row>
    <row r="41" spans="1:16" ht="15.75" x14ac:dyDescent="0.5">
      <c r="A41" s="3" t="s">
        <v>125</v>
      </c>
      <c r="B41" s="3">
        <v>35</v>
      </c>
      <c r="C41" s="3" t="s">
        <v>48</v>
      </c>
      <c r="D41" s="3">
        <v>4.9048999999999996</v>
      </c>
      <c r="E41" s="3">
        <v>4.9199000000000002</v>
      </c>
      <c r="F41" s="5">
        <f t="shared" si="0"/>
        <v>1.5000000000000568E-2</v>
      </c>
      <c r="G41" s="3">
        <v>4.9103000000000003</v>
      </c>
      <c r="H41" s="3">
        <f t="shared" si="1"/>
        <v>5.4000000000007375E-3</v>
      </c>
      <c r="I41" s="6">
        <f t="shared" si="2"/>
        <v>2.7777777777775037</v>
      </c>
      <c r="J41" s="5">
        <v>5.8999999999999999E-3</v>
      </c>
      <c r="K41" s="9">
        <v>0.29099999999999998</v>
      </c>
      <c r="L41" s="10">
        <v>459.34050000000002</v>
      </c>
      <c r="M41" s="8">
        <f t="shared" si="3"/>
        <v>229.67025000000001</v>
      </c>
      <c r="N41" s="8">
        <f t="shared" si="5"/>
        <v>583.90741525423732</v>
      </c>
      <c r="O41" s="21" t="s">
        <v>130</v>
      </c>
      <c r="P41" s="21">
        <v>50</v>
      </c>
    </row>
    <row r="42" spans="1:16" ht="15.75" x14ac:dyDescent="0.5">
      <c r="A42" s="3" t="s">
        <v>125</v>
      </c>
      <c r="B42" s="3">
        <v>36</v>
      </c>
      <c r="C42" s="3" t="s">
        <v>49</v>
      </c>
      <c r="D42" s="3">
        <v>4.5555000000000003</v>
      </c>
      <c r="E42" s="3">
        <v>4.5704000000000002</v>
      </c>
      <c r="F42" s="3">
        <f t="shared" si="0"/>
        <v>1.4899999999999913E-2</v>
      </c>
      <c r="G42" s="3">
        <v>4.5627000000000004</v>
      </c>
      <c r="H42" s="3">
        <f t="shared" si="1"/>
        <v>7.2000000000000952E-3</v>
      </c>
      <c r="I42" s="6">
        <f t="shared" si="2"/>
        <v>2.0694444444444051</v>
      </c>
      <c r="J42" s="3">
        <v>7.1999999999999998E-3</v>
      </c>
      <c r="K42" s="9">
        <v>0.49940000000000001</v>
      </c>
      <c r="L42" s="10">
        <v>883.61739999999998</v>
      </c>
      <c r="M42" s="8">
        <f t="shared" si="3"/>
        <v>441.80869999999999</v>
      </c>
      <c r="N42" s="8">
        <f t="shared" si="5"/>
        <v>920.4347916666668</v>
      </c>
      <c r="O42" s="21" t="s">
        <v>130</v>
      </c>
      <c r="P42" s="21">
        <v>50</v>
      </c>
    </row>
    <row r="43" spans="1:16" ht="15.75" x14ac:dyDescent="0.5">
      <c r="A43" s="3" t="s">
        <v>125</v>
      </c>
      <c r="B43" s="3">
        <v>37</v>
      </c>
      <c r="C43" s="3" t="s">
        <v>50</v>
      </c>
      <c r="D43" s="3">
        <v>5.0822000000000003</v>
      </c>
      <c r="E43" s="3">
        <v>5.1044</v>
      </c>
      <c r="F43" s="3">
        <f t="shared" si="0"/>
        <v>2.2199999999999775E-2</v>
      </c>
      <c r="G43" s="3">
        <v>5.0895999999999999</v>
      </c>
      <c r="H43" s="3">
        <f t="shared" si="1"/>
        <v>7.3999999999996291E-3</v>
      </c>
      <c r="I43" s="6">
        <f t="shared" si="2"/>
        <v>3.0000000000001199</v>
      </c>
      <c r="J43" s="3">
        <v>7.1000000000000004E-3</v>
      </c>
      <c r="K43" s="9">
        <v>0.4229</v>
      </c>
      <c r="L43" s="10">
        <v>727.87270000000001</v>
      </c>
      <c r="M43" s="8">
        <f t="shared" si="3"/>
        <v>363.93635</v>
      </c>
      <c r="N43" s="8">
        <f t="shared" si="5"/>
        <v>768.87961267605635</v>
      </c>
      <c r="O43" s="21" t="s">
        <v>131</v>
      </c>
      <c r="P43" s="21">
        <v>50</v>
      </c>
    </row>
    <row r="44" spans="1:16" ht="15.75" x14ac:dyDescent="0.5">
      <c r="A44" s="3" t="s">
        <v>125</v>
      </c>
      <c r="B44" s="3">
        <v>38</v>
      </c>
      <c r="C44" s="3" t="s">
        <v>51</v>
      </c>
      <c r="D44" s="3">
        <v>5.0521000000000003</v>
      </c>
      <c r="E44" s="3">
        <v>5.0711000000000004</v>
      </c>
      <c r="F44" s="5">
        <f t="shared" si="0"/>
        <v>1.9000000000000128E-2</v>
      </c>
      <c r="G44" s="3">
        <v>5.0601000000000003</v>
      </c>
      <c r="H44" s="5">
        <f t="shared" si="1"/>
        <v>8.0000000000000071E-3</v>
      </c>
      <c r="I44" s="6">
        <f t="shared" si="2"/>
        <v>2.3750000000000138</v>
      </c>
      <c r="J44" s="3">
        <v>8.3000000000000001E-3</v>
      </c>
      <c r="K44" s="9">
        <v>0.4158</v>
      </c>
      <c r="L44" s="10">
        <v>713.41800000000001</v>
      </c>
      <c r="M44" s="8">
        <f t="shared" si="3"/>
        <v>356.709</v>
      </c>
      <c r="N44" s="8">
        <f t="shared" si="5"/>
        <v>644.65481927710846</v>
      </c>
      <c r="O44" s="21" t="s">
        <v>131</v>
      </c>
      <c r="P44" s="21">
        <v>50</v>
      </c>
    </row>
    <row r="45" spans="1:16" ht="15.75" x14ac:dyDescent="0.5">
      <c r="A45" s="3" t="s">
        <v>125</v>
      </c>
      <c r="B45" s="3">
        <v>39</v>
      </c>
      <c r="C45" s="3" t="s">
        <v>52</v>
      </c>
      <c r="D45" s="3">
        <v>5.3388</v>
      </c>
      <c r="E45" s="5">
        <v>5.351</v>
      </c>
      <c r="F45" s="3">
        <f t="shared" si="0"/>
        <v>1.2199999999999989E-2</v>
      </c>
      <c r="G45" s="3">
        <v>5.3446999999999996</v>
      </c>
      <c r="H45" s="3">
        <f t="shared" si="1"/>
        <v>5.8999999999995723E-3</v>
      </c>
      <c r="I45" s="6">
        <f t="shared" si="2"/>
        <v>2.0677966101696397</v>
      </c>
      <c r="J45" s="3">
        <v>6.1000000000000004E-3</v>
      </c>
      <c r="K45" s="9">
        <v>0.22670000000000001</v>
      </c>
      <c r="L45" s="10">
        <v>328.43349999999998</v>
      </c>
      <c r="M45" s="8">
        <f t="shared" si="3"/>
        <v>164.21674999999999</v>
      </c>
      <c r="N45" s="8">
        <f t="shared" si="5"/>
        <v>403.81168032786877</v>
      </c>
      <c r="O45" s="21" t="s">
        <v>131</v>
      </c>
      <c r="P45" s="21">
        <v>50</v>
      </c>
    </row>
    <row r="46" spans="1:16" ht="15.75" x14ac:dyDescent="0.5">
      <c r="A46" s="3" t="s">
        <v>125</v>
      </c>
      <c r="B46" s="3">
        <v>40</v>
      </c>
      <c r="C46" s="3" t="s">
        <v>53</v>
      </c>
      <c r="D46" s="3">
        <v>4.8741000000000003</v>
      </c>
      <c r="E46" s="3">
        <v>4.8822999999999999</v>
      </c>
      <c r="F46" s="3">
        <f t="shared" si="0"/>
        <v>8.199999999999541E-3</v>
      </c>
      <c r="G46" s="3">
        <v>4.8780999999999999</v>
      </c>
      <c r="H46" s="5">
        <f t="shared" si="1"/>
        <v>3.9999999999995595E-3</v>
      </c>
      <c r="I46" s="6">
        <f t="shared" si="2"/>
        <v>2.0500000000001108</v>
      </c>
      <c r="J46" s="3">
        <v>3.5999999999999999E-3</v>
      </c>
      <c r="K46" s="9">
        <v>0.2737</v>
      </c>
      <c r="L46" s="10">
        <v>424.1198</v>
      </c>
      <c r="M46" s="8">
        <f t="shared" si="3"/>
        <v>212.0599</v>
      </c>
      <c r="N46" s="8">
        <f t="shared" si="5"/>
        <v>883.58291666666662</v>
      </c>
      <c r="O46" s="21" t="s">
        <v>131</v>
      </c>
      <c r="P46" s="21">
        <v>50</v>
      </c>
    </row>
    <row r="47" spans="1:16" ht="15.75" x14ac:dyDescent="0.5">
      <c r="A47" s="3" t="s">
        <v>125</v>
      </c>
      <c r="B47" s="3">
        <v>41</v>
      </c>
      <c r="C47" s="3" t="s">
        <v>54</v>
      </c>
      <c r="D47" s="3">
        <v>4.3316999999999997</v>
      </c>
      <c r="E47" s="3">
        <v>4.3441999999999998</v>
      </c>
      <c r="F47" s="3">
        <f t="shared" si="0"/>
        <v>1.2500000000000178E-2</v>
      </c>
      <c r="G47" s="3">
        <v>4.3372999999999999</v>
      </c>
      <c r="H47" s="3">
        <f t="shared" si="1"/>
        <v>5.6000000000002714E-3</v>
      </c>
      <c r="I47" s="6">
        <f t="shared" si="2"/>
        <v>2.2321428571427808</v>
      </c>
      <c r="J47" s="3">
        <v>5.3E-3</v>
      </c>
      <c r="K47" s="9">
        <v>0.255</v>
      </c>
      <c r="L47" s="10">
        <v>386.0489</v>
      </c>
      <c r="M47" s="8">
        <f t="shared" si="3"/>
        <v>193.02445</v>
      </c>
      <c r="N47" s="8">
        <f t="shared" si="5"/>
        <v>546.29561320754726</v>
      </c>
      <c r="O47" s="21" t="s">
        <v>130</v>
      </c>
      <c r="P47" s="21">
        <v>500</v>
      </c>
    </row>
    <row r="48" spans="1:16" ht="15.75" x14ac:dyDescent="0.5">
      <c r="A48" s="3" t="s">
        <v>125</v>
      </c>
      <c r="B48" s="3">
        <v>42</v>
      </c>
      <c r="C48" s="3" t="s">
        <v>55</v>
      </c>
      <c r="D48" s="3">
        <v>5.1532999999999998</v>
      </c>
      <c r="E48" s="3">
        <v>5.1657000000000002</v>
      </c>
      <c r="F48" s="3">
        <f t="shared" si="0"/>
        <v>1.2400000000000411E-2</v>
      </c>
      <c r="G48" s="3">
        <v>5.1600999999999999</v>
      </c>
      <c r="H48" s="3">
        <f t="shared" si="1"/>
        <v>6.8000000000001393E-3</v>
      </c>
      <c r="I48" s="6">
        <f t="shared" si="2"/>
        <v>1.8235294117647289</v>
      </c>
      <c r="J48" s="3">
        <v>6.6E-3</v>
      </c>
      <c r="K48" s="9">
        <v>0.53690000000000004</v>
      </c>
      <c r="L48" s="10">
        <v>959.96280000000002</v>
      </c>
      <c r="M48" s="8">
        <f t="shared" si="3"/>
        <v>479.98140000000001</v>
      </c>
      <c r="N48" s="8">
        <f t="shared" si="5"/>
        <v>1090.8668181818184</v>
      </c>
      <c r="O48" s="21" t="s">
        <v>130</v>
      </c>
      <c r="P48" s="21">
        <v>500</v>
      </c>
    </row>
    <row r="49" spans="1:16" ht="15.75" x14ac:dyDescent="0.5">
      <c r="A49" s="3" t="s">
        <v>125</v>
      </c>
      <c r="B49" s="3">
        <v>43</v>
      </c>
      <c r="C49" s="3" t="s">
        <v>56</v>
      </c>
      <c r="D49" s="3">
        <v>5.3407</v>
      </c>
      <c r="E49" s="3">
        <v>5.3545999999999996</v>
      </c>
      <c r="F49" s="3">
        <f t="shared" si="0"/>
        <v>1.3899999999999579E-2</v>
      </c>
      <c r="G49" s="3">
        <v>5.3483999999999998</v>
      </c>
      <c r="H49" s="3">
        <f t="shared" si="1"/>
        <v>7.6999999999998181E-3</v>
      </c>
      <c r="I49" s="6">
        <f t="shared" si="2"/>
        <v>1.8051948051947933</v>
      </c>
      <c r="J49" s="3">
        <v>8.2000000000000007E-3</v>
      </c>
      <c r="K49" s="9">
        <v>0.31140000000000001</v>
      </c>
      <c r="L49" s="10">
        <v>500.87240000000003</v>
      </c>
      <c r="M49" s="8">
        <f t="shared" si="3"/>
        <v>250.43620000000001</v>
      </c>
      <c r="N49" s="8">
        <f t="shared" si="5"/>
        <v>458.11500000000001</v>
      </c>
      <c r="O49" s="21" t="s">
        <v>130</v>
      </c>
      <c r="P49" s="21">
        <v>500</v>
      </c>
    </row>
    <row r="50" spans="1:16" ht="15.75" x14ac:dyDescent="0.5">
      <c r="A50" s="3" t="s">
        <v>125</v>
      </c>
      <c r="B50" s="3">
        <v>44</v>
      </c>
      <c r="C50" s="3" t="s">
        <v>57</v>
      </c>
      <c r="D50" s="3">
        <v>4.7389000000000001</v>
      </c>
      <c r="E50" s="3">
        <v>4.7598000000000003</v>
      </c>
      <c r="F50" s="3">
        <f t="shared" si="0"/>
        <v>2.0900000000000141E-2</v>
      </c>
      <c r="G50" s="3">
        <v>4.7477999999999998</v>
      </c>
      <c r="H50" s="3">
        <f t="shared" si="1"/>
        <v>8.8999999999996859E-3</v>
      </c>
      <c r="I50" s="6">
        <f t="shared" si="2"/>
        <v>2.3483146067416718</v>
      </c>
      <c r="J50" s="3">
        <v>9.1999999999999998E-3</v>
      </c>
      <c r="K50" s="9">
        <v>0.57489999999999997</v>
      </c>
      <c r="L50" s="10">
        <v>1037.326</v>
      </c>
      <c r="M50" s="8">
        <f t="shared" si="3"/>
        <v>518.66300000000001</v>
      </c>
      <c r="N50" s="8">
        <f t="shared" si="5"/>
        <v>845.6461956521739</v>
      </c>
      <c r="O50" s="21" t="s">
        <v>130</v>
      </c>
      <c r="P50" s="21">
        <v>500</v>
      </c>
    </row>
    <row r="51" spans="1:16" ht="15.75" x14ac:dyDescent="0.5">
      <c r="A51" s="3" t="s">
        <v>125</v>
      </c>
      <c r="B51" s="3">
        <v>45</v>
      </c>
      <c r="C51" s="3" t="s">
        <v>58</v>
      </c>
      <c r="D51" s="3">
        <v>5.8772000000000002</v>
      </c>
      <c r="E51" s="3">
        <v>5.8925999999999998</v>
      </c>
      <c r="F51" s="3">
        <f t="shared" si="0"/>
        <v>1.5399999999999636E-2</v>
      </c>
      <c r="G51" s="3">
        <v>5.8842999999999996</v>
      </c>
      <c r="H51" s="3">
        <f t="shared" si="1"/>
        <v>7.0999999999994401E-3</v>
      </c>
      <c r="I51" s="6">
        <f t="shared" si="2"/>
        <v>2.1690140845071619</v>
      </c>
      <c r="J51" s="3">
        <v>7.1000000000000004E-3</v>
      </c>
      <c r="K51" s="9">
        <v>0.25919999999999999</v>
      </c>
      <c r="L51" s="10">
        <v>394.59960000000001</v>
      </c>
      <c r="M51" s="8">
        <f t="shared" si="3"/>
        <v>197.2998</v>
      </c>
      <c r="N51" s="8">
        <f t="shared" si="5"/>
        <v>416.83056338028172</v>
      </c>
      <c r="O51" s="21" t="s">
        <v>131</v>
      </c>
      <c r="P51" s="21">
        <v>500</v>
      </c>
    </row>
    <row r="52" spans="1:16" ht="15.75" x14ac:dyDescent="0.5">
      <c r="A52" s="3" t="s">
        <v>125</v>
      </c>
      <c r="B52" s="3">
        <v>46</v>
      </c>
      <c r="C52" s="3" t="s">
        <v>65</v>
      </c>
      <c r="I52" s="6"/>
      <c r="L52" s="8"/>
      <c r="M52" s="8"/>
      <c r="N52" s="8"/>
      <c r="O52" s="21" t="s">
        <v>131</v>
      </c>
      <c r="P52" s="21">
        <v>500</v>
      </c>
    </row>
    <row r="53" spans="1:16" ht="15.75" x14ac:dyDescent="0.5">
      <c r="A53" s="3" t="s">
        <v>125</v>
      </c>
      <c r="B53" s="3">
        <v>47</v>
      </c>
      <c r="C53" s="3" t="s">
        <v>59</v>
      </c>
      <c r="D53" s="5">
        <v>4.8419999999999996</v>
      </c>
      <c r="E53" s="3">
        <v>4.8585000000000003</v>
      </c>
      <c r="F53" s="3">
        <f t="shared" si="0"/>
        <v>1.6500000000000625E-2</v>
      </c>
      <c r="G53" s="3">
        <v>4.8483000000000001</v>
      </c>
      <c r="H53" s="3">
        <f t="shared" si="1"/>
        <v>6.3000000000004164E-3</v>
      </c>
      <c r="I53" s="6">
        <f t="shared" si="2"/>
        <v>2.6190476190475453</v>
      </c>
      <c r="J53" s="3">
        <v>5.7999999999999996E-3</v>
      </c>
      <c r="K53" s="9">
        <v>0.1799</v>
      </c>
      <c r="L53" s="10">
        <v>233.15440000000001</v>
      </c>
      <c r="M53" s="8">
        <f t="shared" si="3"/>
        <v>116.5772</v>
      </c>
      <c r="N53" s="8">
        <f>M53*15/J53/1000</f>
        <v>301.4927586206897</v>
      </c>
      <c r="O53" s="21" t="s">
        <v>131</v>
      </c>
      <c r="P53" s="21">
        <v>500</v>
      </c>
    </row>
    <row r="54" spans="1:16" ht="15.75" x14ac:dyDescent="0.5">
      <c r="A54" s="3" t="s">
        <v>125</v>
      </c>
      <c r="B54" s="3">
        <v>48</v>
      </c>
      <c r="C54" s="3" t="s">
        <v>60</v>
      </c>
      <c r="D54" s="3">
        <v>5.3227000000000002</v>
      </c>
      <c r="E54" s="3">
        <v>5.3567</v>
      </c>
      <c r="F54" s="5">
        <f t="shared" si="0"/>
        <v>3.3999999999999808E-2</v>
      </c>
      <c r="G54" s="3">
        <v>5.3364000000000003</v>
      </c>
      <c r="H54" s="3">
        <f t="shared" si="1"/>
        <v>1.3700000000000045E-2</v>
      </c>
      <c r="I54" s="6">
        <f t="shared" si="2"/>
        <v>2.4817518248174961</v>
      </c>
      <c r="J54" s="3">
        <v>1.37E-2</v>
      </c>
      <c r="K54" s="9">
        <v>0.74019999999999997</v>
      </c>
      <c r="L54" s="10">
        <v>1373.857</v>
      </c>
      <c r="M54" s="8">
        <f t="shared" si="3"/>
        <v>686.92849999999999</v>
      </c>
      <c r="N54" s="8">
        <f>M54*15/J54/1000</f>
        <v>752.11149635036486</v>
      </c>
      <c r="O54" s="21" t="s">
        <v>131</v>
      </c>
      <c r="P54" s="21">
        <v>500</v>
      </c>
    </row>
    <row r="55" spans="1:16" x14ac:dyDescent="0.4">
      <c r="K55" s="9"/>
    </row>
    <row r="59" spans="1:16" x14ac:dyDescent="0.4">
      <c r="B59" s="11" t="s">
        <v>85</v>
      </c>
      <c r="C59" s="11"/>
      <c r="D59" s="11"/>
      <c r="E59" s="11"/>
      <c r="F59" s="11">
        <v>562</v>
      </c>
      <c r="G59" s="11" t="s">
        <v>86</v>
      </c>
      <c r="H59" s="11"/>
      <c r="I59" s="11"/>
      <c r="J59" s="11"/>
      <c r="K59" s="11"/>
      <c r="L59" s="11"/>
      <c r="M59" s="11"/>
    </row>
    <row r="60" spans="1:16" x14ac:dyDescent="0.4">
      <c r="B60" s="11" t="s">
        <v>87</v>
      </c>
      <c r="C60" s="11"/>
      <c r="D60" s="11"/>
      <c r="E60" s="11"/>
      <c r="F60" s="11">
        <v>10</v>
      </c>
      <c r="G60" s="11"/>
      <c r="H60" s="11"/>
      <c r="I60" s="11"/>
      <c r="J60" s="11"/>
      <c r="K60" s="11"/>
      <c r="L60" s="11"/>
      <c r="M60" s="11"/>
    </row>
    <row r="61" spans="1:16" x14ac:dyDescent="0.4">
      <c r="B61" s="11" t="s">
        <v>88</v>
      </c>
      <c r="C61" s="11"/>
      <c r="D61" s="11"/>
      <c r="E61" s="11"/>
      <c r="F61" s="11">
        <v>50</v>
      </c>
      <c r="G61" s="11" t="s">
        <v>89</v>
      </c>
      <c r="H61" s="11"/>
      <c r="I61" s="11"/>
      <c r="J61" s="11"/>
      <c r="K61" s="11"/>
      <c r="L61" s="11"/>
      <c r="M61" s="11"/>
    </row>
    <row r="62" spans="1:16" x14ac:dyDescent="0.4">
      <c r="B62" s="11" t="s">
        <v>90</v>
      </c>
      <c r="C62" s="11"/>
      <c r="D62" s="11"/>
      <c r="E62" s="11"/>
      <c r="F62" s="11" t="s">
        <v>91</v>
      </c>
      <c r="G62" s="11"/>
      <c r="H62" s="11"/>
      <c r="I62" s="11"/>
      <c r="J62" s="11"/>
      <c r="K62" s="11"/>
      <c r="L62" s="11"/>
      <c r="M62" s="11"/>
    </row>
    <row r="63" spans="1:16" x14ac:dyDescent="0.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x14ac:dyDescent="0.4">
      <c r="B64" s="11" t="s">
        <v>92</v>
      </c>
      <c r="C64" s="11"/>
      <c r="D64" s="11"/>
      <c r="E64" s="11"/>
      <c r="F64" s="11" t="s">
        <v>118</v>
      </c>
      <c r="G64" s="11"/>
      <c r="H64" s="11"/>
      <c r="I64" s="11"/>
      <c r="J64" s="11"/>
      <c r="K64" s="11"/>
      <c r="L64" s="11"/>
      <c r="M64" s="11"/>
    </row>
    <row r="65" spans="2:15" x14ac:dyDescent="0.4">
      <c r="B65" s="11" t="s">
        <v>93</v>
      </c>
      <c r="C65" s="11"/>
      <c r="D65" s="11"/>
      <c r="E65" s="11"/>
      <c r="F65" s="11">
        <v>22.1</v>
      </c>
      <c r="G65" s="11" t="s">
        <v>94</v>
      </c>
      <c r="H65" s="11"/>
      <c r="I65" s="11"/>
      <c r="J65" s="11"/>
      <c r="K65" s="11"/>
      <c r="L65" s="11"/>
      <c r="M65" s="11"/>
    </row>
    <row r="66" spans="2:15" x14ac:dyDescent="0.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2:15" x14ac:dyDescent="0.4">
      <c r="B67" s="12" t="s">
        <v>95</v>
      </c>
      <c r="C67" s="12" t="s">
        <v>96</v>
      </c>
      <c r="D67" s="12" t="s">
        <v>97</v>
      </c>
      <c r="E67" s="12" t="s">
        <v>98</v>
      </c>
      <c r="F67" s="12" t="s">
        <v>99</v>
      </c>
      <c r="G67" s="12" t="s">
        <v>100</v>
      </c>
      <c r="H67" s="12" t="s">
        <v>101</v>
      </c>
      <c r="I67" s="12"/>
      <c r="J67" s="12" t="s">
        <v>102</v>
      </c>
      <c r="K67" s="12" t="s">
        <v>103</v>
      </c>
      <c r="L67" s="12" t="s">
        <v>104</v>
      </c>
      <c r="M67" s="12" t="s">
        <v>105</v>
      </c>
      <c r="N67" s="12" t="s">
        <v>106</v>
      </c>
      <c r="O67" s="12" t="s">
        <v>107</v>
      </c>
    </row>
    <row r="68" spans="2:15" x14ac:dyDescent="0.4">
      <c r="B68" s="12" t="s">
        <v>108</v>
      </c>
      <c r="C68" s="11">
        <v>1.4718</v>
      </c>
      <c r="D68" s="11">
        <v>1.5023</v>
      </c>
      <c r="E68" s="11">
        <v>0.20949999999999999</v>
      </c>
      <c r="F68" s="11">
        <v>0.80289999999999995</v>
      </c>
      <c r="G68" s="11">
        <v>0.50860000000000005</v>
      </c>
      <c r="H68" s="11">
        <v>0.36549999999999999</v>
      </c>
      <c r="I68" s="11"/>
      <c r="J68" s="11">
        <v>0.59570000000000001</v>
      </c>
      <c r="K68" s="11">
        <v>0.34350000000000003</v>
      </c>
      <c r="L68" s="11" t="s">
        <v>6</v>
      </c>
      <c r="M68" s="11" t="s">
        <v>6</v>
      </c>
      <c r="N68" s="11" t="s">
        <v>6</v>
      </c>
      <c r="O68" s="11" t="s">
        <v>6</v>
      </c>
    </row>
    <row r="69" spans="2:15" x14ac:dyDescent="0.4">
      <c r="B69" s="12" t="s">
        <v>109</v>
      </c>
      <c r="C69" s="11">
        <v>1.2017</v>
      </c>
      <c r="D69" s="11">
        <v>1.2307999999999999</v>
      </c>
      <c r="E69" s="11">
        <v>0.39450000000000002</v>
      </c>
      <c r="F69" s="11">
        <v>0.65249999999999997</v>
      </c>
      <c r="G69" s="11">
        <v>0.59909999999999997</v>
      </c>
      <c r="H69" s="11">
        <v>0.6603</v>
      </c>
      <c r="I69" s="11"/>
      <c r="J69" s="11">
        <v>0.81299999999999994</v>
      </c>
      <c r="K69" s="11">
        <v>0.74209999999999998</v>
      </c>
      <c r="L69" s="11" t="s">
        <v>6</v>
      </c>
      <c r="M69" s="11" t="s">
        <v>6</v>
      </c>
      <c r="N69" s="11" t="s">
        <v>6</v>
      </c>
      <c r="O69" s="11" t="s">
        <v>6</v>
      </c>
    </row>
    <row r="70" spans="2:15" x14ac:dyDescent="0.4">
      <c r="B70" s="12" t="s">
        <v>110</v>
      </c>
      <c r="C70" s="11">
        <v>0.96030000000000004</v>
      </c>
      <c r="D70" s="11">
        <v>0.9919</v>
      </c>
      <c r="E70" s="11">
        <v>0.44290000000000002</v>
      </c>
      <c r="F70" s="11">
        <v>0.35399999999999998</v>
      </c>
      <c r="G70" s="11">
        <v>0.50080000000000002</v>
      </c>
      <c r="H70" s="11">
        <v>0.35099999999999998</v>
      </c>
      <c r="I70" s="11"/>
      <c r="J70" s="11">
        <v>0.39589999999999997</v>
      </c>
      <c r="K70" s="11">
        <v>0.42759999999999998</v>
      </c>
      <c r="L70" s="11" t="s">
        <v>6</v>
      </c>
      <c r="M70" s="11" t="s">
        <v>6</v>
      </c>
      <c r="N70" s="11" t="s">
        <v>6</v>
      </c>
      <c r="O70" s="11" t="s">
        <v>6</v>
      </c>
    </row>
    <row r="71" spans="2:15" x14ac:dyDescent="0.4">
      <c r="B71" s="12" t="s">
        <v>111</v>
      </c>
      <c r="C71" s="11">
        <v>0.63400000000000001</v>
      </c>
      <c r="D71" s="11">
        <v>1.5701000000000001</v>
      </c>
      <c r="E71" s="11">
        <v>0.53820000000000001</v>
      </c>
      <c r="F71" s="11">
        <v>0.28649999999999998</v>
      </c>
      <c r="G71" s="11">
        <v>0.4047</v>
      </c>
      <c r="H71" s="11">
        <v>0.35899999999999999</v>
      </c>
      <c r="I71" s="11"/>
      <c r="J71" s="11">
        <v>0.68469999999999998</v>
      </c>
      <c r="K71" s="11">
        <v>0.7883</v>
      </c>
      <c r="L71" s="11" t="s">
        <v>6</v>
      </c>
      <c r="M71" s="11" t="s">
        <v>6</v>
      </c>
      <c r="N71" s="11" t="s">
        <v>6</v>
      </c>
      <c r="O71" s="11" t="s">
        <v>6</v>
      </c>
    </row>
    <row r="72" spans="2:15" x14ac:dyDescent="0.4">
      <c r="B72" s="12" t="s">
        <v>112</v>
      </c>
      <c r="C72" s="11">
        <v>0.50339999999999996</v>
      </c>
      <c r="D72" s="11">
        <v>0.48709999999999998</v>
      </c>
      <c r="E72" s="11">
        <v>0.49919999999999998</v>
      </c>
      <c r="F72" s="11">
        <v>0.33019999999999999</v>
      </c>
      <c r="G72" s="11">
        <v>0.37630000000000002</v>
      </c>
      <c r="H72" s="11">
        <v>0.39900000000000002</v>
      </c>
      <c r="I72" s="11"/>
      <c r="J72" s="11">
        <v>0.57310000000000005</v>
      </c>
      <c r="K72" s="11">
        <v>0.34499999999999997</v>
      </c>
      <c r="L72" s="11" t="s">
        <v>6</v>
      </c>
      <c r="M72" s="11" t="s">
        <v>6</v>
      </c>
      <c r="N72" s="11" t="s">
        <v>6</v>
      </c>
      <c r="O72" s="11" t="s">
        <v>6</v>
      </c>
    </row>
    <row r="73" spans="2:15" x14ac:dyDescent="0.4">
      <c r="B73" s="12" t="s">
        <v>113</v>
      </c>
      <c r="C73" s="11">
        <v>0.34289999999999998</v>
      </c>
      <c r="D73" s="11">
        <v>0.35799999999999998</v>
      </c>
      <c r="E73" s="11">
        <v>1.4841</v>
      </c>
      <c r="F73" s="11">
        <v>0.87980000000000003</v>
      </c>
      <c r="G73" s="11">
        <v>0.43180000000000002</v>
      </c>
      <c r="H73" s="11">
        <v>0.4083</v>
      </c>
      <c r="I73" s="11"/>
      <c r="J73" s="11">
        <v>0.56100000000000005</v>
      </c>
      <c r="K73" s="11">
        <v>0.22969999999999999</v>
      </c>
      <c r="L73" s="11" t="s">
        <v>6</v>
      </c>
      <c r="M73" s="11" t="s">
        <v>6</v>
      </c>
      <c r="N73" s="11" t="s">
        <v>6</v>
      </c>
      <c r="O73" s="11" t="s">
        <v>6</v>
      </c>
    </row>
    <row r="74" spans="2:15" x14ac:dyDescent="0.4">
      <c r="B74" s="12" t="s">
        <v>114</v>
      </c>
      <c r="C74" s="11">
        <v>0.22359999999999999</v>
      </c>
      <c r="D74" s="11">
        <v>0.2132</v>
      </c>
      <c r="E74" s="11">
        <v>0.62749999999999995</v>
      </c>
      <c r="F74" s="11">
        <v>0.41959999999999997</v>
      </c>
      <c r="G74" s="11">
        <v>0.4073</v>
      </c>
      <c r="H74" s="11">
        <v>1.5881000000000001</v>
      </c>
      <c r="I74" s="11"/>
      <c r="J74" s="11">
        <v>0.30030000000000001</v>
      </c>
      <c r="K74" s="11">
        <v>1.026</v>
      </c>
      <c r="L74" s="11" t="s">
        <v>6</v>
      </c>
      <c r="M74" s="11" t="s">
        <v>6</v>
      </c>
      <c r="N74" s="11" t="s">
        <v>6</v>
      </c>
      <c r="O74" s="11" t="s">
        <v>6</v>
      </c>
    </row>
    <row r="75" spans="2:15" x14ac:dyDescent="0.4">
      <c r="B75" s="12" t="s">
        <v>115</v>
      </c>
      <c r="C75" s="11">
        <v>4.8599999999999997E-2</v>
      </c>
      <c r="D75" s="11">
        <v>4.9099999999999998E-2</v>
      </c>
      <c r="E75" s="11">
        <v>0.26179999999999998</v>
      </c>
      <c r="F75" s="11">
        <v>0.74490000000000001</v>
      </c>
      <c r="G75" s="11">
        <v>0.40460000000000002</v>
      </c>
      <c r="H75" s="11">
        <v>1.1859999999999999</v>
      </c>
      <c r="I75" s="11"/>
      <c r="J75" s="11">
        <v>0.36049999999999999</v>
      </c>
      <c r="K75" s="11">
        <v>5.5599999999999997E-2</v>
      </c>
      <c r="L75" s="11" t="s">
        <v>6</v>
      </c>
      <c r="M75" s="11" t="s">
        <v>6</v>
      </c>
      <c r="N75" s="11" t="s">
        <v>6</v>
      </c>
      <c r="O75" s="11" t="s">
        <v>6</v>
      </c>
    </row>
    <row r="76" spans="2:15" x14ac:dyDescent="0.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81" spans="2:15" x14ac:dyDescent="0.4">
      <c r="B81" s="11" t="s">
        <v>85</v>
      </c>
      <c r="C81" s="11"/>
      <c r="D81" s="11"/>
      <c r="E81" s="11"/>
      <c r="F81" s="11">
        <v>590</v>
      </c>
      <c r="G81" s="11" t="s">
        <v>86</v>
      </c>
      <c r="H81" s="11"/>
      <c r="I81" s="11"/>
      <c r="J81" s="11"/>
      <c r="K81" s="11"/>
      <c r="L81" s="11"/>
      <c r="M81" s="11"/>
    </row>
    <row r="82" spans="2:15" x14ac:dyDescent="0.4">
      <c r="B82" s="11" t="s">
        <v>87</v>
      </c>
      <c r="C82" s="11"/>
      <c r="D82" s="11"/>
      <c r="E82" s="11"/>
      <c r="F82" s="11">
        <v>10</v>
      </c>
      <c r="G82" s="11"/>
      <c r="H82" s="11"/>
      <c r="I82" s="11"/>
      <c r="J82" s="11"/>
      <c r="K82" s="11"/>
      <c r="L82" s="11"/>
      <c r="M82" s="11"/>
    </row>
    <row r="83" spans="2:15" x14ac:dyDescent="0.4">
      <c r="B83" s="11" t="s">
        <v>88</v>
      </c>
      <c r="C83" s="11"/>
      <c r="D83" s="11"/>
      <c r="E83" s="11"/>
      <c r="F83" s="11">
        <v>50</v>
      </c>
      <c r="G83" s="11" t="s">
        <v>89</v>
      </c>
      <c r="H83" s="11"/>
      <c r="I83" s="11"/>
      <c r="J83" s="11"/>
      <c r="K83" s="11"/>
      <c r="L83" s="11"/>
      <c r="M83" s="11"/>
    </row>
    <row r="84" spans="2:15" x14ac:dyDescent="0.4">
      <c r="B84" s="11" t="s">
        <v>90</v>
      </c>
      <c r="C84" s="11"/>
      <c r="D84" s="11"/>
      <c r="E84" s="11"/>
      <c r="F84" s="11" t="s">
        <v>91</v>
      </c>
      <c r="G84" s="11"/>
      <c r="H84" s="11"/>
      <c r="I84" s="11"/>
      <c r="J84" s="11"/>
      <c r="K84" s="11"/>
      <c r="L84" s="11"/>
      <c r="M84" s="11"/>
    </row>
    <row r="85" spans="2:15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2:15" x14ac:dyDescent="0.4">
      <c r="B86" s="11" t="s">
        <v>92</v>
      </c>
      <c r="C86" s="11"/>
      <c r="D86" s="11"/>
      <c r="E86" s="11"/>
      <c r="F86" s="11" t="s">
        <v>119</v>
      </c>
      <c r="G86" s="11"/>
      <c r="H86" s="11"/>
      <c r="I86" s="11"/>
      <c r="J86" s="11"/>
      <c r="K86" s="11"/>
      <c r="L86" s="11"/>
      <c r="M86" s="11"/>
    </row>
    <row r="87" spans="2:15" x14ac:dyDescent="0.4">
      <c r="B87" s="11" t="s">
        <v>93</v>
      </c>
      <c r="C87" s="11"/>
      <c r="D87" s="11"/>
      <c r="E87" s="11"/>
      <c r="F87" s="11">
        <v>22</v>
      </c>
      <c r="G87" s="11" t="s">
        <v>94</v>
      </c>
      <c r="H87" s="11"/>
      <c r="I87" s="11"/>
      <c r="J87" s="11"/>
      <c r="K87" s="11"/>
      <c r="L87" s="11"/>
      <c r="M87" s="11"/>
    </row>
    <row r="88" spans="2:15" x14ac:dyDescent="0.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2:15" x14ac:dyDescent="0.4">
      <c r="B89" s="12" t="s">
        <v>95</v>
      </c>
      <c r="C89" s="12" t="s">
        <v>96</v>
      </c>
      <c r="D89" s="12" t="s">
        <v>97</v>
      </c>
      <c r="E89" s="12" t="s">
        <v>98</v>
      </c>
      <c r="F89" s="12" t="s">
        <v>99</v>
      </c>
      <c r="G89" s="12" t="s">
        <v>100</v>
      </c>
      <c r="H89" s="12" t="s">
        <v>101</v>
      </c>
      <c r="I89" s="12"/>
      <c r="J89" s="12" t="s">
        <v>102</v>
      </c>
      <c r="K89" s="12" t="s">
        <v>103</v>
      </c>
      <c r="L89" s="12" t="s">
        <v>104</v>
      </c>
      <c r="M89" s="12" t="s">
        <v>105</v>
      </c>
      <c r="N89" s="12" t="s">
        <v>106</v>
      </c>
      <c r="O89" s="12" t="s">
        <v>107</v>
      </c>
    </row>
    <row r="90" spans="2:15" x14ac:dyDescent="0.4">
      <c r="B90" s="12" t="s">
        <v>108</v>
      </c>
      <c r="C90" s="11">
        <v>1.0255000000000001</v>
      </c>
      <c r="D90" s="11">
        <v>1.0386</v>
      </c>
      <c r="E90" s="11">
        <v>0.15989999999999999</v>
      </c>
      <c r="F90" s="11">
        <v>0.57130000000000003</v>
      </c>
      <c r="G90" s="11">
        <v>0.37019999999999997</v>
      </c>
      <c r="H90" s="11">
        <v>0.26550000000000001</v>
      </c>
      <c r="I90" s="11"/>
      <c r="J90" s="11">
        <v>0.42580000000000001</v>
      </c>
      <c r="K90" s="11">
        <v>0.255</v>
      </c>
      <c r="L90" s="11" t="s">
        <v>6</v>
      </c>
      <c r="M90" s="11" t="s">
        <v>6</v>
      </c>
      <c r="N90" s="11" t="s">
        <v>6</v>
      </c>
      <c r="O90" s="11" t="s">
        <v>6</v>
      </c>
    </row>
    <row r="91" spans="2:15" x14ac:dyDescent="0.4">
      <c r="B91" s="12" t="s">
        <v>109</v>
      </c>
      <c r="C91" s="11">
        <v>0.84309999999999996</v>
      </c>
      <c r="D91" s="11">
        <v>0.84899999999999998</v>
      </c>
      <c r="E91" s="11">
        <v>0.28539999999999999</v>
      </c>
      <c r="F91" s="11">
        <v>0.46810000000000002</v>
      </c>
      <c r="G91" s="11">
        <v>0.43540000000000001</v>
      </c>
      <c r="H91" s="11">
        <v>0.47420000000000001</v>
      </c>
      <c r="I91" s="11"/>
      <c r="J91" s="11">
        <v>0.59</v>
      </c>
      <c r="K91" s="11">
        <v>0.53690000000000004</v>
      </c>
      <c r="L91" s="11" t="s">
        <v>6</v>
      </c>
      <c r="M91" s="11" t="s">
        <v>6</v>
      </c>
      <c r="N91" s="11" t="s">
        <v>6</v>
      </c>
      <c r="O91" s="11" t="s">
        <v>6</v>
      </c>
    </row>
    <row r="92" spans="2:15" x14ac:dyDescent="0.4">
      <c r="B92" s="12" t="s">
        <v>110</v>
      </c>
      <c r="C92" s="11">
        <v>0.69159999999999999</v>
      </c>
      <c r="D92" s="11">
        <v>0.69469999999999998</v>
      </c>
      <c r="E92" s="11">
        <v>0.32119999999999999</v>
      </c>
      <c r="F92" s="11">
        <v>0.26329999999999998</v>
      </c>
      <c r="G92" s="11">
        <v>0.3634</v>
      </c>
      <c r="H92" s="11">
        <v>0.2586</v>
      </c>
      <c r="I92" s="11"/>
      <c r="J92" s="11">
        <v>0.29099999999999998</v>
      </c>
      <c r="K92" s="11">
        <v>0.31140000000000001</v>
      </c>
      <c r="L92" s="11" t="s">
        <v>6</v>
      </c>
      <c r="M92" s="11" t="s">
        <v>6</v>
      </c>
      <c r="N92" s="11" t="s">
        <v>6</v>
      </c>
      <c r="O92" s="11" t="s">
        <v>6</v>
      </c>
    </row>
    <row r="93" spans="2:15" x14ac:dyDescent="0.4">
      <c r="B93" s="12" t="s">
        <v>111</v>
      </c>
      <c r="C93" s="11">
        <v>0.4466</v>
      </c>
      <c r="D93" s="11">
        <v>1.0863</v>
      </c>
      <c r="E93" s="11">
        <v>0.38579999999999998</v>
      </c>
      <c r="F93" s="11">
        <v>0.2147</v>
      </c>
      <c r="G93" s="11">
        <v>0.30009999999999998</v>
      </c>
      <c r="H93" s="11">
        <v>0.26640000000000003</v>
      </c>
      <c r="I93" s="11"/>
      <c r="J93" s="11">
        <v>0.49940000000000001</v>
      </c>
      <c r="K93" s="11">
        <v>0.57489999999999997</v>
      </c>
      <c r="L93" s="11" t="s">
        <v>6</v>
      </c>
      <c r="M93" s="11" t="s">
        <v>6</v>
      </c>
      <c r="N93" s="11" t="s">
        <v>6</v>
      </c>
      <c r="O93" s="11" t="s">
        <v>6</v>
      </c>
    </row>
    <row r="94" spans="2:15" x14ac:dyDescent="0.4">
      <c r="B94" s="12" t="s">
        <v>112</v>
      </c>
      <c r="C94" s="11">
        <v>0.3765</v>
      </c>
      <c r="D94" s="11">
        <v>0.35189999999999999</v>
      </c>
      <c r="E94" s="11">
        <v>0.36559999999999998</v>
      </c>
      <c r="F94" s="11">
        <v>0.24779999999999999</v>
      </c>
      <c r="G94" s="11">
        <v>0.27829999999999999</v>
      </c>
      <c r="H94" s="11">
        <v>0.29509999999999997</v>
      </c>
      <c r="I94" s="11"/>
      <c r="J94" s="11">
        <v>0.4229</v>
      </c>
      <c r="K94" s="11">
        <v>0.25919999999999999</v>
      </c>
      <c r="L94" s="11" t="s">
        <v>6</v>
      </c>
      <c r="M94" s="11" t="s">
        <v>6</v>
      </c>
      <c r="N94" s="11" t="s">
        <v>6</v>
      </c>
      <c r="O94" s="11" t="s">
        <v>6</v>
      </c>
    </row>
    <row r="95" spans="2:15" x14ac:dyDescent="0.4">
      <c r="B95" s="12" t="s">
        <v>113</v>
      </c>
      <c r="C95" s="11">
        <v>0.2515</v>
      </c>
      <c r="D95" s="11">
        <v>0.26100000000000001</v>
      </c>
      <c r="E95" s="11">
        <v>1.0515000000000001</v>
      </c>
      <c r="F95" s="11">
        <v>0.63580000000000003</v>
      </c>
      <c r="G95" s="11">
        <v>0.32329999999999998</v>
      </c>
      <c r="H95" s="11">
        <v>0.30130000000000001</v>
      </c>
      <c r="I95" s="11"/>
      <c r="J95" s="11">
        <v>0.4158</v>
      </c>
      <c r="K95" s="11">
        <v>0.1799</v>
      </c>
      <c r="L95" s="11" t="s">
        <v>6</v>
      </c>
      <c r="M95" s="11" t="s">
        <v>6</v>
      </c>
      <c r="N95" s="11" t="s">
        <v>6</v>
      </c>
      <c r="O95" s="11" t="s">
        <v>6</v>
      </c>
    </row>
    <row r="96" spans="2:15" x14ac:dyDescent="0.4">
      <c r="B96" s="12" t="s">
        <v>114</v>
      </c>
      <c r="C96" s="11">
        <v>0.1923</v>
      </c>
      <c r="D96" s="11">
        <v>0.1641</v>
      </c>
      <c r="E96" s="11">
        <v>0.4582</v>
      </c>
      <c r="F96" s="11">
        <v>0.31069999999999998</v>
      </c>
      <c r="G96" s="11">
        <v>0.30199999999999999</v>
      </c>
      <c r="H96" s="11">
        <v>1.1324000000000001</v>
      </c>
      <c r="I96" s="11"/>
      <c r="J96" s="11">
        <v>0.22670000000000001</v>
      </c>
      <c r="K96" s="11">
        <v>0.74019999999999997</v>
      </c>
      <c r="L96" s="11" t="s">
        <v>6</v>
      </c>
      <c r="M96" s="11" t="s">
        <v>6</v>
      </c>
      <c r="N96" s="11" t="s">
        <v>6</v>
      </c>
      <c r="O96" s="11" t="s">
        <v>6</v>
      </c>
    </row>
    <row r="97" spans="2:15" x14ac:dyDescent="0.4">
      <c r="B97" s="12" t="s">
        <v>115</v>
      </c>
      <c r="C97" s="11">
        <v>4.65E-2</v>
      </c>
      <c r="D97" s="11">
        <v>4.6699999999999998E-2</v>
      </c>
      <c r="E97" s="11">
        <v>0.1991</v>
      </c>
      <c r="F97" s="11">
        <v>0.55020000000000002</v>
      </c>
      <c r="G97" s="11">
        <v>0.3024</v>
      </c>
      <c r="H97" s="11">
        <v>0.86890000000000001</v>
      </c>
      <c r="I97" s="11"/>
      <c r="J97" s="11">
        <v>0.2737</v>
      </c>
      <c r="K97" s="11">
        <v>4.99E-2</v>
      </c>
      <c r="L97" s="11" t="s">
        <v>6</v>
      </c>
      <c r="M97" s="11" t="s">
        <v>6</v>
      </c>
      <c r="N97" s="11" t="s">
        <v>6</v>
      </c>
      <c r="O97" s="11" t="s">
        <v>6</v>
      </c>
    </row>
    <row r="98" spans="2:15" x14ac:dyDescent="0.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</sheetData>
  <mergeCells count="2">
    <mergeCell ref="S5:T5"/>
    <mergeCell ref="S6:T6"/>
  </mergeCells>
  <pageMargins left="0.7" right="0.7" top="0.75" bottom="0.75" header="0.3" footer="0.3"/>
  <pageSetup scale="87"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8196" r:id="rId4">
          <objectPr defaultSize="0" r:id="rId5">
            <anchor moveWithCells="1">
              <from>
                <xdr:col>17</xdr:col>
                <xdr:colOff>0</xdr:colOff>
                <xdr:row>16</xdr:row>
                <xdr:rowOff>0</xdr:rowOff>
              </from>
              <to>
                <xdr:col>23</xdr:col>
                <xdr:colOff>280988</xdr:colOff>
                <xdr:row>30</xdr:row>
                <xdr:rowOff>95250</xdr:rowOff>
              </to>
            </anchor>
          </objectPr>
        </oleObject>
      </mc:Choice>
      <mc:Fallback>
        <oleObject progId="Prism5.Document" shapeId="819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Ferrozine Liver</vt:lpstr>
      <vt:lpstr>Ferrozine Spleen</vt:lpstr>
      <vt:lpstr>Ferrozine Stool Tfinal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Thibault Maumy</cp:lastModifiedBy>
  <cp:lastPrinted>2024-10-21T17:33:20Z</cp:lastPrinted>
  <dcterms:created xsi:type="dcterms:W3CDTF">2024-09-27T18:10:41Z</dcterms:created>
  <dcterms:modified xsi:type="dcterms:W3CDTF">2024-11-26T00:52:03Z</dcterms:modified>
</cp:coreProperties>
</file>