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bookViews>
    <workbookView xWindow="0" yWindow="0" windowWidth="28800" windowHeight="12435"/>
  </bookViews>
  <sheets>
    <sheet name="RT-PCR Lm Mi Fr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9" l="1"/>
  <c r="S13" i="9"/>
  <c r="R7" i="9"/>
  <c r="R9" i="9"/>
  <c r="R11" i="9"/>
  <c r="R15" i="9"/>
  <c r="R17" i="9"/>
  <c r="R19" i="9"/>
  <c r="R21" i="9"/>
  <c r="R23" i="9"/>
  <c r="R25" i="9"/>
  <c r="R27" i="9"/>
  <c r="R29" i="9"/>
  <c r="R31" i="9"/>
  <c r="R33" i="9"/>
  <c r="R35" i="9"/>
  <c r="R37" i="9"/>
  <c r="R39" i="9"/>
  <c r="R41" i="9"/>
  <c r="R43" i="9"/>
  <c r="R45" i="9"/>
  <c r="R47" i="9"/>
  <c r="R49" i="9"/>
  <c r="R5" i="9"/>
  <c r="S43" i="9" l="1"/>
  <c r="S27" i="9"/>
  <c r="S11" i="9"/>
  <c r="S25" i="9"/>
  <c r="S17" i="9"/>
  <c r="S37" i="9"/>
  <c r="D5" i="9"/>
  <c r="S5" i="9" s="1"/>
  <c r="H5" i="9"/>
  <c r="M5" i="9"/>
  <c r="D7" i="9"/>
  <c r="S7" i="9" s="1"/>
  <c r="H7" i="9"/>
  <c r="M7" i="9"/>
  <c r="D9" i="9"/>
  <c r="S9" i="9" s="1"/>
  <c r="H9" i="9"/>
  <c r="I9" i="9" s="1"/>
  <c r="M9" i="9"/>
  <c r="D11" i="9"/>
  <c r="H11" i="9"/>
  <c r="M11" i="9"/>
  <c r="N11" i="9" s="1"/>
  <c r="D13" i="9"/>
  <c r="H13" i="9"/>
  <c r="M13" i="9"/>
  <c r="D15" i="9"/>
  <c r="S15" i="9" s="1"/>
  <c r="H15" i="9"/>
  <c r="M15" i="9"/>
  <c r="D17" i="9"/>
  <c r="H17" i="9"/>
  <c r="M17" i="9"/>
  <c r="D19" i="9"/>
  <c r="S19" i="9" s="1"/>
  <c r="H19" i="9"/>
  <c r="M19" i="9"/>
  <c r="D21" i="9"/>
  <c r="S21" i="9" s="1"/>
  <c r="H21" i="9"/>
  <c r="M21" i="9"/>
  <c r="D23" i="9"/>
  <c r="S23" i="9" s="1"/>
  <c r="H23" i="9"/>
  <c r="M23" i="9"/>
  <c r="D25" i="9"/>
  <c r="H25" i="9"/>
  <c r="M25" i="9"/>
  <c r="D27" i="9"/>
  <c r="H27" i="9"/>
  <c r="M27" i="9"/>
  <c r="D29" i="9"/>
  <c r="S29" i="9" s="1"/>
  <c r="H29" i="9"/>
  <c r="I29" i="9" s="1"/>
  <c r="M29" i="9"/>
  <c r="D31" i="9"/>
  <c r="S31" i="9" s="1"/>
  <c r="H31" i="9"/>
  <c r="I31" i="9" s="1"/>
  <c r="M31" i="9"/>
  <c r="D33" i="9"/>
  <c r="S33" i="9" s="1"/>
  <c r="H33" i="9"/>
  <c r="M33" i="9"/>
  <c r="D35" i="9"/>
  <c r="S35" i="9" s="1"/>
  <c r="H35" i="9"/>
  <c r="M35" i="9"/>
  <c r="D37" i="9"/>
  <c r="H37" i="9"/>
  <c r="M37" i="9"/>
  <c r="D39" i="9"/>
  <c r="S39" i="9" s="1"/>
  <c r="H39" i="9"/>
  <c r="M39" i="9"/>
  <c r="D41" i="9"/>
  <c r="S41" i="9" s="1"/>
  <c r="H41" i="9"/>
  <c r="M41" i="9"/>
  <c r="D43" i="9"/>
  <c r="H43" i="9"/>
  <c r="M43" i="9"/>
  <c r="D45" i="9"/>
  <c r="S45" i="9" s="1"/>
  <c r="H45" i="9"/>
  <c r="M45" i="9"/>
  <c r="D47" i="9"/>
  <c r="S47" i="9" s="1"/>
  <c r="H47" i="9"/>
  <c r="M47" i="9"/>
  <c r="N47" i="9" s="1"/>
  <c r="D49" i="9"/>
  <c r="S49" i="9" s="1"/>
  <c r="H49" i="9"/>
  <c r="M49" i="9"/>
  <c r="I5" i="9" l="1"/>
  <c r="I15" i="9"/>
  <c r="I47" i="9"/>
  <c r="N33" i="9"/>
  <c r="I27" i="9"/>
  <c r="I37" i="9"/>
  <c r="N25" i="9"/>
  <c r="I39" i="9"/>
  <c r="I35" i="9"/>
  <c r="I21" i="9"/>
  <c r="I13" i="9"/>
  <c r="I7" i="9"/>
  <c r="I45" i="9"/>
  <c r="N43" i="9"/>
  <c r="N39" i="9"/>
  <c r="N37" i="9"/>
  <c r="I33" i="9"/>
  <c r="N27" i="9"/>
  <c r="N19" i="9"/>
  <c r="N15" i="9"/>
  <c r="N13" i="9"/>
  <c r="N49" i="9"/>
  <c r="I41" i="9"/>
  <c r="I23" i="9"/>
  <c r="I17" i="9"/>
  <c r="I11" i="9"/>
  <c r="N23" i="9"/>
  <c r="N21" i="9"/>
  <c r="N45" i="9"/>
  <c r="N35" i="9"/>
  <c r="N9" i="9"/>
  <c r="I49" i="9"/>
  <c r="I43" i="9"/>
  <c r="N41" i="9"/>
  <c r="N31" i="9"/>
  <c r="N29" i="9"/>
  <c r="I25" i="9"/>
  <c r="I19" i="9"/>
  <c r="N17" i="9"/>
  <c r="N7" i="9"/>
  <c r="N5" i="9"/>
</calcChain>
</file>

<file path=xl/sharedStrings.xml><?xml version="1.0" encoding="utf-8"?>
<sst xmlns="http://schemas.openxmlformats.org/spreadsheetml/2006/main" count="18" uniqueCount="16">
  <si>
    <t>Mouse ID</t>
  </si>
  <si>
    <t>16S</t>
  </si>
  <si>
    <t>Faecalibaculum rodentium</t>
  </si>
  <si>
    <t>Ratio</t>
  </si>
  <si>
    <t>(5ng/ul)</t>
  </si>
  <si>
    <t>AVG 16S</t>
  </si>
  <si>
    <r>
      <rPr>
        <b/>
        <i/>
        <sz val="11"/>
        <color theme="1"/>
        <rFont val="Calibri"/>
        <family val="2"/>
        <scheme val="minor"/>
      </rPr>
      <t>Mi</t>
    </r>
    <r>
      <rPr>
        <b/>
        <sz val="11"/>
        <color theme="1"/>
        <rFont val="Calibri"/>
        <family val="2"/>
        <scheme val="minor"/>
      </rPr>
      <t>/16S</t>
    </r>
  </si>
  <si>
    <r>
      <t xml:space="preserve">AVG </t>
    </r>
    <r>
      <rPr>
        <b/>
        <i/>
        <sz val="11"/>
        <color theme="1"/>
        <rFont val="Calibri"/>
        <family val="2"/>
        <scheme val="minor"/>
      </rPr>
      <t>Mi</t>
    </r>
  </si>
  <si>
    <t>Muribaculum intestinale</t>
  </si>
  <si>
    <r>
      <rPr>
        <b/>
        <i/>
        <sz val="11"/>
        <color theme="1"/>
        <rFont val="Calibri"/>
        <family val="2"/>
        <scheme val="minor"/>
      </rPr>
      <t>Lm</t>
    </r>
    <r>
      <rPr>
        <b/>
        <sz val="11"/>
        <color theme="1"/>
        <rFont val="Calibri"/>
        <family val="2"/>
        <scheme val="minor"/>
      </rPr>
      <t>/16S</t>
    </r>
  </si>
  <si>
    <r>
      <t xml:space="preserve">AVG </t>
    </r>
    <r>
      <rPr>
        <b/>
        <i/>
        <sz val="11"/>
        <color theme="1"/>
        <rFont val="Calibri"/>
        <family val="2"/>
        <scheme val="minor"/>
      </rPr>
      <t>Lm</t>
    </r>
  </si>
  <si>
    <t>Ligilactobacillus murinus</t>
  </si>
  <si>
    <t>Mouse stool DNA</t>
  </si>
  <si>
    <t xml:space="preserve">Young DSS Exp </t>
  </si>
  <si>
    <r>
      <t xml:space="preserve">AVG </t>
    </r>
    <r>
      <rPr>
        <b/>
        <i/>
        <sz val="11"/>
        <color theme="1"/>
        <rFont val="Calibri"/>
        <family val="2"/>
        <scheme val="minor"/>
      </rPr>
      <t>Fr</t>
    </r>
  </si>
  <si>
    <r>
      <rPr>
        <b/>
        <i/>
        <sz val="11"/>
        <color theme="1"/>
        <rFont val="Calibri"/>
        <family val="2"/>
        <scheme val="minor"/>
      </rPr>
      <t>Fr</t>
    </r>
    <r>
      <rPr>
        <b/>
        <sz val="11"/>
        <color theme="1"/>
        <rFont val="Calibri"/>
        <family val="2"/>
        <scheme val="minor"/>
      </rPr>
      <t>/16S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</si>
</sst>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W16" sqref="W16"/>
    </sheetView>
  </sheetViews>
  <sheetFormatPr defaultRowHeight="15" x14ac:dyDescent="0.25"/>
  <cols>
    <col min="1" max="1" width="16.28515625" style="1" customWidth="1"/>
    <col min="2" max="2" width="16.5703125" bestFit="1" customWidth="1"/>
    <col min="3" max="4" width="12.7109375" bestFit="1" customWidth="1"/>
    <col min="6" max="7" width="12.7109375" bestFit="1" customWidth="1"/>
    <col min="8" max="8" width="10.140625" bestFit="1" customWidth="1"/>
    <col min="11" max="11" width="12.7109375" customWidth="1"/>
    <col min="12" max="12" width="12" customWidth="1"/>
    <col min="13" max="13" width="11.140625" bestFit="1" customWidth="1"/>
    <col min="16" max="16" width="13.85546875" bestFit="1" customWidth="1"/>
    <col min="17" max="18" width="11.140625" bestFit="1" customWidth="1"/>
  </cols>
  <sheetData>
    <row r="1" spans="1:19" s="4" customFormat="1" x14ac:dyDescent="0.25">
      <c r="A1" s="4" t="s">
        <v>13</v>
      </c>
    </row>
    <row r="2" spans="1:19" s="4" customFormat="1" x14ac:dyDescent="0.25">
      <c r="A2" s="4" t="s">
        <v>12</v>
      </c>
      <c r="B2" s="4" t="s">
        <v>4</v>
      </c>
    </row>
    <row r="3" spans="1:19" s="8" customFormat="1" x14ac:dyDescent="0.25">
      <c r="I3" s="4" t="s">
        <v>3</v>
      </c>
      <c r="J3" s="4"/>
      <c r="N3" s="8" t="s">
        <v>3</v>
      </c>
      <c r="S3" s="5" t="s">
        <v>3</v>
      </c>
    </row>
    <row r="4" spans="1:19" s="4" customFormat="1" x14ac:dyDescent="0.25">
      <c r="A4" s="4" t="s">
        <v>0</v>
      </c>
      <c r="B4" s="9" t="s">
        <v>1</v>
      </c>
      <c r="C4" s="9"/>
      <c r="D4" s="4" t="s">
        <v>5</v>
      </c>
      <c r="F4" s="10" t="s">
        <v>11</v>
      </c>
      <c r="G4" s="10"/>
      <c r="H4" s="4" t="s">
        <v>10</v>
      </c>
      <c r="I4" s="4" t="s">
        <v>9</v>
      </c>
      <c r="K4" s="10" t="s">
        <v>8</v>
      </c>
      <c r="L4" s="10"/>
      <c r="M4" s="4" t="s">
        <v>7</v>
      </c>
      <c r="N4" s="4" t="s">
        <v>6</v>
      </c>
      <c r="P4" s="10" t="s">
        <v>2</v>
      </c>
      <c r="Q4" s="10"/>
      <c r="R4" s="4" t="s">
        <v>14</v>
      </c>
      <c r="S4" s="4" t="s">
        <v>15</v>
      </c>
    </row>
    <row r="5" spans="1:19" x14ac:dyDescent="0.25">
      <c r="A5" s="1">
        <v>33107</v>
      </c>
      <c r="B5" s="2">
        <v>687705357</v>
      </c>
      <c r="C5" s="2">
        <v>732999724</v>
      </c>
      <c r="D5" s="2">
        <f>AVERAGE(B5:C5)</f>
        <v>710352540.5</v>
      </c>
      <c r="F5" s="7">
        <v>8060138</v>
      </c>
      <c r="G5" s="7">
        <v>9882791</v>
      </c>
      <c r="H5" s="2">
        <f>AVERAGE(F5:G5)</f>
        <v>8971464.5</v>
      </c>
      <c r="I5" s="6">
        <f>H5/D5</f>
        <v>1.2629594445717337E-2</v>
      </c>
      <c r="J5" s="6"/>
      <c r="K5" s="2">
        <v>29792608</v>
      </c>
      <c r="L5" s="2">
        <v>30225622</v>
      </c>
      <c r="M5" s="2">
        <f>AVERAGE(K5:L5)</f>
        <v>30009115</v>
      </c>
      <c r="N5" s="3">
        <f>M5/D5</f>
        <v>4.2245382805103093E-2</v>
      </c>
      <c r="P5" s="2">
        <v>283500070</v>
      </c>
      <c r="Q5" s="2">
        <v>295418911</v>
      </c>
      <c r="R5" s="2">
        <f>AVERAGE(P5:Q5)</f>
        <v>289459490.5</v>
      </c>
      <c r="S5" s="3">
        <f>R5/D5</f>
        <v>0.4074870912635245</v>
      </c>
    </row>
    <row r="6" spans="1:19" x14ac:dyDescent="0.25">
      <c r="D6" s="2"/>
      <c r="H6" s="2"/>
      <c r="I6" s="6"/>
      <c r="J6" s="6"/>
      <c r="M6" s="2"/>
      <c r="N6" s="3"/>
      <c r="R6" s="2"/>
      <c r="S6" s="3"/>
    </row>
    <row r="7" spans="1:19" x14ac:dyDescent="0.25">
      <c r="A7" s="1">
        <v>10959</v>
      </c>
      <c r="B7" s="2">
        <v>738369287</v>
      </c>
      <c r="C7" s="2">
        <v>711683249</v>
      </c>
      <c r="D7" s="2">
        <f>AVERAGE(B7:C7)</f>
        <v>725026268</v>
      </c>
      <c r="F7" s="7">
        <v>7023272</v>
      </c>
      <c r="G7" s="7">
        <v>6708187</v>
      </c>
      <c r="H7" s="2">
        <f>AVERAGE(F7:G7)</f>
        <v>6865729.5</v>
      </c>
      <c r="I7" s="6">
        <f>H7/D7</f>
        <v>9.4696286231659675E-3</v>
      </c>
      <c r="J7" s="6"/>
      <c r="K7" s="2">
        <v>36499793</v>
      </c>
      <c r="L7" s="2">
        <v>34899465</v>
      </c>
      <c r="M7" s="2">
        <f>AVERAGE(K7:L7)</f>
        <v>35699629</v>
      </c>
      <c r="N7" s="3">
        <f>M7/D7</f>
        <v>4.923908356931421E-2</v>
      </c>
      <c r="P7" s="2">
        <v>437697011</v>
      </c>
      <c r="Q7" s="2">
        <v>420037880</v>
      </c>
      <c r="R7" s="2">
        <f t="shared" ref="R6:R49" si="0">AVERAGE(P7:Q7)</f>
        <v>428867445.5</v>
      </c>
      <c r="S7" s="3">
        <f>R7/D7</f>
        <v>0.59151987235309378</v>
      </c>
    </row>
    <row r="8" spans="1:19" x14ac:dyDescent="0.25">
      <c r="D8" s="2"/>
      <c r="H8" s="2"/>
      <c r="I8" s="6"/>
      <c r="J8" s="6"/>
      <c r="M8" s="2"/>
      <c r="N8" s="3"/>
      <c r="R8" s="2"/>
      <c r="S8" s="3"/>
    </row>
    <row r="9" spans="1:19" x14ac:dyDescent="0.25">
      <c r="A9" s="1">
        <v>33114</v>
      </c>
      <c r="B9" s="2">
        <v>596000360</v>
      </c>
      <c r="C9" s="2">
        <v>651795230</v>
      </c>
      <c r="D9" s="2">
        <f>AVERAGE(B9:C9)</f>
        <v>623897795</v>
      </c>
      <c r="F9" s="7">
        <v>11132715</v>
      </c>
      <c r="G9" s="7">
        <v>7214608</v>
      </c>
      <c r="H9" s="2">
        <f>AVERAGE(F9:G9)</f>
        <v>9173661.5</v>
      </c>
      <c r="I9" s="6">
        <f>H9/D9</f>
        <v>1.4703788943507967E-2</v>
      </c>
      <c r="J9" s="6"/>
      <c r="K9" s="2">
        <v>117421205</v>
      </c>
      <c r="L9" s="2">
        <v>119743344</v>
      </c>
      <c r="M9" s="2">
        <f>AVERAGE(K9:L9)</f>
        <v>118582274.5</v>
      </c>
      <c r="N9" s="3">
        <f>M9/D9</f>
        <v>0.19006682737194158</v>
      </c>
      <c r="P9" s="2">
        <v>236727874</v>
      </c>
      <c r="Q9" s="2">
        <v>211545346</v>
      </c>
      <c r="R9" s="2">
        <f t="shared" si="0"/>
        <v>224136610</v>
      </c>
      <c r="S9" s="3">
        <f>R9/D9</f>
        <v>0.35925212718535093</v>
      </c>
    </row>
    <row r="10" spans="1:19" x14ac:dyDescent="0.25">
      <c r="D10" s="2"/>
      <c r="H10" s="2"/>
      <c r="I10" s="6"/>
      <c r="J10" s="6"/>
      <c r="M10" s="2"/>
      <c r="N10" s="3"/>
      <c r="R10" s="2"/>
      <c r="S10" s="3"/>
    </row>
    <row r="11" spans="1:19" x14ac:dyDescent="0.25">
      <c r="A11" s="1">
        <v>10992</v>
      </c>
      <c r="B11" s="2">
        <v>497540136</v>
      </c>
      <c r="C11" s="2">
        <v>443686125</v>
      </c>
      <c r="D11" s="2">
        <f>AVERAGE(B11:C11)</f>
        <v>470613130.5</v>
      </c>
      <c r="F11" s="7">
        <v>30547563</v>
      </c>
      <c r="G11" s="7">
        <v>22070899</v>
      </c>
      <c r="H11" s="2">
        <f>AVERAGE(F11:G11)</f>
        <v>26309231</v>
      </c>
      <c r="I11" s="6">
        <f>H11/D11</f>
        <v>5.5904158415741444E-2</v>
      </c>
      <c r="J11" s="6"/>
      <c r="K11" s="2">
        <v>108220528</v>
      </c>
      <c r="L11" s="2">
        <v>86279382</v>
      </c>
      <c r="M11" s="2">
        <f>AVERAGE(K11:L11)</f>
        <v>97249955</v>
      </c>
      <c r="N11" s="3">
        <f>M11/D11</f>
        <v>0.20664522236486982</v>
      </c>
      <c r="P11" s="2">
        <v>105587089</v>
      </c>
      <c r="Q11" s="2">
        <v>95405704</v>
      </c>
      <c r="R11" s="2">
        <f t="shared" si="0"/>
        <v>100496396.5</v>
      </c>
      <c r="S11" s="3">
        <f>R11/D11</f>
        <v>0.21354354561511751</v>
      </c>
    </row>
    <row r="12" spans="1:19" x14ac:dyDescent="0.25">
      <c r="D12" s="2"/>
      <c r="H12" s="2"/>
      <c r="I12" s="6"/>
      <c r="J12" s="6"/>
      <c r="M12" s="2"/>
      <c r="N12" s="3"/>
      <c r="R12" s="2"/>
      <c r="S12" s="3"/>
    </row>
    <row r="13" spans="1:19" x14ac:dyDescent="0.25">
      <c r="A13" s="1">
        <v>33101</v>
      </c>
      <c r="B13" s="2">
        <v>1142281849</v>
      </c>
      <c r="C13" s="2">
        <v>923203507</v>
      </c>
      <c r="D13" s="2">
        <f>AVERAGE(B13:C13)</f>
        <v>1032742678</v>
      </c>
      <c r="F13" s="7">
        <v>1399474</v>
      </c>
      <c r="G13" s="7">
        <v>1748892</v>
      </c>
      <c r="H13" s="2">
        <f>AVERAGE(F13:G13)</f>
        <v>1574183</v>
      </c>
      <c r="I13" s="6">
        <f>H13/D13</f>
        <v>1.5242741812980444E-3</v>
      </c>
      <c r="J13" s="6"/>
      <c r="K13" s="2">
        <v>28910315</v>
      </c>
      <c r="L13" s="2">
        <v>27171949</v>
      </c>
      <c r="M13" s="2">
        <f>AVERAGE(K13:L13)</f>
        <v>28041132</v>
      </c>
      <c r="N13" s="3">
        <f>M13/D13</f>
        <v>2.7152099547492509E-2</v>
      </c>
      <c r="P13" s="2">
        <v>621580974</v>
      </c>
      <c r="Q13" s="2">
        <v>541883200</v>
      </c>
      <c r="R13" s="2">
        <f t="shared" si="0"/>
        <v>581732087</v>
      </c>
      <c r="S13" s="3">
        <f>R13/D13</f>
        <v>0.56328851261049562</v>
      </c>
    </row>
    <row r="14" spans="1:19" x14ac:dyDescent="0.25">
      <c r="D14" s="2"/>
      <c r="H14" s="2"/>
      <c r="I14" s="6"/>
      <c r="J14" s="6"/>
      <c r="M14" s="2"/>
      <c r="N14" s="3"/>
      <c r="R14" s="2"/>
      <c r="S14" s="3"/>
    </row>
    <row r="15" spans="1:19" x14ac:dyDescent="0.25">
      <c r="A15" s="1">
        <v>10977</v>
      </c>
      <c r="B15" s="2">
        <v>990902316</v>
      </c>
      <c r="C15" s="2">
        <v>738135012</v>
      </c>
      <c r="D15" s="2">
        <f>AVERAGE(B15:C15)</f>
        <v>864518664</v>
      </c>
      <c r="F15" s="7">
        <v>6330861</v>
      </c>
      <c r="G15" s="7">
        <v>6265750</v>
      </c>
      <c r="H15" s="2">
        <f>AVERAGE(F15:G15)</f>
        <v>6298305.5</v>
      </c>
      <c r="I15" s="6">
        <f>H15/D15</f>
        <v>7.2853320145324241E-3</v>
      </c>
      <c r="J15" s="6"/>
      <c r="K15" s="2">
        <v>122237331</v>
      </c>
      <c r="L15" s="2">
        <v>100170045</v>
      </c>
      <c r="M15" s="2">
        <f>AVERAGE(K15:L15)</f>
        <v>111203688</v>
      </c>
      <c r="N15" s="3">
        <f>M15/D15</f>
        <v>0.12863075446570116</v>
      </c>
      <c r="P15" s="2">
        <v>615906647</v>
      </c>
      <c r="Q15" s="2">
        <v>544514963</v>
      </c>
      <c r="R15" s="2">
        <f t="shared" si="0"/>
        <v>580210805</v>
      </c>
      <c r="S15" s="3">
        <f>R15/D15</f>
        <v>0.67113739605742051</v>
      </c>
    </row>
    <row r="16" spans="1:19" x14ac:dyDescent="0.25">
      <c r="D16" s="2"/>
      <c r="H16" s="2"/>
      <c r="I16" s="6"/>
      <c r="J16" s="6"/>
      <c r="M16" s="2"/>
      <c r="N16" s="3"/>
      <c r="R16" s="2"/>
      <c r="S16" s="3"/>
    </row>
    <row r="17" spans="1:19" x14ac:dyDescent="0.25">
      <c r="A17" s="1">
        <v>10964</v>
      </c>
      <c r="B17" s="2">
        <v>828517206</v>
      </c>
      <c r="C17" s="2">
        <v>846321421</v>
      </c>
      <c r="D17" s="2">
        <f>AVERAGE(B17:C17)</f>
        <v>837419313.5</v>
      </c>
      <c r="F17" s="7">
        <v>8699144</v>
      </c>
      <c r="G17" s="7">
        <v>7701720</v>
      </c>
      <c r="H17" s="2">
        <f>AVERAGE(F17:G17)</f>
        <v>8200432</v>
      </c>
      <c r="I17" s="6">
        <f>H17/D17</f>
        <v>9.7925040273148661E-3</v>
      </c>
      <c r="J17" s="6"/>
      <c r="K17" s="2">
        <v>17853120</v>
      </c>
      <c r="L17" s="2">
        <v>14029583</v>
      </c>
      <c r="M17" s="2">
        <f>AVERAGE(K17:L17)</f>
        <v>15941351.5</v>
      </c>
      <c r="N17" s="3">
        <f>M17/D17</f>
        <v>1.9036283547573089E-2</v>
      </c>
      <c r="P17" s="2">
        <v>588608090</v>
      </c>
      <c r="Q17" s="2">
        <v>496542197</v>
      </c>
      <c r="R17" s="2">
        <f t="shared" si="0"/>
        <v>542575143.5</v>
      </c>
      <c r="S17" s="3">
        <f>R17/D17</f>
        <v>0.6479133389368622</v>
      </c>
    </row>
    <row r="18" spans="1:19" x14ac:dyDescent="0.25">
      <c r="D18" s="2"/>
      <c r="H18" s="2"/>
      <c r="I18" s="6"/>
      <c r="J18" s="6"/>
      <c r="M18" s="2"/>
      <c r="N18" s="3"/>
      <c r="R18" s="2"/>
      <c r="S18" s="3"/>
    </row>
    <row r="19" spans="1:19" x14ac:dyDescent="0.25">
      <c r="A19" s="1">
        <v>10978</v>
      </c>
      <c r="B19" s="2">
        <v>880567341</v>
      </c>
      <c r="C19" s="2">
        <v>741892350</v>
      </c>
      <c r="D19" s="2">
        <f>AVERAGE(B19:C19)</f>
        <v>811229845.5</v>
      </c>
      <c r="F19" s="7">
        <v>2874937</v>
      </c>
      <c r="G19" s="7">
        <v>2894022</v>
      </c>
      <c r="H19" s="2">
        <f>AVERAGE(F19:G19)</f>
        <v>2884479.5</v>
      </c>
      <c r="I19" s="6">
        <f>H19/D19</f>
        <v>3.5556871039700917E-3</v>
      </c>
      <c r="J19" s="6"/>
      <c r="K19" s="2">
        <v>104368205</v>
      </c>
      <c r="L19" s="2">
        <v>84926546</v>
      </c>
      <c r="M19" s="2">
        <f>AVERAGE(K19:L19)</f>
        <v>94647375.5</v>
      </c>
      <c r="N19" s="3">
        <f>M19/D19</f>
        <v>0.11667146620038896</v>
      </c>
      <c r="P19" s="2">
        <v>505733596</v>
      </c>
      <c r="Q19" s="2">
        <v>410481729</v>
      </c>
      <c r="R19" s="2">
        <f t="shared" si="0"/>
        <v>458107662.5</v>
      </c>
      <c r="S19" s="3">
        <f>R19/D19</f>
        <v>0.56470760419033428</v>
      </c>
    </row>
    <row r="20" spans="1:19" x14ac:dyDescent="0.25">
      <c r="D20" s="2"/>
      <c r="H20" s="2"/>
      <c r="I20" s="6"/>
      <c r="J20" s="6"/>
      <c r="M20" s="2"/>
      <c r="N20" s="3"/>
      <c r="R20" s="2"/>
      <c r="S20" s="3"/>
    </row>
    <row r="21" spans="1:19" x14ac:dyDescent="0.25">
      <c r="A21" s="1">
        <v>33109</v>
      </c>
      <c r="B21" s="2">
        <v>870012501</v>
      </c>
      <c r="C21" s="2">
        <v>960255645</v>
      </c>
      <c r="D21" s="2">
        <f>AVERAGE(B21:C21)</f>
        <v>915134073</v>
      </c>
      <c r="F21" s="7">
        <v>1581696</v>
      </c>
      <c r="G21" s="7">
        <v>2272179</v>
      </c>
      <c r="H21" s="2">
        <f>AVERAGE(F21:G21)</f>
        <v>1926937.5</v>
      </c>
      <c r="I21" s="6">
        <f>H21/D21</f>
        <v>2.1056340888751936E-3</v>
      </c>
      <c r="J21" s="6"/>
      <c r="K21" s="2">
        <v>41632935</v>
      </c>
      <c r="L21" s="2">
        <v>34299182</v>
      </c>
      <c r="M21" s="2">
        <f>AVERAGE(K21:L21)</f>
        <v>37966058.5</v>
      </c>
      <c r="N21" s="3">
        <f>M21/D21</f>
        <v>4.1486881125013031E-2</v>
      </c>
      <c r="P21" s="2">
        <v>482482610</v>
      </c>
      <c r="Q21" s="2">
        <v>480399974</v>
      </c>
      <c r="R21" s="2">
        <f t="shared" si="0"/>
        <v>481441292</v>
      </c>
      <c r="S21" s="3">
        <f>R21/D21</f>
        <v>0.5260882598565424</v>
      </c>
    </row>
    <row r="22" spans="1:19" x14ac:dyDescent="0.25">
      <c r="D22" s="2"/>
      <c r="H22" s="2"/>
      <c r="I22" s="6"/>
      <c r="J22" s="6"/>
      <c r="M22" s="2"/>
      <c r="N22" s="3"/>
      <c r="R22" s="2"/>
      <c r="S22" s="3"/>
    </row>
    <row r="23" spans="1:19" x14ac:dyDescent="0.25">
      <c r="A23" s="1">
        <v>10990</v>
      </c>
      <c r="B23" s="2">
        <v>765448469</v>
      </c>
      <c r="C23" s="2">
        <v>670891994</v>
      </c>
      <c r="D23" s="2">
        <f>AVERAGE(B23:C23)</f>
        <v>718170231.5</v>
      </c>
      <c r="F23" s="7">
        <v>4636953</v>
      </c>
      <c r="G23" s="7">
        <v>2695334</v>
      </c>
      <c r="H23" s="2">
        <f>AVERAGE(F23:G23)</f>
        <v>3666143.5</v>
      </c>
      <c r="I23" s="6">
        <f>H23/D23</f>
        <v>5.1048391303308988E-3</v>
      </c>
      <c r="J23" s="6"/>
      <c r="K23" s="2">
        <v>6441904</v>
      </c>
      <c r="L23" s="2">
        <v>5906623</v>
      </c>
      <c r="M23" s="2">
        <f>AVERAGE(K23:L23)</f>
        <v>6174263.5</v>
      </c>
      <c r="N23" s="3">
        <f>M23/D23</f>
        <v>8.59721446140169E-3</v>
      </c>
      <c r="P23" s="2">
        <v>374576704</v>
      </c>
      <c r="Q23" s="2">
        <v>343650731</v>
      </c>
      <c r="R23" s="2">
        <f t="shared" si="0"/>
        <v>359113717.5</v>
      </c>
      <c r="S23" s="3">
        <f>R23/D23</f>
        <v>0.50003982586404372</v>
      </c>
    </row>
    <row r="24" spans="1:19" x14ac:dyDescent="0.25">
      <c r="D24" s="2"/>
      <c r="H24" s="2"/>
      <c r="I24" s="6"/>
      <c r="J24" s="6"/>
      <c r="M24" s="2"/>
      <c r="N24" s="3"/>
      <c r="R24" s="2"/>
      <c r="S24" s="3"/>
    </row>
    <row r="25" spans="1:19" x14ac:dyDescent="0.25">
      <c r="A25" s="1">
        <v>33115</v>
      </c>
      <c r="B25" s="2">
        <v>909247645</v>
      </c>
      <c r="C25" s="2">
        <v>871670604</v>
      </c>
      <c r="D25" s="2">
        <f>AVERAGE(B25:C25)</f>
        <v>890459124.5</v>
      </c>
      <c r="F25" s="7">
        <v>16259385</v>
      </c>
      <c r="G25" s="7">
        <v>18060077</v>
      </c>
      <c r="H25" s="2">
        <f>AVERAGE(F25:G25)</f>
        <v>17159731</v>
      </c>
      <c r="I25" s="6">
        <f>H25/D25</f>
        <v>1.9270655471844738E-2</v>
      </c>
      <c r="J25" s="6"/>
      <c r="K25" s="2">
        <v>108276314</v>
      </c>
      <c r="L25" s="2">
        <v>119291664</v>
      </c>
      <c r="M25" s="2">
        <f>AVERAGE(K25:L25)</f>
        <v>113783989</v>
      </c>
      <c r="N25" s="3">
        <f>M25/D25</f>
        <v>0.12778126010432048</v>
      </c>
      <c r="P25" s="2">
        <v>485917696</v>
      </c>
      <c r="Q25" s="2">
        <v>433176338</v>
      </c>
      <c r="R25" s="2">
        <f t="shared" si="0"/>
        <v>459547017</v>
      </c>
      <c r="S25" s="3">
        <f>R25/D25</f>
        <v>0.51607873326924392</v>
      </c>
    </row>
    <row r="26" spans="1:19" x14ac:dyDescent="0.25">
      <c r="D26" s="2"/>
      <c r="H26" s="2"/>
      <c r="I26" s="6"/>
      <c r="J26" s="6"/>
      <c r="M26" s="2"/>
      <c r="N26" s="3"/>
      <c r="R26" s="2"/>
      <c r="S26" s="3"/>
    </row>
    <row r="27" spans="1:19" x14ac:dyDescent="0.25">
      <c r="A27" s="1">
        <v>10997</v>
      </c>
      <c r="B27" s="2">
        <v>856045362</v>
      </c>
      <c r="C27" s="2">
        <v>823798144</v>
      </c>
      <c r="D27" s="2">
        <f>AVERAGE(B27:C27)</f>
        <v>839921753</v>
      </c>
      <c r="F27" s="7">
        <v>17837416</v>
      </c>
      <c r="G27" s="7">
        <v>20093400</v>
      </c>
      <c r="H27" s="2">
        <f>AVERAGE(F27:G27)</f>
        <v>18965408</v>
      </c>
      <c r="I27" s="6">
        <f>H27/D27</f>
        <v>2.2579970017754736E-2</v>
      </c>
      <c r="J27" s="6"/>
      <c r="K27" s="2">
        <v>47782559</v>
      </c>
      <c r="L27" s="2">
        <v>48996108</v>
      </c>
      <c r="M27" s="2">
        <f>AVERAGE(K27:L27)</f>
        <v>48389333.5</v>
      </c>
      <c r="N27" s="3">
        <f>M27/D27</f>
        <v>5.7611716004693121E-2</v>
      </c>
      <c r="P27" s="2">
        <v>286062443</v>
      </c>
      <c r="Q27" s="2">
        <v>296237923</v>
      </c>
      <c r="R27" s="2">
        <f t="shared" si="0"/>
        <v>291150183</v>
      </c>
      <c r="S27" s="3">
        <f>R27/D27</f>
        <v>0.3466396506104063</v>
      </c>
    </row>
    <row r="28" spans="1:19" x14ac:dyDescent="0.25">
      <c r="D28" s="2"/>
      <c r="H28" s="2"/>
      <c r="I28" s="6"/>
      <c r="J28" s="6"/>
      <c r="M28" s="2"/>
      <c r="N28" s="3"/>
      <c r="R28" s="2"/>
      <c r="S28" s="3"/>
    </row>
    <row r="29" spans="1:19" x14ac:dyDescent="0.25">
      <c r="A29" s="1">
        <v>33102</v>
      </c>
      <c r="B29" s="2">
        <v>967596968</v>
      </c>
      <c r="C29" s="2">
        <v>783760540</v>
      </c>
      <c r="D29" s="2">
        <f>AVERAGE(B29:C29)</f>
        <v>875678754</v>
      </c>
      <c r="F29" s="7">
        <v>1914665</v>
      </c>
      <c r="G29" s="7">
        <v>3274905</v>
      </c>
      <c r="H29" s="2">
        <f>AVERAGE(F29:G29)</f>
        <v>2594785</v>
      </c>
      <c r="I29" s="6">
        <f>H29/D29</f>
        <v>2.9631699845946019E-3</v>
      </c>
      <c r="J29" s="6"/>
      <c r="K29" s="2">
        <v>74557899</v>
      </c>
      <c r="L29" s="2">
        <v>59207285</v>
      </c>
      <c r="M29" s="2">
        <f>AVERAGE(K29:L29)</f>
        <v>66882592</v>
      </c>
      <c r="N29" s="3">
        <f>M29/D29</f>
        <v>7.6378000145016653E-2</v>
      </c>
      <c r="P29" s="2">
        <v>532034804</v>
      </c>
      <c r="Q29" s="2">
        <v>554402483</v>
      </c>
      <c r="R29" s="2">
        <f t="shared" si="0"/>
        <v>543218643.5</v>
      </c>
      <c r="S29" s="3">
        <f>R29/D29</f>
        <v>0.62034009734578988</v>
      </c>
    </row>
    <row r="30" spans="1:19" x14ac:dyDescent="0.25">
      <c r="D30" s="2"/>
      <c r="H30" s="2"/>
      <c r="I30" s="6"/>
      <c r="J30" s="6"/>
      <c r="M30" s="2"/>
      <c r="N30" s="3"/>
      <c r="R30" s="2"/>
      <c r="S30" s="3"/>
    </row>
    <row r="31" spans="1:19" x14ac:dyDescent="0.25">
      <c r="A31" s="1">
        <v>10958</v>
      </c>
      <c r="B31" s="2">
        <v>920570565</v>
      </c>
      <c r="C31" s="2">
        <v>707180677</v>
      </c>
      <c r="D31" s="2">
        <f>AVERAGE(B31:C31)</f>
        <v>813875621</v>
      </c>
      <c r="F31" s="7">
        <v>2513403</v>
      </c>
      <c r="G31" s="7">
        <v>4226733</v>
      </c>
      <c r="H31" s="2">
        <f>AVERAGE(F31:G31)</f>
        <v>3370068</v>
      </c>
      <c r="I31" s="6">
        <f>H31/D31</f>
        <v>4.1407653860662816E-3</v>
      </c>
      <c r="J31" s="6"/>
      <c r="K31" s="2">
        <v>52112800</v>
      </c>
      <c r="L31" s="2">
        <v>38258848</v>
      </c>
      <c r="M31" s="2">
        <f>AVERAGE(K31:L31)</f>
        <v>45185824</v>
      </c>
      <c r="N31" s="3">
        <f>M31/D31</f>
        <v>5.5519323633850433E-2</v>
      </c>
      <c r="P31" s="2">
        <v>525720438</v>
      </c>
      <c r="Q31" s="2">
        <v>433026456</v>
      </c>
      <c r="R31" s="2">
        <f t="shared" si="0"/>
        <v>479373447</v>
      </c>
      <c r="S31" s="3">
        <f>R31/D31</f>
        <v>0.58900086773824134</v>
      </c>
    </row>
    <row r="32" spans="1:19" x14ac:dyDescent="0.25">
      <c r="D32" s="2"/>
      <c r="H32" s="2"/>
      <c r="I32" s="6"/>
      <c r="J32" s="6"/>
      <c r="M32" s="2"/>
      <c r="N32" s="3"/>
      <c r="R32" s="2"/>
      <c r="S32" s="3"/>
    </row>
    <row r="33" spans="1:19" x14ac:dyDescent="0.25">
      <c r="A33" s="1">
        <v>10979</v>
      </c>
      <c r="B33" s="2">
        <v>1146821958</v>
      </c>
      <c r="C33" s="2">
        <v>1008028966</v>
      </c>
      <c r="D33" s="2">
        <f>AVERAGE(B33:C33)</f>
        <v>1077425462</v>
      </c>
      <c r="F33" s="7">
        <v>11061587</v>
      </c>
      <c r="G33" s="7">
        <v>7581644</v>
      </c>
      <c r="H33" s="2">
        <f>AVERAGE(F33:G33)</f>
        <v>9321615.5</v>
      </c>
      <c r="I33" s="6">
        <f>H33/D33</f>
        <v>8.6517497764499653E-3</v>
      </c>
      <c r="J33" s="6"/>
      <c r="K33" s="2">
        <v>68433111</v>
      </c>
      <c r="L33" s="2">
        <v>62499335</v>
      </c>
      <c r="M33" s="2">
        <f>AVERAGE(K33:L33)</f>
        <v>65466223</v>
      </c>
      <c r="N33" s="3">
        <f>M33/D33</f>
        <v>6.0761718846403127E-2</v>
      </c>
      <c r="P33" s="2">
        <v>665435332</v>
      </c>
      <c r="Q33" s="2">
        <v>501637354</v>
      </c>
      <c r="R33" s="2">
        <f t="shared" si="0"/>
        <v>583536343</v>
      </c>
      <c r="S33" s="3">
        <f>R33/D33</f>
        <v>0.54160251783617119</v>
      </c>
    </row>
    <row r="34" spans="1:19" x14ac:dyDescent="0.25">
      <c r="D34" s="2"/>
      <c r="H34" s="2"/>
      <c r="I34" s="6"/>
      <c r="J34" s="6"/>
      <c r="M34" s="2"/>
      <c r="N34" s="3"/>
      <c r="R34" s="2"/>
      <c r="S34" s="3"/>
    </row>
    <row r="35" spans="1:19" x14ac:dyDescent="0.25">
      <c r="A35" s="1">
        <v>10965</v>
      </c>
      <c r="B35" s="2">
        <v>718718957</v>
      </c>
      <c r="C35" s="2">
        <v>591853919</v>
      </c>
      <c r="D35" s="2">
        <f>AVERAGE(B35:C35)</f>
        <v>655286438</v>
      </c>
      <c r="F35" s="7">
        <v>5108064</v>
      </c>
      <c r="G35" s="7">
        <v>6644689</v>
      </c>
      <c r="H35" s="2">
        <f>AVERAGE(F35:G35)</f>
        <v>5876376.5</v>
      </c>
      <c r="I35" s="6">
        <f>H35/D35</f>
        <v>8.9676455351880794E-3</v>
      </c>
      <c r="J35" s="6"/>
      <c r="K35" s="2">
        <v>39419669</v>
      </c>
      <c r="L35" s="2">
        <v>30622818</v>
      </c>
      <c r="M35" s="2">
        <f>AVERAGE(K35:L35)</f>
        <v>35021243.5</v>
      </c>
      <c r="N35" s="3">
        <f>M35/D35</f>
        <v>5.3444175659866165E-2</v>
      </c>
      <c r="P35" s="2">
        <v>243036683</v>
      </c>
      <c r="Q35" s="2">
        <v>218842869</v>
      </c>
      <c r="R35" s="2">
        <f t="shared" si="0"/>
        <v>230939776</v>
      </c>
      <c r="S35" s="3">
        <f>R35/D35</f>
        <v>0.35242569143480429</v>
      </c>
    </row>
    <row r="36" spans="1:19" x14ac:dyDescent="0.25">
      <c r="D36" s="2"/>
      <c r="H36" s="2"/>
      <c r="I36" s="6"/>
      <c r="J36" s="6"/>
      <c r="M36" s="2"/>
      <c r="N36" s="3"/>
      <c r="R36" s="2"/>
      <c r="S36" s="3"/>
    </row>
    <row r="37" spans="1:19" x14ac:dyDescent="0.25">
      <c r="A37" s="1">
        <v>33110</v>
      </c>
      <c r="B37" s="2">
        <v>769955437</v>
      </c>
      <c r="C37" s="2">
        <v>609581242</v>
      </c>
      <c r="D37" s="2">
        <f>AVERAGE(B37:C37)</f>
        <v>689768339.5</v>
      </c>
      <c r="F37" s="7">
        <v>7420356</v>
      </c>
      <c r="G37" s="7">
        <v>6449771</v>
      </c>
      <c r="H37" s="2">
        <f>AVERAGE(F37:G37)</f>
        <v>6935063.5</v>
      </c>
      <c r="I37" s="6">
        <f>H37/D37</f>
        <v>1.0054192259718816E-2</v>
      </c>
      <c r="J37" s="6"/>
      <c r="K37" s="2">
        <v>56436574</v>
      </c>
      <c r="L37" s="2">
        <v>51207645</v>
      </c>
      <c r="M37" s="2">
        <f>AVERAGE(K37:L37)</f>
        <v>53822109.5</v>
      </c>
      <c r="N37" s="3">
        <f>M37/D37</f>
        <v>7.802925477706707E-2</v>
      </c>
      <c r="P37" s="2">
        <v>321725916</v>
      </c>
      <c r="Q37" s="2">
        <v>342226575</v>
      </c>
      <c r="R37" s="2">
        <f t="shared" si="0"/>
        <v>331976245.5</v>
      </c>
      <c r="S37" s="3">
        <f>R37/D37</f>
        <v>0.48128658056506812</v>
      </c>
    </row>
    <row r="38" spans="1:19" x14ac:dyDescent="0.25">
      <c r="D38" s="2"/>
      <c r="H38" s="2"/>
      <c r="I38" s="6"/>
      <c r="J38" s="6"/>
      <c r="M38" s="2"/>
      <c r="N38" s="3"/>
      <c r="R38" s="2"/>
      <c r="S38" s="3"/>
    </row>
    <row r="39" spans="1:19" x14ac:dyDescent="0.25">
      <c r="A39" s="1">
        <v>10993</v>
      </c>
      <c r="B39" s="2">
        <v>690986682</v>
      </c>
      <c r="C39" s="2">
        <v>579402982</v>
      </c>
      <c r="D39" s="2">
        <f>AVERAGE(B39:C39)</f>
        <v>635194832</v>
      </c>
      <c r="F39" s="7">
        <v>29207287</v>
      </c>
      <c r="G39" s="7">
        <v>15338474</v>
      </c>
      <c r="H39" s="2">
        <f>AVERAGE(F39:G39)</f>
        <v>22272880.5</v>
      </c>
      <c r="I39" s="6">
        <f>H39/D39</f>
        <v>3.5064643756421494E-2</v>
      </c>
      <c r="J39" s="6"/>
      <c r="K39" s="2">
        <v>247302952</v>
      </c>
      <c r="L39" s="2">
        <v>173181177</v>
      </c>
      <c r="M39" s="2">
        <f>AVERAGE(K39:L39)</f>
        <v>210242064.5</v>
      </c>
      <c r="N39" s="3">
        <f>M39/D39</f>
        <v>0.33098831084318392</v>
      </c>
      <c r="P39" s="2">
        <v>252991579</v>
      </c>
      <c r="Q39" s="2">
        <v>197672214</v>
      </c>
      <c r="R39" s="2">
        <f t="shared" si="0"/>
        <v>225331896.5</v>
      </c>
      <c r="S39" s="3">
        <f>R39/D39</f>
        <v>0.35474453686990953</v>
      </c>
    </row>
    <row r="40" spans="1:19" x14ac:dyDescent="0.25">
      <c r="D40" s="2"/>
      <c r="H40" s="2"/>
      <c r="I40" s="6"/>
      <c r="J40" s="6"/>
      <c r="M40" s="2"/>
      <c r="N40" s="3"/>
      <c r="R40" s="2"/>
      <c r="S40" s="3"/>
    </row>
    <row r="41" spans="1:19" x14ac:dyDescent="0.25">
      <c r="A41" s="1">
        <v>10961</v>
      </c>
      <c r="B41" s="2">
        <v>508715974</v>
      </c>
      <c r="C41" s="2">
        <v>466351376</v>
      </c>
      <c r="D41" s="2">
        <f>AVERAGE(B41:C41)</f>
        <v>487533675</v>
      </c>
      <c r="F41" s="7">
        <v>4667734</v>
      </c>
      <c r="G41" s="7">
        <v>3684525</v>
      </c>
      <c r="H41" s="2">
        <f>AVERAGE(F41:G41)</f>
        <v>4176129.5</v>
      </c>
      <c r="I41" s="6">
        <f>H41/D41</f>
        <v>8.5658277861524138E-3</v>
      </c>
      <c r="J41" s="6"/>
      <c r="K41" s="2">
        <v>265759231</v>
      </c>
      <c r="L41" s="2">
        <v>231914242</v>
      </c>
      <c r="M41" s="2">
        <f>AVERAGE(K41:L41)</f>
        <v>248836736.5</v>
      </c>
      <c r="N41" s="3">
        <f>M41/D41</f>
        <v>0.51039907448444455</v>
      </c>
      <c r="P41" s="2">
        <v>159832247</v>
      </c>
      <c r="Q41" s="2">
        <v>141403423</v>
      </c>
      <c r="R41" s="2">
        <f t="shared" si="0"/>
        <v>150617835</v>
      </c>
      <c r="S41" s="3">
        <f>R41/D41</f>
        <v>0.30893832102982427</v>
      </c>
    </row>
    <row r="42" spans="1:19" x14ac:dyDescent="0.25">
      <c r="D42" s="2"/>
      <c r="H42" s="2"/>
      <c r="I42" s="6"/>
      <c r="J42" s="6"/>
      <c r="M42" s="2"/>
      <c r="N42" s="3"/>
      <c r="R42" s="2"/>
      <c r="S42" s="3"/>
    </row>
    <row r="43" spans="1:19" x14ac:dyDescent="0.25">
      <c r="A43" s="1">
        <v>10994</v>
      </c>
      <c r="B43" s="2">
        <v>475768618</v>
      </c>
      <c r="C43" s="2">
        <v>334729144</v>
      </c>
      <c r="D43" s="2">
        <f>AVERAGE(B43:C43)</f>
        <v>405248881</v>
      </c>
      <c r="F43" s="7">
        <v>3772402</v>
      </c>
      <c r="G43" s="7">
        <v>7481980</v>
      </c>
      <c r="H43" s="2">
        <f>AVERAGE(F43:G43)</f>
        <v>5627191</v>
      </c>
      <c r="I43" s="6">
        <f>H43/D43</f>
        <v>1.3885765670997622E-2</v>
      </c>
      <c r="J43" s="6"/>
      <c r="K43" s="2">
        <v>21315985</v>
      </c>
      <c r="L43" s="2">
        <v>17330362</v>
      </c>
      <c r="M43" s="2">
        <f>AVERAGE(K43:L43)</f>
        <v>19323173.5</v>
      </c>
      <c r="N43" s="3">
        <f>M43/D43</f>
        <v>4.7682237770324654E-2</v>
      </c>
      <c r="P43" s="2">
        <v>172954433</v>
      </c>
      <c r="Q43" s="2">
        <v>144370225</v>
      </c>
      <c r="R43" s="2">
        <f t="shared" si="0"/>
        <v>158662329</v>
      </c>
      <c r="S43" s="3">
        <f>R43/D43</f>
        <v>0.39151824086097847</v>
      </c>
    </row>
    <row r="44" spans="1:19" x14ac:dyDescent="0.25">
      <c r="D44" s="2"/>
      <c r="H44" s="2"/>
      <c r="I44" s="6"/>
      <c r="J44" s="6"/>
      <c r="M44" s="2"/>
      <c r="N44" s="3"/>
      <c r="R44" s="2"/>
      <c r="S44" s="3"/>
    </row>
    <row r="45" spans="1:19" x14ac:dyDescent="0.25">
      <c r="A45" s="1">
        <v>10966</v>
      </c>
      <c r="B45" s="2">
        <v>773874751</v>
      </c>
      <c r="C45" s="2">
        <v>683354485</v>
      </c>
      <c r="D45" s="2">
        <f>AVERAGE(B45:C45)</f>
        <v>728614618</v>
      </c>
      <c r="F45" s="7">
        <v>9455045</v>
      </c>
      <c r="G45" s="7">
        <v>6388718</v>
      </c>
      <c r="H45" s="2">
        <f>AVERAGE(F45:G45)</f>
        <v>7921881.5</v>
      </c>
      <c r="I45" s="6">
        <f>H45/D45</f>
        <v>1.0872526167187055E-2</v>
      </c>
      <c r="J45" s="6"/>
      <c r="K45" s="2">
        <v>32281118</v>
      </c>
      <c r="L45" s="2">
        <v>28900384</v>
      </c>
      <c r="M45" s="2">
        <f>AVERAGE(K45:L45)</f>
        <v>30590751</v>
      </c>
      <c r="N45" s="3">
        <f>M45/D45</f>
        <v>4.1984816450663084E-2</v>
      </c>
      <c r="P45" s="2">
        <v>330700241</v>
      </c>
      <c r="Q45" s="2">
        <v>337930941</v>
      </c>
      <c r="R45" s="2">
        <f t="shared" si="0"/>
        <v>334315591</v>
      </c>
      <c r="S45" s="3">
        <f>R45/D45</f>
        <v>0.45883733696926732</v>
      </c>
    </row>
    <row r="46" spans="1:19" x14ac:dyDescent="0.25">
      <c r="D46" s="2"/>
      <c r="H46" s="2"/>
      <c r="I46" s="6"/>
      <c r="J46" s="6"/>
      <c r="M46" s="2"/>
      <c r="N46" s="3"/>
      <c r="R46" s="2"/>
      <c r="S46" s="3"/>
    </row>
    <row r="47" spans="1:19" x14ac:dyDescent="0.25">
      <c r="A47" s="1">
        <v>10946</v>
      </c>
      <c r="B47" s="2">
        <v>559171616</v>
      </c>
      <c r="C47" s="2">
        <v>541190135</v>
      </c>
      <c r="D47" s="2">
        <f>AVERAGE(B47:C47)</f>
        <v>550180875.5</v>
      </c>
      <c r="F47" s="7">
        <v>2735758</v>
      </c>
      <c r="G47" s="7">
        <v>2521731</v>
      </c>
      <c r="H47" s="2">
        <f>AVERAGE(F47:G47)</f>
        <v>2628744.5</v>
      </c>
      <c r="I47" s="6">
        <f>H47/D47</f>
        <v>4.7779641515365611E-3</v>
      </c>
      <c r="J47" s="6"/>
      <c r="K47" s="2">
        <v>48802907</v>
      </c>
      <c r="L47" s="2">
        <v>37471821</v>
      </c>
      <c r="M47" s="2">
        <f>AVERAGE(K47:L47)</f>
        <v>43137364</v>
      </c>
      <c r="N47" s="3">
        <f>M47/D47</f>
        <v>7.8405786025908489E-2</v>
      </c>
      <c r="P47" s="2">
        <v>300575134</v>
      </c>
      <c r="Q47" s="2">
        <v>263445387</v>
      </c>
      <c r="R47" s="2">
        <f t="shared" si="0"/>
        <v>282010260.5</v>
      </c>
      <c r="S47" s="3">
        <f>R47/D47</f>
        <v>0.51257735966142282</v>
      </c>
    </row>
    <row r="48" spans="1:19" x14ac:dyDescent="0.25">
      <c r="D48" s="2"/>
      <c r="H48" s="2"/>
      <c r="I48" s="6"/>
      <c r="J48" s="6"/>
      <c r="M48" s="2"/>
      <c r="N48" s="3"/>
      <c r="R48" s="2"/>
      <c r="S48" s="3"/>
    </row>
    <row r="49" spans="1:19" x14ac:dyDescent="0.25">
      <c r="A49" s="1">
        <v>33105</v>
      </c>
      <c r="B49" s="2">
        <v>679893614</v>
      </c>
      <c r="C49" s="2">
        <v>541361902</v>
      </c>
      <c r="D49" s="2">
        <f>AVERAGE(B49:C49)</f>
        <v>610627758</v>
      </c>
      <c r="F49" s="7">
        <v>3582362</v>
      </c>
      <c r="G49" s="7">
        <v>3168339</v>
      </c>
      <c r="H49" s="2">
        <f>AVERAGE(F49:G49)</f>
        <v>3375350.5</v>
      </c>
      <c r="I49" s="6">
        <f>H49/D49</f>
        <v>5.5276728838127929E-3</v>
      </c>
      <c r="J49" s="6"/>
      <c r="K49" s="2">
        <v>34052610</v>
      </c>
      <c r="L49" s="2">
        <v>43684376</v>
      </c>
      <c r="M49" s="2">
        <f>AVERAGE(K49:L49)</f>
        <v>38868493</v>
      </c>
      <c r="N49" s="3">
        <f>M49/D49</f>
        <v>6.3653334606514886E-2</v>
      </c>
      <c r="P49" s="2">
        <v>455231263</v>
      </c>
      <c r="Q49" s="2">
        <v>466797453</v>
      </c>
      <c r="R49" s="2">
        <f t="shared" si="0"/>
        <v>461014358</v>
      </c>
      <c r="S49" s="3">
        <f>R49/D49</f>
        <v>0.7549842796370223</v>
      </c>
    </row>
  </sheetData>
  <mergeCells count="4">
    <mergeCell ref="B4:C4"/>
    <mergeCell ref="F4:G4"/>
    <mergeCell ref="K4:L4"/>
    <mergeCell ref="P4:Q4"/>
  </mergeCells>
  <pageMargins left="0.7" right="0.7" top="0.75" bottom="0.75" header="0.3" footer="0.3"/>
  <pageSetup orientation="portrait" r:id="rId1"/>
  <ignoredErrors>
    <ignoredError sqref="D5:D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RT-PCR Lm Mi Fr</vt:lpstr>
    </vt:vector>
  </TitlesOfParts>
  <Company>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p0056975</cp:lastModifiedBy>
  <cp:lastPrinted>2025-05-21T14:53:15Z</cp:lastPrinted>
  <dcterms:created xsi:type="dcterms:W3CDTF">2025-04-17T18:49:15Z</dcterms:created>
  <dcterms:modified xsi:type="dcterms:W3CDTF">2025-08-28T18:49:15Z</dcterms:modified>
</cp:coreProperties>
</file>