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Chercheurs\Santos_Manuela\Thibault M\"/>
    </mc:Choice>
  </mc:AlternateContent>
  <bookViews>
    <workbookView xWindow="0" yWindow="0" windowWidth="28800" windowHeight="12435" activeTab="1"/>
  </bookViews>
  <sheets>
    <sheet name="Ferrozine LIVER" sheetId="3" r:id="rId1"/>
    <sheet name="Ferrozine SPLEEN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4" l="1"/>
  <c r="N6" i="3" l="1"/>
  <c r="N10" i="3"/>
  <c r="N14" i="3"/>
  <c r="N18" i="3"/>
  <c r="N22" i="3"/>
  <c r="N28" i="3"/>
  <c r="N32" i="3"/>
  <c r="N36" i="3"/>
  <c r="N40" i="3"/>
  <c r="N44" i="3"/>
  <c r="N48" i="3"/>
  <c r="N5" i="3"/>
  <c r="M6" i="3"/>
  <c r="M7" i="3"/>
  <c r="N7" i="3" s="1"/>
  <c r="M8" i="3"/>
  <c r="N8" i="3" s="1"/>
  <c r="M9" i="3"/>
  <c r="N9" i="3" s="1"/>
  <c r="M10" i="3"/>
  <c r="M11" i="3"/>
  <c r="N11" i="3" s="1"/>
  <c r="M12" i="3"/>
  <c r="N12" i="3" s="1"/>
  <c r="M13" i="3"/>
  <c r="N13" i="3" s="1"/>
  <c r="M14" i="3"/>
  <c r="M15" i="3"/>
  <c r="N15" i="3" s="1"/>
  <c r="M16" i="3"/>
  <c r="N16" i="3" s="1"/>
  <c r="M17" i="3"/>
  <c r="N17" i="3" s="1"/>
  <c r="M18" i="3"/>
  <c r="M19" i="3"/>
  <c r="N19" i="3" s="1"/>
  <c r="M20" i="3"/>
  <c r="N20" i="3" s="1"/>
  <c r="M21" i="3"/>
  <c r="N21" i="3" s="1"/>
  <c r="M22" i="3"/>
  <c r="M23" i="3"/>
  <c r="N23" i="3" s="1"/>
  <c r="M24" i="3"/>
  <c r="N24" i="3" s="1"/>
  <c r="M25" i="3"/>
  <c r="N25" i="3" s="1"/>
  <c r="M26" i="3"/>
  <c r="N26" i="3" s="1"/>
  <c r="M27" i="3"/>
  <c r="N27" i="3" s="1"/>
  <c r="M28" i="3"/>
  <c r="M29" i="3"/>
  <c r="N29" i="3" s="1"/>
  <c r="M30" i="3"/>
  <c r="N30" i="3" s="1"/>
  <c r="M31" i="3"/>
  <c r="N31" i="3" s="1"/>
  <c r="M32" i="3"/>
  <c r="M33" i="3"/>
  <c r="N33" i="3" s="1"/>
  <c r="M34" i="3"/>
  <c r="N34" i="3" s="1"/>
  <c r="M35" i="3"/>
  <c r="N35" i="3" s="1"/>
  <c r="M36" i="3"/>
  <c r="M37" i="3"/>
  <c r="N37" i="3" s="1"/>
  <c r="M38" i="3"/>
  <c r="N38" i="3" s="1"/>
  <c r="M39" i="3"/>
  <c r="N39" i="3" s="1"/>
  <c r="M40" i="3"/>
  <c r="M41" i="3"/>
  <c r="N41" i="3" s="1"/>
  <c r="M42" i="3"/>
  <c r="N42" i="3" s="1"/>
  <c r="M43" i="3"/>
  <c r="N43" i="3" s="1"/>
  <c r="M44" i="3"/>
  <c r="M45" i="3"/>
  <c r="N45" i="3" s="1"/>
  <c r="M46" i="3"/>
  <c r="N46" i="3" s="1"/>
  <c r="M47" i="3"/>
  <c r="N47" i="3" s="1"/>
  <c r="M48" i="3"/>
  <c r="M49" i="3"/>
  <c r="N49" i="3" s="1"/>
  <c r="M50" i="3"/>
  <c r="N50" i="3" s="1"/>
  <c r="M51" i="3"/>
  <c r="N51" i="3" s="1"/>
  <c r="M5" i="3"/>
  <c r="N6" i="4"/>
  <c r="N7" i="4"/>
  <c r="N11" i="4"/>
  <c r="N14" i="4"/>
  <c r="N15" i="4"/>
  <c r="N18" i="4"/>
  <c r="N19" i="4"/>
  <c r="N22" i="4"/>
  <c r="N23" i="4"/>
  <c r="N26" i="4"/>
  <c r="N27" i="4"/>
  <c r="N30" i="4"/>
  <c r="N31" i="4"/>
  <c r="N34" i="4"/>
  <c r="N35" i="4"/>
  <c r="N38" i="4"/>
  <c r="N39" i="4"/>
  <c r="N42" i="4"/>
  <c r="N43" i="4"/>
  <c r="N46" i="4"/>
  <c r="N47" i="4"/>
  <c r="N50" i="4"/>
  <c r="N51" i="4"/>
  <c r="M6" i="4"/>
  <c r="M7" i="4"/>
  <c r="M8" i="4"/>
  <c r="N8" i="4" s="1"/>
  <c r="M9" i="4"/>
  <c r="N9" i="4" s="1"/>
  <c r="M10" i="4"/>
  <c r="M11" i="4"/>
  <c r="M12" i="4"/>
  <c r="N12" i="4" s="1"/>
  <c r="M13" i="4"/>
  <c r="N13" i="4" s="1"/>
  <c r="M14" i="4"/>
  <c r="M15" i="4"/>
  <c r="M16" i="4"/>
  <c r="N16" i="4" s="1"/>
  <c r="M17" i="4"/>
  <c r="N17" i="4" s="1"/>
  <c r="M18" i="4"/>
  <c r="M19" i="4"/>
  <c r="M20" i="4"/>
  <c r="N20" i="4" s="1"/>
  <c r="M21" i="4"/>
  <c r="N21" i="4" s="1"/>
  <c r="M22" i="4"/>
  <c r="M23" i="4"/>
  <c r="M24" i="4"/>
  <c r="N24" i="4" s="1"/>
  <c r="M25" i="4"/>
  <c r="N25" i="4" s="1"/>
  <c r="M26" i="4"/>
  <c r="M27" i="4"/>
  <c r="M28" i="4"/>
  <c r="N28" i="4" s="1"/>
  <c r="M29" i="4"/>
  <c r="N29" i="4" s="1"/>
  <c r="M30" i="4"/>
  <c r="M31" i="4"/>
  <c r="M32" i="4"/>
  <c r="N32" i="4" s="1"/>
  <c r="M33" i="4"/>
  <c r="N33" i="4" s="1"/>
  <c r="M34" i="4"/>
  <c r="M35" i="4"/>
  <c r="M36" i="4"/>
  <c r="N36" i="4" s="1"/>
  <c r="M37" i="4"/>
  <c r="N37" i="4" s="1"/>
  <c r="M38" i="4"/>
  <c r="M39" i="4"/>
  <c r="M40" i="4"/>
  <c r="N40" i="4" s="1"/>
  <c r="M41" i="4"/>
  <c r="N41" i="4" s="1"/>
  <c r="M42" i="4"/>
  <c r="M43" i="4"/>
  <c r="M44" i="4"/>
  <c r="N44" i="4" s="1"/>
  <c r="M45" i="4"/>
  <c r="N45" i="4" s="1"/>
  <c r="M46" i="4"/>
  <c r="M47" i="4"/>
  <c r="M48" i="4"/>
  <c r="N48" i="4" s="1"/>
  <c r="M49" i="4"/>
  <c r="N49" i="4" s="1"/>
  <c r="M50" i="4"/>
  <c r="M51" i="4"/>
  <c r="M5" i="4"/>
  <c r="N5" i="4" s="1"/>
  <c r="I6" i="3" l="1"/>
  <c r="I7" i="3"/>
  <c r="I10" i="3"/>
  <c r="I11" i="3"/>
  <c r="I14" i="3"/>
  <c r="I15" i="3"/>
  <c r="I18" i="3"/>
  <c r="I19" i="3"/>
  <c r="I22" i="3"/>
  <c r="I23" i="3"/>
  <c r="I26" i="3"/>
  <c r="I27" i="3"/>
  <c r="I30" i="3"/>
  <c r="I31" i="3"/>
  <c r="I34" i="3"/>
  <c r="I35" i="3"/>
  <c r="I38" i="3"/>
  <c r="I39" i="3"/>
  <c r="I42" i="3"/>
  <c r="I43" i="3"/>
  <c r="I46" i="3"/>
  <c r="I47" i="3"/>
  <c r="I50" i="3"/>
  <c r="I51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" i="3"/>
  <c r="G6" i="3"/>
  <c r="G7" i="3"/>
  <c r="G8" i="3"/>
  <c r="I8" i="3" s="1"/>
  <c r="G9" i="3"/>
  <c r="I9" i="3" s="1"/>
  <c r="G10" i="3"/>
  <c r="G11" i="3"/>
  <c r="G12" i="3"/>
  <c r="I12" i="3" s="1"/>
  <c r="G13" i="3"/>
  <c r="I13" i="3" s="1"/>
  <c r="G14" i="3"/>
  <c r="G15" i="3"/>
  <c r="G16" i="3"/>
  <c r="I16" i="3" s="1"/>
  <c r="G17" i="3"/>
  <c r="I17" i="3" s="1"/>
  <c r="G18" i="3"/>
  <c r="G19" i="3"/>
  <c r="G20" i="3"/>
  <c r="I20" i="3" s="1"/>
  <c r="G21" i="3"/>
  <c r="I21" i="3" s="1"/>
  <c r="G22" i="3"/>
  <c r="G23" i="3"/>
  <c r="G24" i="3"/>
  <c r="I24" i="3" s="1"/>
  <c r="G25" i="3"/>
  <c r="I25" i="3" s="1"/>
  <c r="G26" i="3"/>
  <c r="G27" i="3"/>
  <c r="G28" i="3"/>
  <c r="I28" i="3" s="1"/>
  <c r="G29" i="3"/>
  <c r="I29" i="3" s="1"/>
  <c r="G30" i="3"/>
  <c r="G31" i="3"/>
  <c r="G32" i="3"/>
  <c r="I32" i="3" s="1"/>
  <c r="G33" i="3"/>
  <c r="I33" i="3" s="1"/>
  <c r="G34" i="3"/>
  <c r="G35" i="3"/>
  <c r="G36" i="3"/>
  <c r="I36" i="3" s="1"/>
  <c r="G37" i="3"/>
  <c r="I37" i="3" s="1"/>
  <c r="G38" i="3"/>
  <c r="G39" i="3"/>
  <c r="G40" i="3"/>
  <c r="I40" i="3" s="1"/>
  <c r="G41" i="3"/>
  <c r="I41" i="3" s="1"/>
  <c r="G42" i="3"/>
  <c r="G43" i="3"/>
  <c r="G44" i="3"/>
  <c r="I44" i="3" s="1"/>
  <c r="G45" i="3"/>
  <c r="I45" i="3" s="1"/>
  <c r="G46" i="3"/>
  <c r="G47" i="3"/>
  <c r="G48" i="3"/>
  <c r="I48" i="3" s="1"/>
  <c r="G49" i="3"/>
  <c r="I49" i="3" s="1"/>
  <c r="G50" i="3"/>
  <c r="G51" i="3"/>
  <c r="G5" i="3"/>
  <c r="I5" i="3" s="1"/>
  <c r="H43" i="4"/>
  <c r="I45" i="4"/>
  <c r="I49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4" i="4"/>
  <c r="H45" i="4"/>
  <c r="H46" i="4"/>
  <c r="H47" i="4"/>
  <c r="H48" i="4"/>
  <c r="H49" i="4"/>
  <c r="H50" i="4"/>
  <c r="H51" i="4"/>
  <c r="H5" i="4"/>
  <c r="I5" i="4" s="1"/>
  <c r="G5" i="4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I28" i="4" s="1"/>
  <c r="G29" i="4"/>
  <c r="I29" i="4" s="1"/>
  <c r="G30" i="4"/>
  <c r="I30" i="4" s="1"/>
  <c r="G31" i="4"/>
  <c r="I31" i="4" s="1"/>
  <c r="G32" i="4"/>
  <c r="I32" i="4" s="1"/>
  <c r="G33" i="4"/>
  <c r="I33" i="4" s="1"/>
  <c r="G34" i="4"/>
  <c r="I34" i="4" s="1"/>
  <c r="G35" i="4"/>
  <c r="I35" i="4" s="1"/>
  <c r="G36" i="4"/>
  <c r="I36" i="4" s="1"/>
  <c r="G37" i="4"/>
  <c r="I37" i="4" s="1"/>
  <c r="G38" i="4"/>
  <c r="I38" i="4" s="1"/>
  <c r="G39" i="4"/>
  <c r="I39" i="4" s="1"/>
  <c r="G40" i="4"/>
  <c r="I40" i="4" s="1"/>
  <c r="G41" i="4"/>
  <c r="I41" i="4" s="1"/>
  <c r="G42" i="4"/>
  <c r="I42" i="4" s="1"/>
  <c r="G43" i="4"/>
  <c r="I43" i="4" s="1"/>
  <c r="G44" i="4"/>
  <c r="I44" i="4" s="1"/>
  <c r="G45" i="4"/>
  <c r="G46" i="4"/>
  <c r="I46" i="4" s="1"/>
  <c r="G47" i="4"/>
  <c r="I47" i="4" s="1"/>
  <c r="G48" i="4"/>
  <c r="I48" i="4" s="1"/>
  <c r="G49" i="4"/>
  <c r="G50" i="4"/>
  <c r="I50" i="4" s="1"/>
  <c r="G51" i="4"/>
  <c r="I51" i="4" s="1"/>
</calcChain>
</file>

<file path=xl/sharedStrings.xml><?xml version="1.0" encoding="utf-8"?>
<sst xmlns="http://schemas.openxmlformats.org/spreadsheetml/2006/main" count="150" uniqueCount="25">
  <si>
    <t>FERROZINE</t>
  </si>
  <si>
    <t xml:space="preserve">Type of </t>
  </si>
  <si>
    <t>sample</t>
  </si>
  <si>
    <t>Crucible</t>
  </si>
  <si>
    <t>number</t>
  </si>
  <si>
    <t>ID</t>
  </si>
  <si>
    <t>Empty</t>
  </si>
  <si>
    <t>crucible (gr)</t>
  </si>
  <si>
    <t>Crucible plus</t>
  </si>
  <si>
    <t xml:space="preserve">Thibault M. </t>
  </si>
  <si>
    <t>wet sample (gr)</t>
  </si>
  <si>
    <t>dry sample (gr)</t>
  </si>
  <si>
    <t>Wet/Dry</t>
  </si>
  <si>
    <t>Fe conc</t>
  </si>
  <si>
    <t>µg Fe/g</t>
  </si>
  <si>
    <t>in 50 ul</t>
  </si>
  <si>
    <t>in 500 ul</t>
  </si>
  <si>
    <t>dry weight</t>
  </si>
  <si>
    <t>in 250 ul</t>
  </si>
  <si>
    <t>O.D.</t>
  </si>
  <si>
    <t>Fe (ug/dL)</t>
  </si>
  <si>
    <t>Only</t>
  </si>
  <si>
    <t>Liver</t>
  </si>
  <si>
    <t>Spleen</t>
  </si>
  <si>
    <t>µg Fe/g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</si>
</sst>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1" fillId="0" borderId="0" xfId="0" applyNumberFormat="1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2" fillId="0" borderId="0" xfId="0" applyFont="1" applyFill="1"/>
    <xf numFmtId="1" fontId="4" fillId="0" borderId="0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2" fillId="0" borderId="5" xfId="0" applyFont="1" applyBorder="1"/>
    <xf numFmtId="0" fontId="3" fillId="0" borderId="4" xfId="0" applyFont="1" applyBorder="1"/>
    <xf numFmtId="0" fontId="5" fillId="0" borderId="0" xfId="0" applyNumberFormat="1" applyFont="1" applyFill="1"/>
    <xf numFmtId="1" fontId="6" fillId="0" borderId="1" xfId="0" applyNumberFormat="1" applyFont="1" applyBorder="1"/>
    <xf numFmtId="0" fontId="5" fillId="0" borderId="1" xfId="0" applyNumberFormat="1" applyFont="1" applyFill="1" applyBorder="1"/>
    <xf numFmtId="1" fontId="3" fillId="0" borderId="1" xfId="0" applyNumberFormat="1" applyFont="1" applyBorder="1"/>
    <xf numFmtId="0" fontId="7" fillId="0" borderId="0" xfId="0" applyFont="1" applyBorder="1"/>
    <xf numFmtId="164" fontId="4" fillId="0" borderId="0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7</xdr:row>
          <xdr:rowOff>28575</xdr:rowOff>
        </xdr:from>
        <xdr:to>
          <xdr:col>22</xdr:col>
          <xdr:colOff>133350</xdr:colOff>
          <xdr:row>21</xdr:row>
          <xdr:rowOff>133350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12</xdr:row>
          <xdr:rowOff>47625</xdr:rowOff>
        </xdr:from>
        <xdr:to>
          <xdr:col>22</xdr:col>
          <xdr:colOff>133350</xdr:colOff>
          <xdr:row>26</xdr:row>
          <xdr:rowOff>152400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workbookViewId="0">
      <selection activeCell="P31" sqref="P31"/>
    </sheetView>
  </sheetViews>
  <sheetFormatPr defaultRowHeight="15.75" x14ac:dyDescent="0.25"/>
  <cols>
    <col min="1" max="1" width="14.7109375" bestFit="1" customWidth="1"/>
    <col min="2" max="2" width="10.42578125" bestFit="1" customWidth="1"/>
    <col min="4" max="4" width="14.42578125" bestFit="1" customWidth="1"/>
    <col min="5" max="5" width="18.140625" bestFit="1" customWidth="1"/>
    <col min="6" max="6" width="17.85546875" bestFit="1" customWidth="1"/>
    <col min="7" max="8" width="17.85546875" customWidth="1"/>
    <col min="9" max="9" width="9.85546875" bestFit="1" customWidth="1"/>
    <col min="10" max="10" width="17.85546875" style="4" bestFit="1" customWidth="1"/>
    <col min="12" max="12" width="10" bestFit="1" customWidth="1"/>
    <col min="13" max="13" width="10.28515625" bestFit="1" customWidth="1"/>
    <col min="14" max="14" width="12.7109375" bestFit="1" customWidth="1"/>
  </cols>
  <sheetData>
    <row r="1" spans="1:14" x14ac:dyDescent="0.25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14" x14ac:dyDescent="0.25">
      <c r="A2" s="4" t="s">
        <v>9</v>
      </c>
      <c r="B2" s="3"/>
      <c r="C2" s="3"/>
      <c r="D2" s="4"/>
      <c r="E2" s="4"/>
      <c r="F2" s="4"/>
      <c r="G2" s="4"/>
      <c r="H2" s="4"/>
      <c r="I2" s="4"/>
    </row>
    <row r="3" spans="1:14" x14ac:dyDescent="0.25">
      <c r="A3" s="5" t="s">
        <v>1</v>
      </c>
      <c r="B3" s="5" t="s">
        <v>3</v>
      </c>
      <c r="C3" s="5" t="s">
        <v>5</v>
      </c>
      <c r="D3" s="5" t="s">
        <v>6</v>
      </c>
      <c r="E3" s="5" t="s">
        <v>8</v>
      </c>
      <c r="F3" s="5" t="s">
        <v>8</v>
      </c>
      <c r="G3" s="5"/>
      <c r="H3" s="5"/>
      <c r="I3" s="5"/>
      <c r="J3" s="5" t="s">
        <v>21</v>
      </c>
      <c r="K3" s="5"/>
      <c r="L3" s="10" t="s">
        <v>13</v>
      </c>
      <c r="M3" s="10" t="s">
        <v>13</v>
      </c>
      <c r="N3" s="11" t="s">
        <v>14</v>
      </c>
    </row>
    <row r="4" spans="1:14" x14ac:dyDescent="0.25">
      <c r="A4" s="5" t="s">
        <v>2</v>
      </c>
      <c r="B4" s="5" t="s">
        <v>4</v>
      </c>
      <c r="C4" s="5" t="s">
        <v>2</v>
      </c>
      <c r="D4" s="5" t="s">
        <v>7</v>
      </c>
      <c r="E4" s="5" t="s">
        <v>10</v>
      </c>
      <c r="F4" s="5" t="s">
        <v>11</v>
      </c>
      <c r="G4" s="5" t="s">
        <v>10</v>
      </c>
      <c r="H4" s="5" t="s">
        <v>11</v>
      </c>
      <c r="I4" s="5" t="s">
        <v>12</v>
      </c>
      <c r="J4" s="5" t="s">
        <v>11</v>
      </c>
      <c r="K4" s="20" t="s">
        <v>19</v>
      </c>
      <c r="L4" s="10" t="s">
        <v>15</v>
      </c>
      <c r="M4" s="10" t="s">
        <v>18</v>
      </c>
      <c r="N4" s="11" t="s">
        <v>17</v>
      </c>
    </row>
    <row r="5" spans="1:14" x14ac:dyDescent="0.25">
      <c r="A5" s="6" t="s">
        <v>22</v>
      </c>
      <c r="B5" s="6">
        <v>1</v>
      </c>
      <c r="C5" s="7">
        <v>42039</v>
      </c>
      <c r="D5" s="6">
        <v>4.8531000000000004</v>
      </c>
      <c r="E5" s="6">
        <v>4.8978999999999999</v>
      </c>
      <c r="F5" s="6">
        <v>4.8662000000000001</v>
      </c>
      <c r="G5" s="8">
        <f>E5-D5</f>
        <v>4.4799999999999507E-2</v>
      </c>
      <c r="H5" s="8">
        <f>F5-D5</f>
        <v>1.3099999999999667E-2</v>
      </c>
      <c r="I5" s="9">
        <f>G5/H5</f>
        <v>3.419847328244324</v>
      </c>
      <c r="J5" s="6">
        <v>1.3100000000000001E-2</v>
      </c>
      <c r="K5" s="17">
        <v>0.19289999999999999</v>
      </c>
      <c r="L5" s="16">
        <v>197.3295</v>
      </c>
      <c r="M5" s="18">
        <f>L5/2</f>
        <v>98.664749999999998</v>
      </c>
      <c r="N5" s="18">
        <f>M5*15/J5/1000</f>
        <v>112.97490458015267</v>
      </c>
    </row>
    <row r="6" spans="1:14" x14ac:dyDescent="0.25">
      <c r="A6" s="6" t="s">
        <v>22</v>
      </c>
      <c r="B6" s="6">
        <v>2</v>
      </c>
      <c r="C6" s="7">
        <v>42059</v>
      </c>
      <c r="D6" s="8">
        <v>4.5960000000000001</v>
      </c>
      <c r="E6" s="8">
        <v>4.6420000000000003</v>
      </c>
      <c r="F6" s="6">
        <v>4.6097000000000001</v>
      </c>
      <c r="G6" s="8">
        <f t="shared" ref="G6:G51" si="0">E6-D6</f>
        <v>4.6000000000000263E-2</v>
      </c>
      <c r="H6" s="8">
        <f t="shared" ref="H6:H51" si="1">F6-D6</f>
        <v>1.3700000000000045E-2</v>
      </c>
      <c r="I6" s="9">
        <f t="shared" ref="I6:I51" si="2">G6/H6</f>
        <v>3.3576642335766502</v>
      </c>
      <c r="J6" s="6">
        <v>1.41E-2</v>
      </c>
      <c r="K6" s="17">
        <v>0.19769999999999999</v>
      </c>
      <c r="L6" s="16">
        <v>207.74879999999999</v>
      </c>
      <c r="M6" s="18">
        <f t="shared" ref="M6:M51" si="3">L6/2</f>
        <v>103.87439999999999</v>
      </c>
      <c r="N6" s="18">
        <f t="shared" ref="N6:N51" si="4">M6*15/J6/1000</f>
        <v>110.50468085106384</v>
      </c>
    </row>
    <row r="7" spans="1:14" x14ac:dyDescent="0.25">
      <c r="A7" s="6" t="s">
        <v>22</v>
      </c>
      <c r="B7" s="6">
        <v>3</v>
      </c>
      <c r="C7" s="7">
        <v>42046</v>
      </c>
      <c r="D7" s="6">
        <v>5.1264000000000003</v>
      </c>
      <c r="E7" s="6">
        <v>5.1844000000000001</v>
      </c>
      <c r="F7" s="8">
        <v>5.1449999999999996</v>
      </c>
      <c r="G7" s="8">
        <f t="shared" si="0"/>
        <v>5.7999999999999829E-2</v>
      </c>
      <c r="H7" s="8">
        <f t="shared" si="1"/>
        <v>1.8599999999999284E-2</v>
      </c>
      <c r="I7" s="9">
        <f t="shared" si="2"/>
        <v>3.118279569892584</v>
      </c>
      <c r="J7" s="6">
        <v>1.8599999999999998E-2</v>
      </c>
      <c r="K7" s="17">
        <v>0.2369</v>
      </c>
      <c r="L7" s="16">
        <v>292.83960000000002</v>
      </c>
      <c r="M7" s="18">
        <f t="shared" si="3"/>
        <v>146.41980000000001</v>
      </c>
      <c r="N7" s="18">
        <f t="shared" si="4"/>
        <v>118.08048387096775</v>
      </c>
    </row>
    <row r="8" spans="1:14" x14ac:dyDescent="0.25">
      <c r="A8" s="6" t="s">
        <v>22</v>
      </c>
      <c r="B8" s="6">
        <v>4</v>
      </c>
      <c r="C8" s="7">
        <v>42076</v>
      </c>
      <c r="D8" s="6">
        <v>4.4207999999999998</v>
      </c>
      <c r="E8" s="6">
        <v>4.4806999999999997</v>
      </c>
      <c r="F8" s="6">
        <v>4.4378000000000002</v>
      </c>
      <c r="G8" s="8">
        <f t="shared" si="0"/>
        <v>5.9899999999999842E-2</v>
      </c>
      <c r="H8" s="8">
        <f t="shared" si="1"/>
        <v>1.7000000000000348E-2</v>
      </c>
      <c r="I8" s="9">
        <f t="shared" si="2"/>
        <v>3.5235294117646245</v>
      </c>
      <c r="J8" s="6">
        <v>1.7399999999999999E-2</v>
      </c>
      <c r="K8" s="17">
        <v>0.25519999999999998</v>
      </c>
      <c r="L8" s="16">
        <v>332.56310000000002</v>
      </c>
      <c r="M8" s="18">
        <f t="shared" si="3"/>
        <v>166.28155000000001</v>
      </c>
      <c r="N8" s="18">
        <f t="shared" si="4"/>
        <v>143.34616379310344</v>
      </c>
    </row>
    <row r="9" spans="1:14" x14ac:dyDescent="0.25">
      <c r="A9" s="6" t="s">
        <v>22</v>
      </c>
      <c r="B9" s="6">
        <v>5</v>
      </c>
      <c r="C9" s="7">
        <v>42060</v>
      </c>
      <c r="D9" s="6">
        <v>4.8658999999999999</v>
      </c>
      <c r="E9" s="6">
        <v>4.9149000000000003</v>
      </c>
      <c r="F9" s="6">
        <v>4.8794000000000004</v>
      </c>
      <c r="G9" s="8">
        <f t="shared" si="0"/>
        <v>4.9000000000000377E-2</v>
      </c>
      <c r="H9" s="8">
        <f t="shared" si="1"/>
        <v>1.3500000000000512E-2</v>
      </c>
      <c r="I9" s="9">
        <f t="shared" si="2"/>
        <v>3.6296296296295201</v>
      </c>
      <c r="J9" s="6">
        <v>1.41E-2</v>
      </c>
      <c r="K9" s="17">
        <v>0.2293</v>
      </c>
      <c r="L9" s="16">
        <v>276.3424</v>
      </c>
      <c r="M9" s="18">
        <f t="shared" si="3"/>
        <v>138.1712</v>
      </c>
      <c r="N9" s="18">
        <f t="shared" si="4"/>
        <v>146.99063829787235</v>
      </c>
    </row>
    <row r="10" spans="1:14" x14ac:dyDescent="0.25">
      <c r="A10" s="6" t="s">
        <v>22</v>
      </c>
      <c r="B10" s="6">
        <v>6</v>
      </c>
      <c r="C10" s="7">
        <v>42086</v>
      </c>
      <c r="D10" s="6">
        <v>4.5372000000000003</v>
      </c>
      <c r="E10" s="8">
        <v>4.5890000000000004</v>
      </c>
      <c r="F10" s="6">
        <v>4.5515999999999996</v>
      </c>
      <c r="G10" s="8">
        <f t="shared" si="0"/>
        <v>5.1800000000000068E-2</v>
      </c>
      <c r="H10" s="8">
        <f t="shared" si="1"/>
        <v>1.4399999999999302E-2</v>
      </c>
      <c r="I10" s="9">
        <f t="shared" si="2"/>
        <v>3.5972222222224013</v>
      </c>
      <c r="J10" s="6">
        <v>1.54E-2</v>
      </c>
      <c r="K10" s="17">
        <v>0.2044</v>
      </c>
      <c r="L10" s="16">
        <v>222.29239999999999</v>
      </c>
      <c r="M10" s="18">
        <f t="shared" si="3"/>
        <v>111.14619999999999</v>
      </c>
      <c r="N10" s="18">
        <f t="shared" si="4"/>
        <v>108.25928571428571</v>
      </c>
    </row>
    <row r="11" spans="1:14" x14ac:dyDescent="0.25">
      <c r="A11" s="6" t="s">
        <v>22</v>
      </c>
      <c r="B11" s="6">
        <v>7</v>
      </c>
      <c r="C11" s="7">
        <v>42088</v>
      </c>
      <c r="D11" s="6">
        <v>4.9824999999999999</v>
      </c>
      <c r="E11" s="6">
        <v>5.0458999999999996</v>
      </c>
      <c r="F11" s="6">
        <v>5.0023999999999997</v>
      </c>
      <c r="G11" s="8">
        <f t="shared" si="0"/>
        <v>6.3399999999999679E-2</v>
      </c>
      <c r="H11" s="8">
        <f t="shared" si="1"/>
        <v>1.9899999999999807E-2</v>
      </c>
      <c r="I11" s="9">
        <f t="shared" si="2"/>
        <v>3.1859296482412209</v>
      </c>
      <c r="J11" s="6">
        <v>2.0199999999999999E-2</v>
      </c>
      <c r="K11" s="17">
        <v>0.2641</v>
      </c>
      <c r="L11" s="16">
        <v>351.88220000000001</v>
      </c>
      <c r="M11" s="18">
        <f t="shared" si="3"/>
        <v>175.94110000000001</v>
      </c>
      <c r="N11" s="18">
        <f t="shared" si="4"/>
        <v>130.64933168316833</v>
      </c>
    </row>
    <row r="12" spans="1:14" x14ac:dyDescent="0.25">
      <c r="A12" s="6" t="s">
        <v>22</v>
      </c>
      <c r="B12" s="6">
        <v>8</v>
      </c>
      <c r="C12" s="7">
        <v>40706</v>
      </c>
      <c r="D12" s="6">
        <v>4.5799000000000003</v>
      </c>
      <c r="E12" s="8">
        <v>4.6269999999999998</v>
      </c>
      <c r="F12" s="6">
        <v>4.5937000000000001</v>
      </c>
      <c r="G12" s="8">
        <f t="shared" si="0"/>
        <v>4.7099999999999476E-2</v>
      </c>
      <c r="H12" s="8">
        <f t="shared" si="1"/>
        <v>1.3799999999999812E-2</v>
      </c>
      <c r="I12" s="9">
        <f t="shared" si="2"/>
        <v>3.4130434782608781</v>
      </c>
      <c r="J12" s="6">
        <v>1.35E-2</v>
      </c>
      <c r="K12" s="17">
        <v>0.2228</v>
      </c>
      <c r="L12" s="16">
        <v>262.233</v>
      </c>
      <c r="M12" s="18">
        <f t="shared" si="3"/>
        <v>131.1165</v>
      </c>
      <c r="N12" s="18">
        <f t="shared" si="4"/>
        <v>145.685</v>
      </c>
    </row>
    <row r="13" spans="1:14" x14ac:dyDescent="0.25">
      <c r="A13" s="6" t="s">
        <v>22</v>
      </c>
      <c r="B13" s="6">
        <v>9</v>
      </c>
      <c r="C13" s="7">
        <v>42099</v>
      </c>
      <c r="D13" s="6">
        <v>5.0811000000000002</v>
      </c>
      <c r="E13" s="6">
        <v>5.1401000000000003</v>
      </c>
      <c r="F13" s="6">
        <v>5.0984999999999996</v>
      </c>
      <c r="G13" s="8">
        <f t="shared" si="0"/>
        <v>5.9000000000000163E-2</v>
      </c>
      <c r="H13" s="8">
        <f t="shared" si="1"/>
        <v>1.7399999999999416E-2</v>
      </c>
      <c r="I13" s="9">
        <f t="shared" si="2"/>
        <v>3.3908045977012726</v>
      </c>
      <c r="J13" s="6">
        <v>1.7600000000000001E-2</v>
      </c>
      <c r="K13" s="17">
        <v>0.2681</v>
      </c>
      <c r="L13" s="16">
        <v>360.56490000000002</v>
      </c>
      <c r="M13" s="18">
        <f t="shared" si="3"/>
        <v>180.28245000000001</v>
      </c>
      <c r="N13" s="18">
        <f t="shared" si="4"/>
        <v>153.6498153409091</v>
      </c>
    </row>
    <row r="14" spans="1:14" x14ac:dyDescent="0.25">
      <c r="A14" s="6" t="s">
        <v>22</v>
      </c>
      <c r="B14" s="6">
        <v>10</v>
      </c>
      <c r="C14" s="7">
        <v>40711</v>
      </c>
      <c r="D14" s="6">
        <v>4.5331999999999999</v>
      </c>
      <c r="E14" s="6">
        <v>4.5933000000000002</v>
      </c>
      <c r="F14" s="6">
        <v>4.5515999999999996</v>
      </c>
      <c r="G14" s="8">
        <f t="shared" si="0"/>
        <v>6.0100000000000264E-2</v>
      </c>
      <c r="H14" s="8">
        <f t="shared" si="1"/>
        <v>1.839999999999975E-2</v>
      </c>
      <c r="I14" s="9">
        <f t="shared" si="2"/>
        <v>3.2663043478261455</v>
      </c>
      <c r="J14" s="6">
        <v>1.83E-2</v>
      </c>
      <c r="K14" s="17">
        <v>0.20979999999999999</v>
      </c>
      <c r="L14" s="16">
        <v>234.01410000000001</v>
      </c>
      <c r="M14" s="18">
        <f t="shared" si="3"/>
        <v>117.00705000000001</v>
      </c>
      <c r="N14" s="18">
        <f t="shared" si="4"/>
        <v>95.907418032786893</v>
      </c>
    </row>
    <row r="15" spans="1:14" x14ac:dyDescent="0.25">
      <c r="A15" s="6" t="s">
        <v>22</v>
      </c>
      <c r="B15" s="6">
        <v>11</v>
      </c>
      <c r="C15" s="7">
        <v>42065</v>
      </c>
      <c r="D15" s="6">
        <v>4.7008999999999999</v>
      </c>
      <c r="E15" s="6">
        <v>4.7694000000000001</v>
      </c>
      <c r="F15" s="8">
        <v>4.7220000000000004</v>
      </c>
      <c r="G15" s="8">
        <f t="shared" si="0"/>
        <v>6.8500000000000227E-2</v>
      </c>
      <c r="H15" s="8">
        <f t="shared" si="1"/>
        <v>2.1100000000000563E-2</v>
      </c>
      <c r="I15" s="9">
        <f t="shared" si="2"/>
        <v>3.2464454976302561</v>
      </c>
      <c r="J15" s="6">
        <v>2.1499999999999998E-2</v>
      </c>
      <c r="K15" s="17">
        <v>0.28220000000000001</v>
      </c>
      <c r="L15" s="16">
        <v>391.17160000000001</v>
      </c>
      <c r="M15" s="18">
        <f t="shared" si="3"/>
        <v>195.58580000000001</v>
      </c>
      <c r="N15" s="18">
        <f t="shared" si="4"/>
        <v>136.45520930232561</v>
      </c>
    </row>
    <row r="16" spans="1:14" x14ac:dyDescent="0.25">
      <c r="A16" s="6" t="s">
        <v>22</v>
      </c>
      <c r="B16" s="6">
        <v>12</v>
      </c>
      <c r="C16" s="7">
        <v>42070</v>
      </c>
      <c r="D16" s="6">
        <v>4.5217000000000001</v>
      </c>
      <c r="E16" s="6">
        <v>4.5757000000000003</v>
      </c>
      <c r="F16" s="6">
        <v>4.5374999999999996</v>
      </c>
      <c r="G16" s="8">
        <f t="shared" si="0"/>
        <v>5.400000000000027E-2</v>
      </c>
      <c r="H16" s="8">
        <f t="shared" si="1"/>
        <v>1.5799999999999592E-2</v>
      </c>
      <c r="I16" s="9">
        <f t="shared" si="2"/>
        <v>3.417721518987447</v>
      </c>
      <c r="J16" s="6">
        <v>1.61E-2</v>
      </c>
      <c r="K16" s="17">
        <v>0.25800000000000001</v>
      </c>
      <c r="L16" s="16">
        <v>338.64100000000002</v>
      </c>
      <c r="M16" s="18">
        <f t="shared" si="3"/>
        <v>169.32050000000001</v>
      </c>
      <c r="N16" s="18">
        <f t="shared" si="4"/>
        <v>157.75201863354039</v>
      </c>
    </row>
    <row r="17" spans="1:19" x14ac:dyDescent="0.25">
      <c r="A17" s="6" t="s">
        <v>22</v>
      </c>
      <c r="B17" s="6">
        <v>13</v>
      </c>
      <c r="C17" s="7">
        <v>42040</v>
      </c>
      <c r="D17" s="6">
        <v>4.5514000000000001</v>
      </c>
      <c r="E17" s="6">
        <v>4.6056999999999997</v>
      </c>
      <c r="F17" s="6">
        <v>4.5682999999999998</v>
      </c>
      <c r="G17" s="8">
        <f t="shared" si="0"/>
        <v>5.4299999999999571E-2</v>
      </c>
      <c r="H17" s="8">
        <f t="shared" si="1"/>
        <v>1.6899999999999693E-2</v>
      </c>
      <c r="I17" s="9">
        <f t="shared" si="2"/>
        <v>3.213017751479323</v>
      </c>
      <c r="J17" s="6">
        <v>1.7399999999999999E-2</v>
      </c>
      <c r="K17" s="17">
        <v>0.1908</v>
      </c>
      <c r="L17" s="16">
        <v>192.77109999999999</v>
      </c>
      <c r="M17" s="18">
        <f t="shared" si="3"/>
        <v>96.385549999999995</v>
      </c>
      <c r="N17" s="18">
        <f t="shared" si="4"/>
        <v>83.090991379310353</v>
      </c>
    </row>
    <row r="18" spans="1:19" x14ac:dyDescent="0.25">
      <c r="A18" s="6" t="s">
        <v>22</v>
      </c>
      <c r="B18" s="6">
        <v>14</v>
      </c>
      <c r="C18" s="7">
        <v>42056</v>
      </c>
      <c r="D18" s="6">
        <v>4.9166999999999996</v>
      </c>
      <c r="E18" s="6">
        <v>4.9634</v>
      </c>
      <c r="F18" s="6">
        <v>4.9302000000000001</v>
      </c>
      <c r="G18" s="8">
        <f t="shared" si="0"/>
        <v>4.6700000000000408E-2</v>
      </c>
      <c r="H18" s="8">
        <f t="shared" si="1"/>
        <v>1.3500000000000512E-2</v>
      </c>
      <c r="I18" s="9">
        <f t="shared" si="2"/>
        <v>3.4592592592591584</v>
      </c>
      <c r="J18" s="6">
        <v>1.3899999999999999E-2</v>
      </c>
      <c r="K18" s="17">
        <v>0.15790000000000001</v>
      </c>
      <c r="L18" s="16">
        <v>121.3556</v>
      </c>
      <c r="M18" s="18">
        <f t="shared" si="3"/>
        <v>60.677799999999998</v>
      </c>
      <c r="N18" s="18">
        <f t="shared" si="4"/>
        <v>65.479640287769783</v>
      </c>
    </row>
    <row r="19" spans="1:19" x14ac:dyDescent="0.25">
      <c r="A19" s="6" t="s">
        <v>22</v>
      </c>
      <c r="B19" s="6">
        <v>15</v>
      </c>
      <c r="C19" s="7">
        <v>42043</v>
      </c>
      <c r="D19" s="6">
        <v>4.6277999999999997</v>
      </c>
      <c r="E19" s="6">
        <v>4.6875</v>
      </c>
      <c r="F19" s="6">
        <v>4.6444000000000001</v>
      </c>
      <c r="G19" s="8">
        <f t="shared" si="0"/>
        <v>5.9700000000000308E-2</v>
      </c>
      <c r="H19" s="8">
        <f t="shared" si="1"/>
        <v>1.6600000000000392E-2</v>
      </c>
      <c r="I19" s="9">
        <f t="shared" si="2"/>
        <v>3.5963855421686084</v>
      </c>
      <c r="J19" s="6">
        <v>1.7100000000000001E-2</v>
      </c>
      <c r="K19" s="17">
        <v>0.24079999999999999</v>
      </c>
      <c r="L19" s="16">
        <v>301.30529999999999</v>
      </c>
      <c r="M19" s="18">
        <f t="shared" si="3"/>
        <v>150.65264999999999</v>
      </c>
      <c r="N19" s="18">
        <f t="shared" si="4"/>
        <v>132.15144736842103</v>
      </c>
    </row>
    <row r="20" spans="1:19" x14ac:dyDescent="0.25">
      <c r="A20" s="6" t="s">
        <v>22</v>
      </c>
      <c r="B20" s="6">
        <v>16</v>
      </c>
      <c r="C20" s="7">
        <v>42077</v>
      </c>
      <c r="D20" s="6">
        <v>5.0110999999999999</v>
      </c>
      <c r="E20" s="6">
        <v>5.0655000000000001</v>
      </c>
      <c r="F20" s="6">
        <v>5.0284000000000004</v>
      </c>
      <c r="G20" s="8">
        <f t="shared" si="0"/>
        <v>5.4400000000000226E-2</v>
      </c>
      <c r="H20" s="8">
        <f t="shared" si="1"/>
        <v>1.7300000000000537E-2</v>
      </c>
      <c r="I20" s="9">
        <f t="shared" si="2"/>
        <v>3.1445086705201466</v>
      </c>
      <c r="J20" s="6">
        <v>1.78E-2</v>
      </c>
      <c r="K20" s="17">
        <v>0.25940000000000002</v>
      </c>
      <c r="L20" s="16">
        <v>341.68</v>
      </c>
      <c r="M20" s="18">
        <f t="shared" si="3"/>
        <v>170.84</v>
      </c>
      <c r="N20" s="18">
        <f t="shared" si="4"/>
        <v>143.96629213483146</v>
      </c>
    </row>
    <row r="21" spans="1:19" x14ac:dyDescent="0.25">
      <c r="A21" s="6" t="s">
        <v>22</v>
      </c>
      <c r="B21" s="6">
        <v>17</v>
      </c>
      <c r="C21" s="7">
        <v>42061</v>
      </c>
      <c r="D21" s="6">
        <v>4.6706000000000003</v>
      </c>
      <c r="E21" s="6">
        <v>4.7351999999999999</v>
      </c>
      <c r="F21" s="6">
        <v>4.6889000000000003</v>
      </c>
      <c r="G21" s="8">
        <f t="shared" si="0"/>
        <v>6.4599999999999547E-2</v>
      </c>
      <c r="H21" s="8">
        <f t="shared" si="1"/>
        <v>1.8299999999999983E-2</v>
      </c>
      <c r="I21" s="9">
        <f t="shared" si="2"/>
        <v>3.5300546448087218</v>
      </c>
      <c r="J21" s="6">
        <v>1.8700000000000001E-2</v>
      </c>
      <c r="K21" s="17">
        <v>0.21940000000000001</v>
      </c>
      <c r="L21" s="16">
        <v>254.8526</v>
      </c>
      <c r="M21" s="18">
        <f t="shared" si="3"/>
        <v>127.4263</v>
      </c>
      <c r="N21" s="18">
        <f t="shared" si="4"/>
        <v>102.21360962566844</v>
      </c>
    </row>
    <row r="22" spans="1:19" x14ac:dyDescent="0.25">
      <c r="A22" s="6" t="s">
        <v>22</v>
      </c>
      <c r="B22" s="6">
        <v>18</v>
      </c>
      <c r="C22" s="7">
        <v>42083</v>
      </c>
      <c r="D22" s="6">
        <v>4.3677999999999999</v>
      </c>
      <c r="E22" s="6">
        <v>4.4271000000000003</v>
      </c>
      <c r="F22" s="6">
        <v>4.3853999999999997</v>
      </c>
      <c r="G22" s="8">
        <f t="shared" si="0"/>
        <v>5.9300000000000352E-2</v>
      </c>
      <c r="H22" s="8">
        <f t="shared" si="1"/>
        <v>1.7599999999999838E-2</v>
      </c>
      <c r="I22" s="9">
        <f t="shared" si="2"/>
        <v>3.3693181818182327</v>
      </c>
      <c r="J22" s="6">
        <v>1.8200000000000001E-2</v>
      </c>
      <c r="K22" s="17">
        <v>0.2301</v>
      </c>
      <c r="L22" s="16">
        <v>278.07900000000001</v>
      </c>
      <c r="M22" s="18">
        <f t="shared" si="3"/>
        <v>139.0395</v>
      </c>
      <c r="N22" s="18">
        <f t="shared" si="4"/>
        <v>114.59299450549452</v>
      </c>
    </row>
    <row r="23" spans="1:19" x14ac:dyDescent="0.25">
      <c r="A23" s="6" t="s">
        <v>22</v>
      </c>
      <c r="B23" s="6">
        <v>19</v>
      </c>
      <c r="C23" s="7">
        <v>42089</v>
      </c>
      <c r="D23" s="6">
        <v>4.6772999999999998</v>
      </c>
      <c r="E23" s="6">
        <v>4.7484999999999999</v>
      </c>
      <c r="F23" s="6">
        <v>4.6992000000000003</v>
      </c>
      <c r="G23" s="8">
        <f t="shared" si="0"/>
        <v>7.1200000000000152E-2</v>
      </c>
      <c r="H23" s="8">
        <f t="shared" si="1"/>
        <v>2.1900000000000475E-2</v>
      </c>
      <c r="I23" s="9">
        <f t="shared" si="2"/>
        <v>3.2511415525113518</v>
      </c>
      <c r="J23" s="6">
        <v>2.2499999999999999E-2</v>
      </c>
      <c r="K23" s="17">
        <v>0.2974</v>
      </c>
      <c r="L23" s="16">
        <v>424.166</v>
      </c>
      <c r="M23" s="18">
        <f t="shared" si="3"/>
        <v>212.083</v>
      </c>
      <c r="N23" s="18">
        <f t="shared" si="4"/>
        <v>141.38866666666667</v>
      </c>
    </row>
    <row r="24" spans="1:19" ht="16.5" thickBot="1" x14ac:dyDescent="0.3">
      <c r="A24" s="6" t="s">
        <v>22</v>
      </c>
      <c r="B24" s="6">
        <v>20</v>
      </c>
      <c r="C24" s="7">
        <v>40703</v>
      </c>
      <c r="D24" s="6">
        <v>5.0494000000000003</v>
      </c>
      <c r="E24" s="6">
        <v>5.0987999999999998</v>
      </c>
      <c r="F24" s="6">
        <v>5.0655000000000001</v>
      </c>
      <c r="G24" s="8">
        <f t="shared" si="0"/>
        <v>4.9399999999999444E-2</v>
      </c>
      <c r="H24" s="8">
        <f t="shared" si="1"/>
        <v>1.6099999999999781E-2</v>
      </c>
      <c r="I24" s="9">
        <f t="shared" si="2"/>
        <v>3.068322981366467</v>
      </c>
      <c r="J24" s="6">
        <v>1.6400000000000001E-2</v>
      </c>
      <c r="K24" s="17">
        <v>0.23669999999999999</v>
      </c>
      <c r="L24" s="16">
        <v>292.40550000000002</v>
      </c>
      <c r="M24" s="18">
        <f t="shared" si="3"/>
        <v>146.20275000000001</v>
      </c>
      <c r="N24" s="18">
        <f t="shared" si="4"/>
        <v>133.72202743902437</v>
      </c>
      <c r="Q24" s="13" t="s">
        <v>20</v>
      </c>
      <c r="R24" s="21" t="s">
        <v>19</v>
      </c>
      <c r="S24" s="21"/>
    </row>
    <row r="25" spans="1:19" x14ac:dyDescent="0.25">
      <c r="A25" s="6" t="s">
        <v>22</v>
      </c>
      <c r="B25" s="6">
        <v>21</v>
      </c>
      <c r="C25" s="7">
        <v>42100</v>
      </c>
      <c r="D25" s="6">
        <v>5.6792999999999996</v>
      </c>
      <c r="E25" s="6">
        <v>5.7347999999999999</v>
      </c>
      <c r="F25" s="6">
        <v>5.6965000000000003</v>
      </c>
      <c r="G25" s="8">
        <f t="shared" si="0"/>
        <v>5.5500000000000327E-2</v>
      </c>
      <c r="H25" s="8">
        <f t="shared" si="1"/>
        <v>1.720000000000077E-2</v>
      </c>
      <c r="I25" s="9">
        <f t="shared" si="2"/>
        <v>3.2267441860463864</v>
      </c>
      <c r="J25" s="8">
        <v>1.7999999999999999E-2</v>
      </c>
      <c r="K25" s="17">
        <v>0.27529999999999999</v>
      </c>
      <c r="L25" s="16">
        <v>376.19389999999999</v>
      </c>
      <c r="M25" s="18">
        <f t="shared" si="3"/>
        <v>188.09694999999999</v>
      </c>
      <c r="N25" s="18">
        <f>M25*15/J25/1000</f>
        <v>156.74745833333336</v>
      </c>
      <c r="Q25" s="14">
        <v>2000</v>
      </c>
      <c r="R25" s="15">
        <v>1.0114000000000001</v>
      </c>
      <c r="S25" s="15">
        <v>1.0188999999999999</v>
      </c>
    </row>
    <row r="26" spans="1:19" x14ac:dyDescent="0.25">
      <c r="A26" s="6" t="s">
        <v>22</v>
      </c>
      <c r="B26" s="6">
        <v>22</v>
      </c>
      <c r="C26" s="7">
        <v>40707</v>
      </c>
      <c r="D26" s="6">
        <v>4.8741000000000003</v>
      </c>
      <c r="E26" s="6">
        <v>4.9077000000000002</v>
      </c>
      <c r="F26" s="6">
        <v>4.8842999999999996</v>
      </c>
      <c r="G26" s="8">
        <f t="shared" si="0"/>
        <v>3.3599999999999852E-2</v>
      </c>
      <c r="H26" s="8">
        <f t="shared" si="1"/>
        <v>1.0199999999999321E-2</v>
      </c>
      <c r="I26" s="9">
        <f t="shared" si="2"/>
        <v>3.2941176470590285</v>
      </c>
      <c r="J26" s="6">
        <v>1.0699999999999999E-2</v>
      </c>
      <c r="K26" s="17">
        <v>0.151</v>
      </c>
      <c r="L26" s="16">
        <v>106.37779999999999</v>
      </c>
      <c r="M26" s="18">
        <f t="shared" si="3"/>
        <v>53.188899999999997</v>
      </c>
      <c r="N26" s="18">
        <f>M26*15/J26/1000</f>
        <v>74.5638785046729</v>
      </c>
      <c r="Q26" s="14">
        <v>1600</v>
      </c>
      <c r="R26" s="15">
        <v>0.85960000000000003</v>
      </c>
      <c r="S26" s="15">
        <v>0.83140000000000003</v>
      </c>
    </row>
    <row r="27" spans="1:19" x14ac:dyDescent="0.25">
      <c r="A27" s="6" t="s">
        <v>22</v>
      </c>
      <c r="B27" s="6">
        <v>23</v>
      </c>
      <c r="C27" s="7">
        <v>42064</v>
      </c>
      <c r="D27" s="6">
        <v>4.4200999999999997</v>
      </c>
      <c r="E27" s="6">
        <v>4.4691000000000001</v>
      </c>
      <c r="F27" s="6">
        <v>4.4353999999999996</v>
      </c>
      <c r="G27" s="8">
        <f t="shared" si="0"/>
        <v>4.9000000000000377E-2</v>
      </c>
      <c r="H27" s="8">
        <f t="shared" si="1"/>
        <v>1.5299999999999869E-2</v>
      </c>
      <c r="I27" s="9">
        <f t="shared" si="2"/>
        <v>3.2026143790850194</v>
      </c>
      <c r="J27" s="6">
        <v>1.55E-2</v>
      </c>
      <c r="K27" s="17">
        <v>0.1883</v>
      </c>
      <c r="L27" s="16">
        <v>187.3443</v>
      </c>
      <c r="M27" s="18">
        <f t="shared" si="3"/>
        <v>93.672150000000002</v>
      </c>
      <c r="N27" s="18">
        <f t="shared" si="4"/>
        <v>90.650467741935486</v>
      </c>
      <c r="Q27" s="14">
        <v>1200</v>
      </c>
      <c r="R27" s="15">
        <v>0.67210000000000003</v>
      </c>
      <c r="S27" s="15">
        <v>0.61129999999999995</v>
      </c>
    </row>
    <row r="28" spans="1:19" x14ac:dyDescent="0.25">
      <c r="A28" s="6" t="s">
        <v>22</v>
      </c>
      <c r="B28" s="6">
        <v>24</v>
      </c>
      <c r="C28" s="7">
        <v>42071</v>
      </c>
      <c r="D28" s="6">
        <v>5.0637999999999996</v>
      </c>
      <c r="E28" s="6">
        <v>5.1428000000000003</v>
      </c>
      <c r="F28" s="6">
        <v>5.0880999999999998</v>
      </c>
      <c r="G28" s="8">
        <f t="shared" si="0"/>
        <v>7.9000000000000625E-2</v>
      </c>
      <c r="H28" s="8">
        <f t="shared" si="1"/>
        <v>2.430000000000021E-2</v>
      </c>
      <c r="I28" s="9">
        <f t="shared" si="2"/>
        <v>3.2510288065843596</v>
      </c>
      <c r="J28" s="6">
        <v>2.46E-2</v>
      </c>
      <c r="K28" s="17">
        <v>0.39589999999999997</v>
      </c>
      <c r="L28" s="16">
        <v>637.97839999999997</v>
      </c>
      <c r="M28" s="18">
        <f t="shared" si="3"/>
        <v>318.98919999999998</v>
      </c>
      <c r="N28" s="18">
        <f t="shared" si="4"/>
        <v>194.50560975609756</v>
      </c>
      <c r="Q28" s="14">
        <v>800</v>
      </c>
      <c r="R28" s="15">
        <v>0.50160000000000005</v>
      </c>
      <c r="S28" s="15">
        <v>0.48110000000000003</v>
      </c>
    </row>
    <row r="29" spans="1:19" x14ac:dyDescent="0.25">
      <c r="A29" s="6" t="s">
        <v>22</v>
      </c>
      <c r="B29" s="6">
        <v>25</v>
      </c>
      <c r="C29" s="7">
        <v>42041</v>
      </c>
      <c r="D29" s="6">
        <v>4.8545999999999996</v>
      </c>
      <c r="E29" s="6">
        <v>4.9128999999999996</v>
      </c>
      <c r="F29" s="6">
        <v>4.8727</v>
      </c>
      <c r="G29" s="8">
        <f t="shared" si="0"/>
        <v>5.8300000000000018E-2</v>
      </c>
      <c r="H29" s="8">
        <f t="shared" si="1"/>
        <v>1.8100000000000449E-2</v>
      </c>
      <c r="I29" s="9">
        <f t="shared" si="2"/>
        <v>3.2209944751380428</v>
      </c>
      <c r="J29" s="6">
        <v>1.8800000000000001E-2</v>
      </c>
      <c r="K29" s="17">
        <v>0.32929999999999998</v>
      </c>
      <c r="L29" s="16">
        <v>493.41079999999999</v>
      </c>
      <c r="M29" s="18">
        <f t="shared" si="3"/>
        <v>246.7054</v>
      </c>
      <c r="N29" s="18">
        <f t="shared" si="4"/>
        <v>196.839414893617</v>
      </c>
      <c r="Q29" s="14">
        <v>600</v>
      </c>
      <c r="R29" s="15">
        <v>0.4113</v>
      </c>
      <c r="S29" s="15">
        <v>0.35489999999999999</v>
      </c>
    </row>
    <row r="30" spans="1:19" x14ac:dyDescent="0.25">
      <c r="A30" s="6" t="s">
        <v>22</v>
      </c>
      <c r="B30" s="6">
        <v>26</v>
      </c>
      <c r="C30" s="7">
        <v>42057</v>
      </c>
      <c r="D30" s="8">
        <v>5.0019999999999998</v>
      </c>
      <c r="E30" s="6">
        <v>5.0355999999999996</v>
      </c>
      <c r="F30" s="6">
        <v>5.0122</v>
      </c>
      <c r="G30" s="8">
        <f t="shared" si="0"/>
        <v>3.3599999999999852E-2</v>
      </c>
      <c r="H30" s="8">
        <f t="shared" si="1"/>
        <v>1.0200000000000209E-2</v>
      </c>
      <c r="I30" s="9">
        <f t="shared" si="2"/>
        <v>3.2941176470587417</v>
      </c>
      <c r="J30" s="6">
        <v>1.09E-2</v>
      </c>
      <c r="K30" s="17">
        <v>0.1893</v>
      </c>
      <c r="L30" s="16">
        <v>189.51499999999999</v>
      </c>
      <c r="M30" s="18">
        <f t="shared" si="3"/>
        <v>94.757499999999993</v>
      </c>
      <c r="N30" s="18">
        <f t="shared" si="4"/>
        <v>130.40022935779817</v>
      </c>
      <c r="Q30" s="14">
        <v>400</v>
      </c>
      <c r="R30" s="15">
        <v>0.29699999999999999</v>
      </c>
      <c r="S30" s="15">
        <v>0.29920000000000002</v>
      </c>
    </row>
    <row r="31" spans="1:19" x14ac:dyDescent="0.25">
      <c r="A31" s="6" t="s">
        <v>22</v>
      </c>
      <c r="B31" s="6">
        <v>27</v>
      </c>
      <c r="C31" s="7">
        <v>42044</v>
      </c>
      <c r="D31" s="6">
        <v>4.5617000000000001</v>
      </c>
      <c r="E31" s="6">
        <v>4.6188000000000002</v>
      </c>
      <c r="F31" s="6">
        <v>4.5789</v>
      </c>
      <c r="G31" s="8">
        <f t="shared" si="0"/>
        <v>5.7100000000000151E-2</v>
      </c>
      <c r="H31" s="8">
        <f t="shared" si="1"/>
        <v>1.7199999999999882E-2</v>
      </c>
      <c r="I31" s="9">
        <f t="shared" si="2"/>
        <v>3.3197674418604968</v>
      </c>
      <c r="J31" s="6">
        <v>1.7899999999999999E-2</v>
      </c>
      <c r="K31" s="17">
        <v>0.29820000000000002</v>
      </c>
      <c r="L31" s="16">
        <v>425.90260000000001</v>
      </c>
      <c r="M31" s="18">
        <f t="shared" si="3"/>
        <v>212.9513</v>
      </c>
      <c r="N31" s="18">
        <f t="shared" si="4"/>
        <v>178.45081005586593</v>
      </c>
      <c r="Q31" s="14">
        <v>200</v>
      </c>
      <c r="R31" s="15">
        <v>0.2016</v>
      </c>
      <c r="S31" s="15">
        <v>0.16370000000000001</v>
      </c>
    </row>
    <row r="32" spans="1:19" x14ac:dyDescent="0.25">
      <c r="A32" s="6" t="s">
        <v>22</v>
      </c>
      <c r="B32" s="6">
        <v>28</v>
      </c>
      <c r="C32" s="7">
        <v>42078</v>
      </c>
      <c r="D32" s="6">
        <v>5.1083999999999996</v>
      </c>
      <c r="E32" s="6">
        <v>5.1401000000000003</v>
      </c>
      <c r="F32" s="6">
        <v>5.1182999999999996</v>
      </c>
      <c r="G32" s="8">
        <f t="shared" si="0"/>
        <v>3.1700000000000728E-2</v>
      </c>
      <c r="H32" s="8">
        <f t="shared" si="1"/>
        <v>9.9000000000000199E-3</v>
      </c>
      <c r="I32" s="9">
        <f t="shared" si="2"/>
        <v>3.202020202020269</v>
      </c>
      <c r="J32" s="6">
        <v>1.03E-2</v>
      </c>
      <c r="K32" s="17">
        <v>0.2056</v>
      </c>
      <c r="L32" s="16">
        <v>224.8972</v>
      </c>
      <c r="M32" s="18">
        <f t="shared" si="3"/>
        <v>112.4486</v>
      </c>
      <c r="N32" s="18">
        <f t="shared" si="4"/>
        <v>163.76009708737865</v>
      </c>
      <c r="Q32" s="14">
        <v>0</v>
      </c>
      <c r="R32" s="15">
        <v>9.4700000000000006E-2</v>
      </c>
      <c r="S32" s="15">
        <v>8.7400000000000005E-2</v>
      </c>
    </row>
    <row r="33" spans="1:14" x14ac:dyDescent="0.25">
      <c r="A33" s="6" t="s">
        <v>22</v>
      </c>
      <c r="B33" s="6">
        <v>29</v>
      </c>
      <c r="C33" s="7">
        <v>42084</v>
      </c>
      <c r="D33" s="6">
        <v>4.4744000000000002</v>
      </c>
      <c r="E33" s="6">
        <v>4.5144000000000002</v>
      </c>
      <c r="F33" s="6">
        <v>4.4867999999999997</v>
      </c>
      <c r="G33" s="8">
        <f t="shared" si="0"/>
        <v>4.0000000000000036E-2</v>
      </c>
      <c r="H33" s="8">
        <f t="shared" si="1"/>
        <v>1.2399999999999523E-2</v>
      </c>
      <c r="I33" s="9">
        <f t="shared" si="2"/>
        <v>3.2258064516130305</v>
      </c>
      <c r="J33" s="6">
        <v>1.2800000000000001E-2</v>
      </c>
      <c r="K33" s="17">
        <v>0.17710000000000001</v>
      </c>
      <c r="L33" s="16">
        <v>163.03270000000001</v>
      </c>
      <c r="M33" s="18">
        <f t="shared" si="3"/>
        <v>81.516350000000003</v>
      </c>
      <c r="N33" s="18">
        <f t="shared" si="4"/>
        <v>95.526972656249981</v>
      </c>
    </row>
    <row r="34" spans="1:14" x14ac:dyDescent="0.25">
      <c r="A34" s="6" t="s">
        <v>22</v>
      </c>
      <c r="B34" s="6">
        <v>30</v>
      </c>
      <c r="C34" s="7">
        <v>42090</v>
      </c>
      <c r="D34" s="6">
        <v>4.8376000000000001</v>
      </c>
      <c r="E34" s="6">
        <v>4.8917999999999999</v>
      </c>
      <c r="F34" s="6">
        <v>4.8536000000000001</v>
      </c>
      <c r="G34" s="8">
        <f t="shared" si="0"/>
        <v>5.4199999999999804E-2</v>
      </c>
      <c r="H34" s="8">
        <f t="shared" si="1"/>
        <v>1.6000000000000014E-2</v>
      </c>
      <c r="I34" s="9">
        <f t="shared" si="2"/>
        <v>3.3874999999999846</v>
      </c>
      <c r="J34" s="6">
        <v>1.6299999999999999E-2</v>
      </c>
      <c r="K34" s="17">
        <v>0.2596</v>
      </c>
      <c r="L34" s="16">
        <v>342.11419999999998</v>
      </c>
      <c r="M34" s="18">
        <f t="shared" si="3"/>
        <v>171.05709999999999</v>
      </c>
      <c r="N34" s="18">
        <f t="shared" si="4"/>
        <v>157.41450920245401</v>
      </c>
    </row>
    <row r="35" spans="1:14" x14ac:dyDescent="0.25">
      <c r="A35" s="6" t="s">
        <v>22</v>
      </c>
      <c r="B35" s="6">
        <v>31</v>
      </c>
      <c r="C35" s="7">
        <v>40704</v>
      </c>
      <c r="D35" s="8">
        <v>4.1509999999999998</v>
      </c>
      <c r="E35" s="6">
        <v>4.2066999999999997</v>
      </c>
      <c r="F35" s="6">
        <v>4.1672000000000002</v>
      </c>
      <c r="G35" s="8">
        <f t="shared" si="0"/>
        <v>5.5699999999999861E-2</v>
      </c>
      <c r="H35" s="8">
        <f t="shared" si="1"/>
        <v>1.6200000000000436E-2</v>
      </c>
      <c r="I35" s="9">
        <f t="shared" si="2"/>
        <v>3.4382716049381705</v>
      </c>
      <c r="J35" s="6">
        <v>1.67E-2</v>
      </c>
      <c r="K35" s="17">
        <v>0.28239999999999998</v>
      </c>
      <c r="L35" s="16">
        <v>391.60579999999999</v>
      </c>
      <c r="M35" s="18">
        <f t="shared" si="3"/>
        <v>195.80289999999999</v>
      </c>
      <c r="N35" s="18">
        <f t="shared" si="4"/>
        <v>175.87086826347303</v>
      </c>
    </row>
    <row r="36" spans="1:14" x14ac:dyDescent="0.25">
      <c r="A36" s="6" t="s">
        <v>22</v>
      </c>
      <c r="B36" s="6">
        <v>32</v>
      </c>
      <c r="C36" s="7">
        <v>40701</v>
      </c>
      <c r="D36" s="6">
        <v>4.6467000000000001</v>
      </c>
      <c r="E36" s="6">
        <v>4.6725000000000003</v>
      </c>
      <c r="F36" s="6">
        <v>4.6543999999999999</v>
      </c>
      <c r="G36" s="8">
        <f t="shared" si="0"/>
        <v>2.5800000000000267E-2</v>
      </c>
      <c r="H36" s="8">
        <f t="shared" si="1"/>
        <v>7.6999999999998181E-3</v>
      </c>
      <c r="I36" s="9">
        <f t="shared" si="2"/>
        <v>3.3506493506494643</v>
      </c>
      <c r="J36" s="6">
        <v>8.6999999999999994E-3</v>
      </c>
      <c r="K36" s="17">
        <v>0.1729</v>
      </c>
      <c r="L36" s="16">
        <v>153.91579999999999</v>
      </c>
      <c r="M36" s="18">
        <f t="shared" si="3"/>
        <v>76.957899999999995</v>
      </c>
      <c r="N36" s="18">
        <f t="shared" si="4"/>
        <v>132.68603448275863</v>
      </c>
    </row>
    <row r="37" spans="1:14" x14ac:dyDescent="0.25">
      <c r="A37" s="6" t="s">
        <v>22</v>
      </c>
      <c r="B37" s="6">
        <v>33</v>
      </c>
      <c r="C37" s="7">
        <v>40708</v>
      </c>
      <c r="D37" s="6">
        <v>4.4593999999999996</v>
      </c>
      <c r="E37" s="6">
        <v>4.5201000000000002</v>
      </c>
      <c r="F37" s="8">
        <v>4.4779999999999998</v>
      </c>
      <c r="G37" s="8">
        <f t="shared" si="0"/>
        <v>6.0700000000000642E-2</v>
      </c>
      <c r="H37" s="8">
        <f t="shared" si="1"/>
        <v>1.8600000000000172E-2</v>
      </c>
      <c r="I37" s="9">
        <f t="shared" si="2"/>
        <v>3.263440860215058</v>
      </c>
      <c r="J37" s="6">
        <v>1.9199999999999998E-2</v>
      </c>
      <c r="K37" s="17">
        <v>0.39169999999999999</v>
      </c>
      <c r="L37" s="16">
        <v>628.86149999999998</v>
      </c>
      <c r="M37" s="18">
        <f t="shared" si="3"/>
        <v>314.43074999999999</v>
      </c>
      <c r="N37" s="18">
        <f t="shared" si="4"/>
        <v>245.64902343750003</v>
      </c>
    </row>
    <row r="38" spans="1:14" x14ac:dyDescent="0.25">
      <c r="A38" s="6" t="s">
        <v>22</v>
      </c>
      <c r="B38" s="6">
        <v>34</v>
      </c>
      <c r="C38" s="7">
        <v>42066</v>
      </c>
      <c r="D38" s="6">
        <v>4.7291999999999996</v>
      </c>
      <c r="E38" s="6">
        <v>4.7714999999999996</v>
      </c>
      <c r="F38" s="6">
        <v>4.7408000000000001</v>
      </c>
      <c r="G38" s="8">
        <f t="shared" si="0"/>
        <v>4.2300000000000004E-2</v>
      </c>
      <c r="H38" s="8">
        <f t="shared" si="1"/>
        <v>1.1600000000000499E-2</v>
      </c>
      <c r="I38" s="9">
        <f t="shared" si="2"/>
        <v>3.6465517241377747</v>
      </c>
      <c r="J38" s="8">
        <v>1.2E-2</v>
      </c>
      <c r="K38" s="17">
        <v>0.24640000000000001</v>
      </c>
      <c r="L38" s="16">
        <v>313.46109999999999</v>
      </c>
      <c r="M38" s="18">
        <f t="shared" si="3"/>
        <v>156.73054999999999</v>
      </c>
      <c r="N38" s="18">
        <f t="shared" si="4"/>
        <v>195.91318749999996</v>
      </c>
    </row>
    <row r="39" spans="1:14" x14ac:dyDescent="0.25">
      <c r="A39" s="6" t="s">
        <v>22</v>
      </c>
      <c r="B39" s="6">
        <v>35</v>
      </c>
      <c r="C39" s="7">
        <v>42073</v>
      </c>
      <c r="D39" s="6">
        <v>4.6840999999999999</v>
      </c>
      <c r="E39" s="6">
        <v>4.7252000000000001</v>
      </c>
      <c r="F39" s="6">
        <v>4.6962000000000002</v>
      </c>
      <c r="G39" s="8">
        <f t="shared" si="0"/>
        <v>4.1100000000000136E-2</v>
      </c>
      <c r="H39" s="8">
        <f t="shared" si="1"/>
        <v>1.2100000000000222E-2</v>
      </c>
      <c r="I39" s="9">
        <f t="shared" si="2"/>
        <v>3.396694214875982</v>
      </c>
      <c r="J39" s="6">
        <v>1.2800000000000001E-2</v>
      </c>
      <c r="K39" s="17">
        <v>0.25509999999999999</v>
      </c>
      <c r="L39" s="16">
        <v>332.34609999999998</v>
      </c>
      <c r="M39" s="18">
        <f t="shared" si="3"/>
        <v>166.17304999999999</v>
      </c>
      <c r="N39" s="18">
        <f t="shared" si="4"/>
        <v>194.73404296875</v>
      </c>
    </row>
    <row r="40" spans="1:14" x14ac:dyDescent="0.25">
      <c r="A40" s="6" t="s">
        <v>22</v>
      </c>
      <c r="B40" s="6">
        <v>36</v>
      </c>
      <c r="C40" s="7">
        <v>42042</v>
      </c>
      <c r="D40" s="8">
        <v>4.5730000000000004</v>
      </c>
      <c r="E40" s="6">
        <v>4.6224999999999996</v>
      </c>
      <c r="F40" s="6">
        <v>4.5872000000000002</v>
      </c>
      <c r="G40" s="8">
        <f t="shared" si="0"/>
        <v>4.9499999999999211E-2</v>
      </c>
      <c r="H40" s="8">
        <f t="shared" si="1"/>
        <v>1.4199999999999768E-2</v>
      </c>
      <c r="I40" s="9">
        <f t="shared" si="2"/>
        <v>3.4859154929577478</v>
      </c>
      <c r="J40" s="8">
        <v>1.4999999999999999E-2</v>
      </c>
      <c r="K40" s="17">
        <v>0.29659999999999997</v>
      </c>
      <c r="L40" s="16">
        <v>422.42950000000002</v>
      </c>
      <c r="M40" s="18">
        <f t="shared" si="3"/>
        <v>211.21475000000001</v>
      </c>
      <c r="N40" s="18">
        <f t="shared" si="4"/>
        <v>211.21475000000001</v>
      </c>
    </row>
    <row r="41" spans="1:14" x14ac:dyDescent="0.25">
      <c r="A41" s="6" t="s">
        <v>22</v>
      </c>
      <c r="B41" s="6">
        <v>37</v>
      </c>
      <c r="C41" s="7">
        <v>42058</v>
      </c>
      <c r="D41" s="6">
        <v>4.9398</v>
      </c>
      <c r="E41" s="6">
        <v>4.9969000000000001</v>
      </c>
      <c r="F41" s="6">
        <v>4.9568000000000003</v>
      </c>
      <c r="G41" s="8">
        <f t="shared" si="0"/>
        <v>5.7100000000000151E-2</v>
      </c>
      <c r="H41" s="8">
        <f t="shared" si="1"/>
        <v>1.7000000000000348E-2</v>
      </c>
      <c r="I41" s="9">
        <f t="shared" si="2"/>
        <v>3.3588235294117048</v>
      </c>
      <c r="J41" s="6">
        <v>1.66E-2</v>
      </c>
      <c r="K41" s="17">
        <v>0.23080000000000001</v>
      </c>
      <c r="L41" s="16">
        <v>279.59840000000003</v>
      </c>
      <c r="M41" s="18">
        <f t="shared" si="3"/>
        <v>139.79920000000001</v>
      </c>
      <c r="N41" s="18">
        <f t="shared" si="4"/>
        <v>126.32457831325303</v>
      </c>
    </row>
    <row r="42" spans="1:14" x14ac:dyDescent="0.25">
      <c r="A42" s="6" t="s">
        <v>22</v>
      </c>
      <c r="B42" s="6">
        <v>38</v>
      </c>
      <c r="C42" s="7">
        <v>42045</v>
      </c>
      <c r="D42" s="6">
        <v>4.3903999999999996</v>
      </c>
      <c r="E42" s="6">
        <v>4.4424999999999999</v>
      </c>
      <c r="F42" s="6">
        <v>4.4071999999999996</v>
      </c>
      <c r="G42" s="8">
        <f t="shared" si="0"/>
        <v>5.2100000000000257E-2</v>
      </c>
      <c r="H42" s="8">
        <f t="shared" si="1"/>
        <v>1.6799999999999926E-2</v>
      </c>
      <c r="I42" s="9">
        <f t="shared" si="2"/>
        <v>3.1011904761905051</v>
      </c>
      <c r="J42" s="6">
        <v>1.6400000000000001E-2</v>
      </c>
      <c r="K42" s="17">
        <v>0.34710000000000002</v>
      </c>
      <c r="L42" s="16">
        <v>532.04899999999998</v>
      </c>
      <c r="M42" s="18">
        <f t="shared" si="3"/>
        <v>266.02449999999999</v>
      </c>
      <c r="N42" s="18">
        <f t="shared" si="4"/>
        <v>243.3150914634146</v>
      </c>
    </row>
    <row r="43" spans="1:14" x14ac:dyDescent="0.25">
      <c r="A43" s="6" t="s">
        <v>22</v>
      </c>
      <c r="B43" s="6">
        <v>39</v>
      </c>
      <c r="C43" s="7">
        <v>42079</v>
      </c>
      <c r="D43" s="8">
        <v>4.6669999999999998</v>
      </c>
      <c r="E43" s="6">
        <v>4.7325999999999997</v>
      </c>
      <c r="F43" s="6">
        <v>4.6881000000000004</v>
      </c>
      <c r="G43" s="8">
        <f t="shared" si="0"/>
        <v>6.5599999999999881E-2</v>
      </c>
      <c r="H43" s="8">
        <f t="shared" si="1"/>
        <v>2.1100000000000563E-2</v>
      </c>
      <c r="I43" s="9">
        <f t="shared" si="2"/>
        <v>3.1090047393364042</v>
      </c>
      <c r="J43" s="6">
        <v>2.1899999999999999E-2</v>
      </c>
      <c r="K43" s="17">
        <v>0.29599999999999999</v>
      </c>
      <c r="L43" s="16">
        <v>421.12700000000001</v>
      </c>
      <c r="M43" s="18">
        <f t="shared" si="3"/>
        <v>210.5635</v>
      </c>
      <c r="N43" s="18">
        <f t="shared" si="4"/>
        <v>144.22157534246574</v>
      </c>
    </row>
    <row r="44" spans="1:14" x14ac:dyDescent="0.25">
      <c r="A44" s="6" t="s">
        <v>22</v>
      </c>
      <c r="B44" s="6">
        <v>40</v>
      </c>
      <c r="C44" s="7">
        <v>42063</v>
      </c>
      <c r="D44" s="8">
        <v>4.3129999999999997</v>
      </c>
      <c r="E44" s="6">
        <v>4.3571999999999997</v>
      </c>
      <c r="F44" s="6">
        <v>4.3262</v>
      </c>
      <c r="G44" s="8">
        <f t="shared" si="0"/>
        <v>4.4200000000000017E-2</v>
      </c>
      <c r="H44" s="8">
        <f t="shared" si="1"/>
        <v>1.3200000000000323E-2</v>
      </c>
      <c r="I44" s="9">
        <f t="shared" si="2"/>
        <v>3.3484848484847678</v>
      </c>
      <c r="J44" s="6">
        <v>1.4200000000000001E-2</v>
      </c>
      <c r="K44" s="17">
        <v>0.30630000000000002</v>
      </c>
      <c r="L44" s="16">
        <v>443.48509999999999</v>
      </c>
      <c r="M44" s="18">
        <f t="shared" si="3"/>
        <v>221.74254999999999</v>
      </c>
      <c r="N44" s="18">
        <f t="shared" si="4"/>
        <v>234.235088028169</v>
      </c>
    </row>
    <row r="45" spans="1:14" x14ac:dyDescent="0.25">
      <c r="A45" s="6" t="s">
        <v>22</v>
      </c>
      <c r="B45" s="6">
        <v>41</v>
      </c>
      <c r="C45" s="7">
        <v>42085</v>
      </c>
      <c r="D45" s="6">
        <v>5.0185000000000004</v>
      </c>
      <c r="E45" s="6">
        <v>5.0792000000000002</v>
      </c>
      <c r="F45" s="6">
        <v>5.0373000000000001</v>
      </c>
      <c r="G45" s="8">
        <f t="shared" si="0"/>
        <v>6.0699999999999754E-2</v>
      </c>
      <c r="H45" s="8">
        <f t="shared" si="1"/>
        <v>1.8799999999999706E-2</v>
      </c>
      <c r="I45" s="9">
        <f t="shared" si="2"/>
        <v>3.2287234042553568</v>
      </c>
      <c r="J45" s="6">
        <v>1.9199999999999998E-2</v>
      </c>
      <c r="K45" s="17">
        <v>0.31559999999999999</v>
      </c>
      <c r="L45" s="16">
        <v>463.67250000000001</v>
      </c>
      <c r="M45" s="18">
        <f t="shared" si="3"/>
        <v>231.83625000000001</v>
      </c>
      <c r="N45" s="18">
        <f t="shared" si="4"/>
        <v>181.12207031250003</v>
      </c>
    </row>
    <row r="46" spans="1:14" x14ac:dyDescent="0.25">
      <c r="A46" s="6" t="s">
        <v>22</v>
      </c>
      <c r="B46" s="6">
        <v>42</v>
      </c>
      <c r="C46" s="7">
        <v>42091</v>
      </c>
      <c r="D46" s="6">
        <v>4.8712</v>
      </c>
      <c r="E46" s="8">
        <v>4.9370000000000003</v>
      </c>
      <c r="F46" s="6">
        <v>4.8921999999999999</v>
      </c>
      <c r="G46" s="8">
        <f t="shared" si="0"/>
        <v>6.5800000000000303E-2</v>
      </c>
      <c r="H46" s="8">
        <f t="shared" si="1"/>
        <v>2.0999999999999908E-2</v>
      </c>
      <c r="I46" s="9">
        <f t="shared" si="2"/>
        <v>3.1333333333333617</v>
      </c>
      <c r="J46" s="6">
        <v>2.1700000000000001E-2</v>
      </c>
      <c r="K46" s="17">
        <v>0.41849999999999998</v>
      </c>
      <c r="L46" s="16">
        <v>687.03589999999997</v>
      </c>
      <c r="M46" s="18">
        <f t="shared" si="3"/>
        <v>343.51794999999998</v>
      </c>
      <c r="N46" s="18">
        <f t="shared" si="4"/>
        <v>237.45480414746541</v>
      </c>
    </row>
    <row r="47" spans="1:14" x14ac:dyDescent="0.25">
      <c r="A47" s="6" t="s">
        <v>22</v>
      </c>
      <c r="B47" s="6">
        <v>43</v>
      </c>
      <c r="C47" s="7">
        <v>40705</v>
      </c>
      <c r="D47" s="6">
        <v>4.4631999999999996</v>
      </c>
      <c r="E47" s="6">
        <v>4.5084</v>
      </c>
      <c r="F47" s="6">
        <v>4.4771000000000001</v>
      </c>
      <c r="G47" s="8">
        <f t="shared" si="0"/>
        <v>4.5200000000000351E-2</v>
      </c>
      <c r="H47" s="8">
        <f t="shared" si="1"/>
        <v>1.3900000000000468E-2</v>
      </c>
      <c r="I47" s="9">
        <f t="shared" si="2"/>
        <v>3.251798561150995</v>
      </c>
      <c r="J47" s="8">
        <v>1.4E-2</v>
      </c>
      <c r="K47" s="17">
        <v>0.26869999999999999</v>
      </c>
      <c r="L47" s="16">
        <v>361.86739999999998</v>
      </c>
      <c r="M47" s="18">
        <f t="shared" si="3"/>
        <v>180.93369999999999</v>
      </c>
      <c r="N47" s="18">
        <f t="shared" si="4"/>
        <v>193.85753571428569</v>
      </c>
    </row>
    <row r="48" spans="1:14" x14ac:dyDescent="0.25">
      <c r="A48" s="6" t="s">
        <v>22</v>
      </c>
      <c r="B48" s="6">
        <v>44</v>
      </c>
      <c r="C48" s="7">
        <v>40702</v>
      </c>
      <c r="D48" s="6">
        <v>4.8452999999999999</v>
      </c>
      <c r="E48" s="6">
        <v>4.9067999999999996</v>
      </c>
      <c r="F48" s="6">
        <v>4.8632999999999997</v>
      </c>
      <c r="G48" s="8">
        <f t="shared" si="0"/>
        <v>6.1499999999999666E-2</v>
      </c>
      <c r="H48" s="8">
        <f t="shared" si="1"/>
        <v>1.7999999999999794E-2</v>
      </c>
      <c r="I48" s="9">
        <f t="shared" si="2"/>
        <v>3.4166666666666874</v>
      </c>
      <c r="J48" s="6">
        <v>1.89E-2</v>
      </c>
      <c r="K48" s="17">
        <v>0.36020000000000002</v>
      </c>
      <c r="L48" s="16">
        <v>560.48490000000004</v>
      </c>
      <c r="M48" s="18">
        <f t="shared" si="3"/>
        <v>280.24245000000002</v>
      </c>
      <c r="N48" s="18">
        <f t="shared" si="4"/>
        <v>222.41464285714289</v>
      </c>
    </row>
    <row r="49" spans="1:14" x14ac:dyDescent="0.25">
      <c r="A49" s="6" t="s">
        <v>22</v>
      </c>
      <c r="B49" s="6">
        <v>45</v>
      </c>
      <c r="C49" s="7">
        <v>40709</v>
      </c>
      <c r="D49" s="6">
        <v>4.3944000000000001</v>
      </c>
      <c r="E49" s="6">
        <v>4.4542000000000002</v>
      </c>
      <c r="F49" s="6">
        <v>4.4124999999999996</v>
      </c>
      <c r="G49" s="8">
        <f t="shared" si="0"/>
        <v>5.9800000000000075E-2</v>
      </c>
      <c r="H49" s="8">
        <f t="shared" si="1"/>
        <v>1.8099999999999561E-2</v>
      </c>
      <c r="I49" s="9">
        <f t="shared" si="2"/>
        <v>3.3038674033150013</v>
      </c>
      <c r="J49" s="6">
        <v>1.8599999999999998E-2</v>
      </c>
      <c r="K49" s="17">
        <v>0.27589999999999998</v>
      </c>
      <c r="L49" s="16">
        <v>377.49630000000002</v>
      </c>
      <c r="M49" s="18">
        <f t="shared" si="3"/>
        <v>188.74815000000001</v>
      </c>
      <c r="N49" s="18">
        <f t="shared" si="4"/>
        <v>152.21625000000003</v>
      </c>
    </row>
    <row r="50" spans="1:14" x14ac:dyDescent="0.25">
      <c r="A50" s="6" t="s">
        <v>22</v>
      </c>
      <c r="B50" s="6">
        <v>46</v>
      </c>
      <c r="C50" s="7">
        <v>42067</v>
      </c>
      <c r="D50" s="6">
        <v>4.6105999999999998</v>
      </c>
      <c r="E50" s="6">
        <v>4.6571999999999996</v>
      </c>
      <c r="F50" s="6">
        <v>4.6241000000000003</v>
      </c>
      <c r="G50" s="8">
        <f t="shared" si="0"/>
        <v>4.6599999999999753E-2</v>
      </c>
      <c r="H50" s="8">
        <f t="shared" si="1"/>
        <v>1.3500000000000512E-2</v>
      </c>
      <c r="I50" s="9">
        <f t="shared" si="2"/>
        <v>3.4518518518517025</v>
      </c>
      <c r="J50" s="6">
        <v>1.4200000000000001E-2</v>
      </c>
      <c r="K50" s="17">
        <v>0.2354</v>
      </c>
      <c r="L50" s="16">
        <v>289.58359999999999</v>
      </c>
      <c r="M50" s="18">
        <f t="shared" si="3"/>
        <v>144.79179999999999</v>
      </c>
      <c r="N50" s="18">
        <f t="shared" si="4"/>
        <v>152.94908450704224</v>
      </c>
    </row>
    <row r="51" spans="1:14" x14ac:dyDescent="0.25">
      <c r="A51" s="6" t="s">
        <v>22</v>
      </c>
      <c r="B51" s="6">
        <v>47</v>
      </c>
      <c r="C51" s="7">
        <v>42072</v>
      </c>
      <c r="D51" s="6">
        <v>4.7899000000000003</v>
      </c>
      <c r="E51" s="6">
        <v>4.8545999999999996</v>
      </c>
      <c r="F51" s="6">
        <v>4.8085000000000004</v>
      </c>
      <c r="G51" s="8">
        <f t="shared" si="0"/>
        <v>6.4699999999999314E-2</v>
      </c>
      <c r="H51" s="8">
        <f t="shared" si="1"/>
        <v>1.8600000000000172E-2</v>
      </c>
      <c r="I51" s="9">
        <f t="shared" si="2"/>
        <v>3.4784946236558447</v>
      </c>
      <c r="J51" s="6">
        <v>1.9400000000000001E-2</v>
      </c>
      <c r="K51" s="17">
        <v>0.28839999999999999</v>
      </c>
      <c r="L51" s="16">
        <v>404.62979999999999</v>
      </c>
      <c r="M51" s="18">
        <f t="shared" si="3"/>
        <v>202.31489999999999</v>
      </c>
      <c r="N51" s="18">
        <f t="shared" si="4"/>
        <v>156.42904639175256</v>
      </c>
    </row>
    <row r="52" spans="1:14" x14ac:dyDescent="0.25">
      <c r="K52" s="2"/>
    </row>
  </sheetData>
  <mergeCells count="1">
    <mergeCell ref="R24:S24"/>
  </mergeCells>
  <pageMargins left="0.7" right="0.7" top="0.75" bottom="0.75" header="0.3" footer="0.3"/>
  <pageSetup scale="88"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2051" r:id="rId4">
          <objectPr defaultSize="0" r:id="rId5">
            <anchor moveWithCells="1">
              <from>
                <xdr:col>16</xdr:col>
                <xdr:colOff>19050</xdr:colOff>
                <xdr:row>7</xdr:row>
                <xdr:rowOff>28575</xdr:rowOff>
              </from>
              <to>
                <xdr:col>22</xdr:col>
                <xdr:colOff>133350</xdr:colOff>
                <xdr:row>21</xdr:row>
                <xdr:rowOff>133350</xdr:rowOff>
              </to>
            </anchor>
          </objectPr>
        </oleObject>
      </mc:Choice>
      <mc:Fallback>
        <oleObject progId="Prism5.Document" shapeId="205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tabSelected="1" topLeftCell="A16" workbookViewId="0">
      <selection activeCell="J11" sqref="J11"/>
    </sheetView>
  </sheetViews>
  <sheetFormatPr defaultRowHeight="15.75" x14ac:dyDescent="0.25"/>
  <cols>
    <col min="2" max="2" width="10.42578125" bestFit="1" customWidth="1"/>
    <col min="4" max="4" width="14.42578125" bestFit="1" customWidth="1"/>
    <col min="5" max="5" width="18.140625" bestFit="1" customWidth="1"/>
    <col min="6" max="6" width="17.85546875" bestFit="1" customWidth="1"/>
    <col min="7" max="8" width="17.85546875" customWidth="1"/>
    <col min="9" max="9" width="9.85546875" bestFit="1" customWidth="1"/>
    <col min="10" max="10" width="17.85546875" style="4" bestFit="1" customWidth="1"/>
    <col min="12" max="12" width="10" bestFit="1" customWidth="1"/>
    <col min="13" max="13" width="10.28515625" bestFit="1" customWidth="1"/>
    <col min="14" max="14" width="12.7109375" bestFit="1" customWidth="1"/>
    <col min="15" max="15" width="9.140625" style="1"/>
  </cols>
  <sheetData>
    <row r="1" spans="1:15" x14ac:dyDescent="0.25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15" x14ac:dyDescent="0.25">
      <c r="A2" s="4" t="s">
        <v>9</v>
      </c>
      <c r="B2" s="3"/>
      <c r="C2" s="3"/>
      <c r="D2" s="4"/>
      <c r="E2" s="4"/>
      <c r="F2" s="4"/>
      <c r="G2" s="4"/>
      <c r="H2" s="4"/>
      <c r="I2" s="4"/>
    </row>
    <row r="3" spans="1:15" x14ac:dyDescent="0.25">
      <c r="A3" s="5" t="s">
        <v>1</v>
      </c>
      <c r="B3" s="5" t="s">
        <v>3</v>
      </c>
      <c r="C3" s="5" t="s">
        <v>5</v>
      </c>
      <c r="D3" s="5" t="s">
        <v>6</v>
      </c>
      <c r="E3" s="5" t="s">
        <v>8</v>
      </c>
      <c r="F3" s="5" t="s">
        <v>8</v>
      </c>
      <c r="G3" s="5"/>
      <c r="H3" s="5"/>
      <c r="I3" s="5"/>
      <c r="J3" s="5" t="s">
        <v>21</v>
      </c>
      <c r="K3" s="5"/>
      <c r="L3" s="10" t="s">
        <v>13</v>
      </c>
      <c r="M3" s="10" t="s">
        <v>13</v>
      </c>
      <c r="N3" s="11" t="s">
        <v>24</v>
      </c>
    </row>
    <row r="4" spans="1:15" x14ac:dyDescent="0.25">
      <c r="A4" s="5" t="s">
        <v>2</v>
      </c>
      <c r="B4" s="5" t="s">
        <v>4</v>
      </c>
      <c r="C4" s="5" t="s">
        <v>2</v>
      </c>
      <c r="D4" s="5" t="s">
        <v>7</v>
      </c>
      <c r="E4" s="5" t="s">
        <v>10</v>
      </c>
      <c r="F4" s="5" t="s">
        <v>11</v>
      </c>
      <c r="G4" s="5" t="s">
        <v>10</v>
      </c>
      <c r="H4" s="5" t="s">
        <v>11</v>
      </c>
      <c r="I4" s="5" t="s">
        <v>12</v>
      </c>
      <c r="J4" s="5" t="s">
        <v>11</v>
      </c>
      <c r="K4" s="12" t="s">
        <v>19</v>
      </c>
      <c r="L4" s="10" t="s">
        <v>15</v>
      </c>
      <c r="M4" s="10" t="s">
        <v>16</v>
      </c>
      <c r="N4" s="11" t="s">
        <v>17</v>
      </c>
    </row>
    <row r="5" spans="1:15" x14ac:dyDescent="0.25">
      <c r="A5" s="6" t="s">
        <v>23</v>
      </c>
      <c r="B5" s="6">
        <v>48</v>
      </c>
      <c r="C5" s="7">
        <v>42039</v>
      </c>
      <c r="D5" s="8">
        <v>4.8719999999999999</v>
      </c>
      <c r="E5" s="6">
        <v>4.8994</v>
      </c>
      <c r="F5" s="6">
        <v>4.8779000000000003</v>
      </c>
      <c r="G5" s="8">
        <f>E5-D5</f>
        <v>2.7400000000000091E-2</v>
      </c>
      <c r="H5" s="8">
        <f>F5-D5</f>
        <v>5.9000000000004604E-3</v>
      </c>
      <c r="I5" s="9">
        <f>G5/H5</f>
        <v>4.6440677966098223</v>
      </c>
      <c r="J5" s="6">
        <v>6.1999999999999998E-3</v>
      </c>
      <c r="K5" s="17">
        <v>1.2410000000000001</v>
      </c>
      <c r="L5" s="16">
        <v>2432.4810000000002</v>
      </c>
      <c r="M5" s="18">
        <f>L5/2</f>
        <v>1216.2405000000001</v>
      </c>
      <c r="N5" s="18">
        <f>M5*10/J5/1000</f>
        <v>1961.6782258064518</v>
      </c>
      <c r="O5" s="19"/>
    </row>
    <row r="6" spans="1:15" x14ac:dyDescent="0.25">
      <c r="A6" s="6" t="s">
        <v>23</v>
      </c>
      <c r="B6" s="6">
        <v>49</v>
      </c>
      <c r="C6" s="7">
        <v>42059</v>
      </c>
      <c r="D6" s="6">
        <v>4.5111999999999997</v>
      </c>
      <c r="E6" s="6">
        <v>4.5327000000000002</v>
      </c>
      <c r="F6" s="6">
        <v>4.5159000000000002</v>
      </c>
      <c r="G6" s="8">
        <f t="shared" ref="G6:G51" si="0">E6-D6</f>
        <v>2.1500000000000519E-2</v>
      </c>
      <c r="H6" s="8">
        <f t="shared" ref="H6:H51" si="1">F6-D6</f>
        <v>4.7000000000005926E-3</v>
      </c>
      <c r="I6" s="9">
        <f t="shared" ref="I6:I51" si="2">G6/H6</f>
        <v>4.5744680851059165</v>
      </c>
      <c r="J6" s="6">
        <v>4.7000000000000002E-3</v>
      </c>
      <c r="K6" s="17">
        <v>1.0405</v>
      </c>
      <c r="L6" s="16">
        <v>2009.1769999999999</v>
      </c>
      <c r="M6" s="18">
        <f t="shared" ref="M6:M51" si="3">L6/2</f>
        <v>1004.5885</v>
      </c>
      <c r="N6" s="18">
        <f t="shared" ref="N6:N51" si="4">M6*10/J6/1000</f>
        <v>2137.4223404255317</v>
      </c>
      <c r="O6" s="19"/>
    </row>
    <row r="7" spans="1:15" x14ac:dyDescent="0.25">
      <c r="A7" s="6" t="s">
        <v>23</v>
      </c>
      <c r="B7" s="6">
        <v>50</v>
      </c>
      <c r="C7" s="7">
        <v>42046</v>
      </c>
      <c r="D7" s="8">
        <v>4.9020000000000001</v>
      </c>
      <c r="E7" s="6">
        <v>4.9187000000000003</v>
      </c>
      <c r="F7" s="6">
        <v>4.9055999999999997</v>
      </c>
      <c r="G7" s="8">
        <f t="shared" si="0"/>
        <v>1.6700000000000159E-2</v>
      </c>
      <c r="H7" s="8">
        <f t="shared" si="1"/>
        <v>3.5999999999996035E-3</v>
      </c>
      <c r="I7" s="9">
        <f t="shared" si="2"/>
        <v>4.6388888888894444</v>
      </c>
      <c r="J7" s="6">
        <v>4.1000000000000003E-3</v>
      </c>
      <c r="K7" s="17">
        <v>0.60460000000000003</v>
      </c>
      <c r="L7" s="16">
        <v>1088.8869999999999</v>
      </c>
      <c r="M7" s="18">
        <f t="shared" si="3"/>
        <v>544.44349999999997</v>
      </c>
      <c r="N7" s="18">
        <f t="shared" si="4"/>
        <v>1327.910975609756</v>
      </c>
      <c r="O7" s="19"/>
    </row>
    <row r="8" spans="1:15" x14ac:dyDescent="0.25">
      <c r="A8" s="6" t="s">
        <v>23</v>
      </c>
      <c r="B8" s="6">
        <v>51</v>
      </c>
      <c r="C8" s="7">
        <v>42076</v>
      </c>
      <c r="D8" s="6">
        <v>4.6238999999999999</v>
      </c>
      <c r="E8" s="8">
        <v>4.6420000000000003</v>
      </c>
      <c r="F8" s="6">
        <v>4.6276999999999999</v>
      </c>
      <c r="G8" s="8">
        <f t="shared" si="0"/>
        <v>1.8100000000000449E-2</v>
      </c>
      <c r="H8" s="8">
        <f t="shared" si="1"/>
        <v>3.8000000000000256E-3</v>
      </c>
      <c r="I8" s="9">
        <f t="shared" si="2"/>
        <v>4.7631578947369286</v>
      </c>
      <c r="J8" s="6">
        <v>4.4999999999999997E-3</v>
      </c>
      <c r="K8" s="17">
        <v>0.6855</v>
      </c>
      <c r="L8" s="16">
        <v>1259.6869999999999</v>
      </c>
      <c r="M8" s="18">
        <f t="shared" si="3"/>
        <v>629.84349999999995</v>
      </c>
      <c r="N8" s="18">
        <f t="shared" si="4"/>
        <v>1399.6522222222222</v>
      </c>
      <c r="O8" s="19"/>
    </row>
    <row r="9" spans="1:15" x14ac:dyDescent="0.25">
      <c r="A9" s="6" t="s">
        <v>23</v>
      </c>
      <c r="B9" s="6">
        <v>52</v>
      </c>
      <c r="C9" s="7">
        <v>42060</v>
      </c>
      <c r="D9" s="6">
        <v>5.3014999999999999</v>
      </c>
      <c r="E9" s="6">
        <v>5.3178999999999998</v>
      </c>
      <c r="F9" s="6">
        <v>5.3048000000000002</v>
      </c>
      <c r="G9" s="8">
        <f t="shared" si="0"/>
        <v>1.639999999999997E-2</v>
      </c>
      <c r="H9" s="8">
        <f t="shared" si="1"/>
        <v>3.3000000000003027E-3</v>
      </c>
      <c r="I9" s="9">
        <f t="shared" si="2"/>
        <v>4.9696969696965052</v>
      </c>
      <c r="J9" s="6">
        <v>3.8999999999999998E-3</v>
      </c>
      <c r="K9" s="17">
        <v>0.51339999999999997</v>
      </c>
      <c r="L9" s="16">
        <v>896.34180000000003</v>
      </c>
      <c r="M9" s="18">
        <f t="shared" si="3"/>
        <v>448.17090000000002</v>
      </c>
      <c r="N9" s="18">
        <f t="shared" si="4"/>
        <v>1149.1561538461538</v>
      </c>
      <c r="O9" s="19"/>
    </row>
    <row r="10" spans="1:15" x14ac:dyDescent="0.25">
      <c r="A10" s="6" t="s">
        <v>23</v>
      </c>
      <c r="B10" s="6">
        <v>53</v>
      </c>
      <c r="C10" s="7">
        <v>42086</v>
      </c>
      <c r="D10" s="6">
        <v>4.8095999999999997</v>
      </c>
      <c r="E10" s="6">
        <v>4.8215000000000003</v>
      </c>
      <c r="F10" s="6">
        <v>4.8121</v>
      </c>
      <c r="G10" s="8">
        <f t="shared" si="0"/>
        <v>1.1900000000000688E-2</v>
      </c>
      <c r="H10" s="8">
        <f t="shared" si="1"/>
        <v>2.5000000000003908E-3</v>
      </c>
      <c r="I10" s="9">
        <f t="shared" si="2"/>
        <v>4.7599999999995308</v>
      </c>
      <c r="J10" s="6">
        <v>2.5000000000000001E-3</v>
      </c>
      <c r="K10" s="17">
        <v>0.28570000000000001</v>
      </c>
      <c r="L10" s="16">
        <v>415.6121</v>
      </c>
      <c r="M10" s="18">
        <f t="shared" si="3"/>
        <v>207.80605</v>
      </c>
      <c r="N10" s="18">
        <f t="shared" si="4"/>
        <v>831.2242</v>
      </c>
      <c r="O10" s="19"/>
    </row>
    <row r="11" spans="1:15" x14ac:dyDescent="0.25">
      <c r="A11" s="6" t="s">
        <v>23</v>
      </c>
      <c r="B11" s="6">
        <v>54</v>
      </c>
      <c r="C11" s="7">
        <v>42088</v>
      </c>
      <c r="D11" s="6">
        <v>4.9358000000000004</v>
      </c>
      <c r="E11" s="6">
        <v>4.9602000000000004</v>
      </c>
      <c r="F11" s="8">
        <v>4.9409999999999998</v>
      </c>
      <c r="G11" s="8">
        <f t="shared" si="0"/>
        <v>2.4399999999999977E-2</v>
      </c>
      <c r="H11" s="8">
        <f t="shared" si="1"/>
        <v>5.1999999999994273E-3</v>
      </c>
      <c r="I11" s="9">
        <f t="shared" si="2"/>
        <v>4.692307692308205</v>
      </c>
      <c r="J11" s="8">
        <v>6.0000000000000001E-3</v>
      </c>
      <c r="K11" s="17">
        <v>0.73119999999999996</v>
      </c>
      <c r="L11" s="16">
        <v>1356.17</v>
      </c>
      <c r="M11" s="18">
        <f t="shared" si="3"/>
        <v>678.08500000000004</v>
      </c>
      <c r="N11" s="18">
        <f t="shared" si="4"/>
        <v>1130.1416666666667</v>
      </c>
      <c r="O11" s="19"/>
    </row>
    <row r="12" spans="1:15" x14ac:dyDescent="0.25">
      <c r="A12" s="6" t="s">
        <v>23</v>
      </c>
      <c r="B12" s="6">
        <v>55</v>
      </c>
      <c r="C12" s="7">
        <v>40706</v>
      </c>
      <c r="D12" s="8">
        <v>5.101</v>
      </c>
      <c r="E12" s="6">
        <v>5.1161000000000003</v>
      </c>
      <c r="F12" s="6">
        <v>5.1044999999999998</v>
      </c>
      <c r="G12" s="8">
        <f t="shared" si="0"/>
        <v>1.5100000000000335E-2</v>
      </c>
      <c r="H12" s="8">
        <f t="shared" si="1"/>
        <v>3.4999999999998366E-3</v>
      </c>
      <c r="I12" s="9">
        <f t="shared" si="2"/>
        <v>4.3142857142860116</v>
      </c>
      <c r="J12" s="6">
        <v>3.7000000000000002E-3</v>
      </c>
      <c r="K12" s="17">
        <v>0.51029999999999998</v>
      </c>
      <c r="L12" s="16">
        <v>889.79690000000005</v>
      </c>
      <c r="M12" s="18">
        <f t="shared" si="3"/>
        <v>444.89845000000003</v>
      </c>
      <c r="N12" s="18">
        <f t="shared" si="4"/>
        <v>1202.4282432432433</v>
      </c>
      <c r="O12" s="19"/>
    </row>
    <row r="13" spans="1:15" x14ac:dyDescent="0.25">
      <c r="A13" s="6" t="s">
        <v>23</v>
      </c>
      <c r="B13" s="6">
        <v>56</v>
      </c>
      <c r="C13" s="7">
        <v>42099</v>
      </c>
      <c r="D13" s="6">
        <v>4.5251000000000001</v>
      </c>
      <c r="E13" s="6">
        <v>4.5427</v>
      </c>
      <c r="F13" s="6">
        <v>4.5292000000000003</v>
      </c>
      <c r="G13" s="8">
        <f t="shared" si="0"/>
        <v>1.7599999999999838E-2</v>
      </c>
      <c r="H13" s="8">
        <f t="shared" si="1"/>
        <v>4.1000000000002146E-3</v>
      </c>
      <c r="I13" s="9">
        <f t="shared" si="2"/>
        <v>4.2926829268290039</v>
      </c>
      <c r="J13" s="6">
        <v>4.1999999999999997E-3</v>
      </c>
      <c r="K13" s="17">
        <v>0.77790000000000004</v>
      </c>
      <c r="L13" s="16">
        <v>1454.7650000000001</v>
      </c>
      <c r="M13" s="18">
        <f t="shared" si="3"/>
        <v>727.38250000000005</v>
      </c>
      <c r="N13" s="18">
        <f t="shared" si="4"/>
        <v>1731.8630952380956</v>
      </c>
      <c r="O13" s="19"/>
    </row>
    <row r="14" spans="1:15" x14ac:dyDescent="0.25">
      <c r="A14" s="6" t="s">
        <v>23</v>
      </c>
      <c r="B14" s="6">
        <v>57</v>
      </c>
      <c r="C14" s="7">
        <v>40711</v>
      </c>
      <c r="D14" s="6">
        <v>6.4901999999999997</v>
      </c>
      <c r="E14" s="8">
        <v>6.5179999999999998</v>
      </c>
      <c r="F14" s="8">
        <v>6.4960000000000004</v>
      </c>
      <c r="G14" s="8">
        <f t="shared" si="0"/>
        <v>2.7800000000000047E-2</v>
      </c>
      <c r="H14" s="8">
        <f t="shared" si="1"/>
        <v>5.8000000000006935E-3</v>
      </c>
      <c r="I14" s="9">
        <f t="shared" si="2"/>
        <v>4.7931034482752972</v>
      </c>
      <c r="J14" s="6">
        <v>6.3E-3</v>
      </c>
      <c r="K14" s="17">
        <v>1.2124999999999999</v>
      </c>
      <c r="L14" s="16">
        <v>2372.3110000000001</v>
      </c>
      <c r="M14" s="18">
        <f t="shared" si="3"/>
        <v>1186.1555000000001</v>
      </c>
      <c r="N14" s="18">
        <f t="shared" si="4"/>
        <v>1882.7865079365079</v>
      </c>
      <c r="O14" s="19"/>
    </row>
    <row r="15" spans="1:15" x14ac:dyDescent="0.25">
      <c r="A15" s="6" t="s">
        <v>23</v>
      </c>
      <c r="B15" s="6">
        <v>58</v>
      </c>
      <c r="C15" s="7">
        <v>42065</v>
      </c>
      <c r="D15" s="6">
        <v>4.6359000000000004</v>
      </c>
      <c r="E15" s="6">
        <v>4.6546000000000003</v>
      </c>
      <c r="F15" s="8">
        <v>4.6399999999999997</v>
      </c>
      <c r="G15" s="8">
        <f t="shared" si="0"/>
        <v>1.8699999999999939E-2</v>
      </c>
      <c r="H15" s="8">
        <f t="shared" si="1"/>
        <v>4.0999999999993264E-3</v>
      </c>
      <c r="I15" s="9">
        <f t="shared" si="2"/>
        <v>4.5609756097568317</v>
      </c>
      <c r="J15" s="6">
        <v>4.4000000000000003E-3</v>
      </c>
      <c r="K15" s="17">
        <v>0.62849999999999995</v>
      </c>
      <c r="L15" s="16">
        <v>1139.346</v>
      </c>
      <c r="M15" s="18">
        <f t="shared" si="3"/>
        <v>569.673</v>
      </c>
      <c r="N15" s="18">
        <f t="shared" si="4"/>
        <v>1294.7113636363636</v>
      </c>
      <c r="O15" s="19"/>
    </row>
    <row r="16" spans="1:15" x14ac:dyDescent="0.25">
      <c r="A16" s="6" t="s">
        <v>23</v>
      </c>
      <c r="B16" s="6">
        <v>59</v>
      </c>
      <c r="C16" s="7">
        <v>42070</v>
      </c>
      <c r="D16" s="6">
        <v>4.9053000000000004</v>
      </c>
      <c r="E16" s="6">
        <v>4.9177999999999997</v>
      </c>
      <c r="F16" s="6">
        <v>4.9081999999999999</v>
      </c>
      <c r="G16" s="8">
        <f t="shared" si="0"/>
        <v>1.2499999999999289E-2</v>
      </c>
      <c r="H16" s="8">
        <f t="shared" si="1"/>
        <v>2.8999999999994586E-3</v>
      </c>
      <c r="I16" s="9">
        <f t="shared" si="2"/>
        <v>4.3103448275867668</v>
      </c>
      <c r="J16" s="6">
        <v>3.2000000000000002E-3</v>
      </c>
      <c r="K16" s="17">
        <v>0.4602</v>
      </c>
      <c r="L16" s="16">
        <v>784.02369999999996</v>
      </c>
      <c r="M16" s="18">
        <f t="shared" si="3"/>
        <v>392.01184999999998</v>
      </c>
      <c r="N16" s="18">
        <f t="shared" si="4"/>
        <v>1225.0370312499997</v>
      </c>
      <c r="O16" s="19"/>
    </row>
    <row r="17" spans="1:19" x14ac:dyDescent="0.25">
      <c r="A17" s="6" t="s">
        <v>23</v>
      </c>
      <c r="B17" s="6">
        <v>60</v>
      </c>
      <c r="C17" s="7">
        <v>42040</v>
      </c>
      <c r="D17" s="8">
        <v>5.0810000000000004</v>
      </c>
      <c r="E17" s="6">
        <v>5.0986000000000002</v>
      </c>
      <c r="F17" s="6">
        <v>5.0849000000000002</v>
      </c>
      <c r="G17" s="8">
        <f t="shared" si="0"/>
        <v>1.7599999999999838E-2</v>
      </c>
      <c r="H17" s="8">
        <f t="shared" si="1"/>
        <v>3.8999999999997925E-3</v>
      </c>
      <c r="I17" s="9">
        <f t="shared" si="2"/>
        <v>4.5128205128207117</v>
      </c>
      <c r="J17" s="6">
        <v>3.3E-3</v>
      </c>
      <c r="K17" s="17">
        <v>0.46820000000000001</v>
      </c>
      <c r="L17" s="16">
        <v>800.91359999999997</v>
      </c>
      <c r="M17" s="18">
        <f t="shared" si="3"/>
        <v>400.45679999999999</v>
      </c>
      <c r="N17" s="18">
        <f t="shared" si="4"/>
        <v>1213.5054545454545</v>
      </c>
      <c r="O17" s="19"/>
    </row>
    <row r="18" spans="1:19" x14ac:dyDescent="0.25">
      <c r="A18" s="6" t="s">
        <v>23</v>
      </c>
      <c r="B18" s="6">
        <v>61</v>
      </c>
      <c r="C18" s="7">
        <v>42056</v>
      </c>
      <c r="D18" s="6">
        <v>4.2497999999999996</v>
      </c>
      <c r="E18" s="6">
        <v>4.2705000000000002</v>
      </c>
      <c r="F18" s="6">
        <v>4.2538999999999998</v>
      </c>
      <c r="G18" s="8">
        <f t="shared" si="0"/>
        <v>2.0700000000000607E-2</v>
      </c>
      <c r="H18" s="8">
        <f t="shared" si="1"/>
        <v>4.1000000000002146E-3</v>
      </c>
      <c r="I18" s="9">
        <f t="shared" si="2"/>
        <v>5.0487804878047617</v>
      </c>
      <c r="J18" s="6">
        <v>4.7000000000000002E-3</v>
      </c>
      <c r="K18" s="17">
        <v>0.50380000000000003</v>
      </c>
      <c r="L18" s="16">
        <v>876.07380000000001</v>
      </c>
      <c r="M18" s="18">
        <f t="shared" si="3"/>
        <v>438.0369</v>
      </c>
      <c r="N18" s="18">
        <f t="shared" si="4"/>
        <v>931.99340425531909</v>
      </c>
      <c r="O18" s="19"/>
    </row>
    <row r="19" spans="1:19" x14ac:dyDescent="0.25">
      <c r="A19" s="6" t="s">
        <v>23</v>
      </c>
      <c r="B19" s="6">
        <v>62</v>
      </c>
      <c r="C19" s="7">
        <v>42043</v>
      </c>
      <c r="D19" s="6">
        <v>4.5707000000000004</v>
      </c>
      <c r="E19" s="6">
        <v>4.5883000000000003</v>
      </c>
      <c r="F19" s="6">
        <v>4.5744999999999996</v>
      </c>
      <c r="G19" s="8">
        <f t="shared" si="0"/>
        <v>1.7599999999999838E-2</v>
      </c>
      <c r="H19" s="8">
        <f t="shared" si="1"/>
        <v>3.7999999999991374E-3</v>
      </c>
      <c r="I19" s="9">
        <f t="shared" si="2"/>
        <v>4.6315789473694302</v>
      </c>
      <c r="J19" s="8">
        <v>4.0000000000000001E-3</v>
      </c>
      <c r="K19" s="17">
        <v>0.58109999999999995</v>
      </c>
      <c r="L19" s="16">
        <v>1039.2729999999999</v>
      </c>
      <c r="M19" s="18">
        <f t="shared" si="3"/>
        <v>519.63649999999996</v>
      </c>
      <c r="N19" s="18">
        <f t="shared" si="4"/>
        <v>1299.0912499999999</v>
      </c>
      <c r="O19" s="19"/>
    </row>
    <row r="20" spans="1:19" x14ac:dyDescent="0.25">
      <c r="A20" s="6" t="s">
        <v>23</v>
      </c>
      <c r="B20" s="6">
        <v>63</v>
      </c>
      <c r="C20" s="7">
        <v>42077</v>
      </c>
      <c r="D20" s="8">
        <v>4.7380000000000004</v>
      </c>
      <c r="E20" s="8">
        <v>4.7690000000000001</v>
      </c>
      <c r="F20" s="6">
        <v>4.7447999999999997</v>
      </c>
      <c r="G20" s="8">
        <f t="shared" si="0"/>
        <v>3.0999999999999694E-2</v>
      </c>
      <c r="H20" s="8">
        <f t="shared" si="1"/>
        <v>6.7999999999992511E-3</v>
      </c>
      <c r="I20" s="9">
        <f t="shared" si="2"/>
        <v>4.5588235294122219</v>
      </c>
      <c r="J20" s="6">
        <v>7.1000000000000004E-3</v>
      </c>
      <c r="K20" s="17">
        <v>0.86980000000000002</v>
      </c>
      <c r="L20" s="16">
        <v>1648.788</v>
      </c>
      <c r="M20" s="18">
        <f t="shared" si="3"/>
        <v>824.39400000000001</v>
      </c>
      <c r="N20" s="18">
        <f t="shared" si="4"/>
        <v>1161.118309859155</v>
      </c>
      <c r="O20" s="19"/>
    </row>
    <row r="21" spans="1:19" x14ac:dyDescent="0.25">
      <c r="A21" s="6" t="s">
        <v>23</v>
      </c>
      <c r="B21" s="6">
        <v>64</v>
      </c>
      <c r="C21" s="7">
        <v>42061</v>
      </c>
      <c r="D21" s="6">
        <v>4.9804000000000004</v>
      </c>
      <c r="E21" s="6">
        <v>5.0103999999999997</v>
      </c>
      <c r="F21" s="6">
        <v>4.9867999999999997</v>
      </c>
      <c r="G21" s="8">
        <f t="shared" si="0"/>
        <v>2.9999999999999361E-2</v>
      </c>
      <c r="H21" s="8">
        <f t="shared" si="1"/>
        <v>6.3999999999992951E-3</v>
      </c>
      <c r="I21" s="9">
        <f t="shared" si="2"/>
        <v>4.6875000000004166</v>
      </c>
      <c r="J21" s="6">
        <v>6.8999999999999999E-3</v>
      </c>
      <c r="K21" s="17">
        <v>0.97350000000000003</v>
      </c>
      <c r="L21" s="16">
        <v>1867.7239999999999</v>
      </c>
      <c r="M21" s="18">
        <f t="shared" si="3"/>
        <v>933.86199999999997</v>
      </c>
      <c r="N21" s="18">
        <f t="shared" si="4"/>
        <v>1353.423188405797</v>
      </c>
      <c r="O21" s="19"/>
    </row>
    <row r="22" spans="1:19" x14ac:dyDescent="0.25">
      <c r="A22" s="6" t="s">
        <v>23</v>
      </c>
      <c r="B22" s="6">
        <v>65</v>
      </c>
      <c r="C22" s="7">
        <v>42083</v>
      </c>
      <c r="D22" s="8">
        <v>4.6100000000000003</v>
      </c>
      <c r="E22" s="6">
        <v>4.6444000000000001</v>
      </c>
      <c r="F22" s="6">
        <v>4.6173999999999999</v>
      </c>
      <c r="G22" s="8">
        <f t="shared" si="0"/>
        <v>3.4399999999999764E-2</v>
      </c>
      <c r="H22" s="8">
        <f t="shared" si="1"/>
        <v>7.3999999999996291E-3</v>
      </c>
      <c r="I22" s="9">
        <f t="shared" si="2"/>
        <v>4.6486486486488499</v>
      </c>
      <c r="J22" s="6">
        <v>7.3000000000000001E-3</v>
      </c>
      <c r="K22" s="17">
        <v>1.0881000000000001</v>
      </c>
      <c r="L22" s="16">
        <v>2109.672</v>
      </c>
      <c r="M22" s="18">
        <f t="shared" si="3"/>
        <v>1054.836</v>
      </c>
      <c r="N22" s="18">
        <f t="shared" si="4"/>
        <v>1444.9808219178083</v>
      </c>
      <c r="O22" s="19"/>
    </row>
    <row r="23" spans="1:19" x14ac:dyDescent="0.25">
      <c r="A23" s="6" t="s">
        <v>23</v>
      </c>
      <c r="B23" s="6">
        <v>66</v>
      </c>
      <c r="C23" s="7">
        <v>42089</v>
      </c>
      <c r="D23" s="6">
        <v>5.0823999999999998</v>
      </c>
      <c r="E23" s="6">
        <v>5.1172000000000004</v>
      </c>
      <c r="F23" s="8">
        <v>5.09</v>
      </c>
      <c r="G23" s="8">
        <f t="shared" si="0"/>
        <v>3.4800000000000608E-2</v>
      </c>
      <c r="H23" s="8">
        <f t="shared" si="1"/>
        <v>7.6000000000000512E-3</v>
      </c>
      <c r="I23" s="9">
        <f t="shared" si="2"/>
        <v>4.5789473684211019</v>
      </c>
      <c r="J23" s="6">
        <v>7.6E-3</v>
      </c>
      <c r="K23" s="17">
        <v>1.2915000000000001</v>
      </c>
      <c r="L23" s="16">
        <v>2539.0990000000002</v>
      </c>
      <c r="M23" s="18">
        <f t="shared" si="3"/>
        <v>1269.5495000000001</v>
      </c>
      <c r="N23" s="18">
        <f t="shared" si="4"/>
        <v>1670.4598684210528</v>
      </c>
      <c r="O23" s="19"/>
    </row>
    <row r="24" spans="1:19" x14ac:dyDescent="0.25">
      <c r="A24" s="6" t="s">
        <v>23</v>
      </c>
      <c r="B24" s="6">
        <v>67</v>
      </c>
      <c r="C24" s="7">
        <v>40703</v>
      </c>
      <c r="D24" s="6">
        <v>5.9748000000000001</v>
      </c>
      <c r="E24" s="6">
        <v>5.9981</v>
      </c>
      <c r="F24" s="6">
        <v>5.9797000000000002</v>
      </c>
      <c r="G24" s="8">
        <f t="shared" si="0"/>
        <v>2.3299999999999876E-2</v>
      </c>
      <c r="H24" s="8">
        <f t="shared" si="1"/>
        <v>4.9000000000001265E-3</v>
      </c>
      <c r="I24" s="9">
        <f t="shared" si="2"/>
        <v>4.7551020408161788</v>
      </c>
      <c r="J24" s="6">
        <v>5.4999999999999997E-3</v>
      </c>
      <c r="K24" s="17">
        <v>0.78920000000000001</v>
      </c>
      <c r="L24" s="16">
        <v>1478.6220000000001</v>
      </c>
      <c r="M24" s="18">
        <f t="shared" si="3"/>
        <v>739.31100000000004</v>
      </c>
      <c r="N24" s="18">
        <f t="shared" si="4"/>
        <v>1344.2018181818185</v>
      </c>
      <c r="O24" s="19"/>
    </row>
    <row r="25" spans="1:19" x14ac:dyDescent="0.25">
      <c r="A25" s="6" t="s">
        <v>23</v>
      </c>
      <c r="B25" s="6">
        <v>68</v>
      </c>
      <c r="C25" s="7">
        <v>42100</v>
      </c>
      <c r="D25" s="6">
        <v>5.9922000000000004</v>
      </c>
      <c r="E25" s="6">
        <v>6.0091999999999999</v>
      </c>
      <c r="F25" s="6">
        <v>5.9955999999999996</v>
      </c>
      <c r="G25" s="8">
        <f t="shared" si="0"/>
        <v>1.699999999999946E-2</v>
      </c>
      <c r="H25" s="8">
        <f t="shared" si="1"/>
        <v>3.3999999999991815E-3</v>
      </c>
      <c r="I25" s="9">
        <f t="shared" si="2"/>
        <v>5.0000000000010445</v>
      </c>
      <c r="J25" s="6">
        <v>3.8E-3</v>
      </c>
      <c r="K25" s="17">
        <v>0.54379999999999995</v>
      </c>
      <c r="L25" s="16">
        <v>960.52350000000001</v>
      </c>
      <c r="M25" s="18">
        <f t="shared" si="3"/>
        <v>480.26175000000001</v>
      </c>
      <c r="N25" s="18">
        <f t="shared" si="4"/>
        <v>1263.846710526316</v>
      </c>
      <c r="O25" s="19"/>
    </row>
    <row r="26" spans="1:19" x14ac:dyDescent="0.25">
      <c r="A26" s="6" t="s">
        <v>23</v>
      </c>
      <c r="B26" s="6">
        <v>69</v>
      </c>
      <c r="C26" s="7">
        <v>40707</v>
      </c>
      <c r="D26" s="6">
        <v>6.1414999999999997</v>
      </c>
      <c r="E26" s="6">
        <v>6.1618000000000004</v>
      </c>
      <c r="F26" s="6">
        <v>6.1459000000000001</v>
      </c>
      <c r="G26" s="8">
        <f t="shared" si="0"/>
        <v>2.0300000000000651E-2</v>
      </c>
      <c r="H26" s="8">
        <f t="shared" si="1"/>
        <v>4.4000000000004036E-3</v>
      </c>
      <c r="I26" s="9">
        <f t="shared" si="2"/>
        <v>4.613636363636088</v>
      </c>
      <c r="J26" s="6">
        <v>4.7999999999999996E-3</v>
      </c>
      <c r="K26" s="17">
        <v>0.71919999999999995</v>
      </c>
      <c r="L26" s="16">
        <v>1330.835</v>
      </c>
      <c r="M26" s="18">
        <f t="shared" si="3"/>
        <v>665.41750000000002</v>
      </c>
      <c r="N26" s="18">
        <f t="shared" si="4"/>
        <v>1386.2864583333335</v>
      </c>
      <c r="O26" s="19"/>
    </row>
    <row r="27" spans="1:19" x14ac:dyDescent="0.25">
      <c r="A27" s="6" t="s">
        <v>23</v>
      </c>
      <c r="B27" s="6">
        <v>70</v>
      </c>
      <c r="C27" s="7">
        <v>42064</v>
      </c>
      <c r="D27" s="6">
        <v>6.8398000000000003</v>
      </c>
      <c r="E27" s="6">
        <v>6.8583999999999996</v>
      </c>
      <c r="F27" s="6">
        <v>6.8441999999999998</v>
      </c>
      <c r="G27" s="8">
        <f t="shared" si="0"/>
        <v>1.8599999999999284E-2</v>
      </c>
      <c r="H27" s="8">
        <f t="shared" si="1"/>
        <v>4.3999999999995154E-3</v>
      </c>
      <c r="I27" s="9">
        <f t="shared" si="2"/>
        <v>4.2272727272730304</v>
      </c>
      <c r="J27" s="6">
        <v>4.4000000000000003E-3</v>
      </c>
      <c r="K27" s="17">
        <v>0.77300000000000002</v>
      </c>
      <c r="L27" s="16">
        <v>1444.42</v>
      </c>
      <c r="M27" s="18">
        <f t="shared" si="3"/>
        <v>722.21</v>
      </c>
      <c r="N27" s="18">
        <f t="shared" si="4"/>
        <v>1641.3863636363635</v>
      </c>
      <c r="O27" s="19"/>
    </row>
    <row r="28" spans="1:19" x14ac:dyDescent="0.25">
      <c r="A28" s="6" t="s">
        <v>23</v>
      </c>
      <c r="B28" s="6">
        <v>71</v>
      </c>
      <c r="C28" s="7">
        <v>42071</v>
      </c>
      <c r="D28" s="6">
        <v>4.3320999999999996</v>
      </c>
      <c r="E28" s="6">
        <v>4.3493000000000004</v>
      </c>
      <c r="F28" s="6">
        <v>4.3357999999999999</v>
      </c>
      <c r="G28" s="8">
        <f t="shared" si="0"/>
        <v>1.720000000000077E-2</v>
      </c>
      <c r="H28" s="8">
        <f t="shared" si="1"/>
        <v>3.7000000000002586E-3</v>
      </c>
      <c r="I28" s="9">
        <f t="shared" si="2"/>
        <v>4.6486486486485319</v>
      </c>
      <c r="J28" s="6">
        <v>3.8999999999999998E-3</v>
      </c>
      <c r="K28" s="17">
        <v>0.62829999999999997</v>
      </c>
      <c r="L28" s="16">
        <v>1138.923</v>
      </c>
      <c r="M28" s="18">
        <f t="shared" si="3"/>
        <v>569.4615</v>
      </c>
      <c r="N28" s="18">
        <f t="shared" si="4"/>
        <v>1460.1576923076923</v>
      </c>
      <c r="O28" s="19"/>
    </row>
    <row r="29" spans="1:19" ht="16.5" thickBot="1" x14ac:dyDescent="0.3">
      <c r="A29" s="6" t="s">
        <v>23</v>
      </c>
      <c r="B29" s="6">
        <v>72</v>
      </c>
      <c r="C29" s="7">
        <v>42041</v>
      </c>
      <c r="D29" s="6">
        <v>4.2503000000000002</v>
      </c>
      <c r="E29" s="6">
        <v>4.2773000000000003</v>
      </c>
      <c r="F29" s="6">
        <v>4.2565999999999997</v>
      </c>
      <c r="G29" s="8">
        <f t="shared" si="0"/>
        <v>2.7000000000000135E-2</v>
      </c>
      <c r="H29" s="8">
        <f t="shared" si="1"/>
        <v>6.2999999999995282E-3</v>
      </c>
      <c r="I29" s="9">
        <f t="shared" si="2"/>
        <v>4.2857142857146284</v>
      </c>
      <c r="J29" s="6">
        <v>6.1999999999999998E-3</v>
      </c>
      <c r="K29" s="17">
        <v>1.4547000000000001</v>
      </c>
      <c r="L29" s="16">
        <v>2883.6529999999998</v>
      </c>
      <c r="M29" s="18">
        <f t="shared" si="3"/>
        <v>1441.8264999999999</v>
      </c>
      <c r="N29" s="18">
        <f t="shared" si="4"/>
        <v>2325.5266129032257</v>
      </c>
      <c r="O29" s="19"/>
      <c r="Q29" s="13" t="s">
        <v>20</v>
      </c>
      <c r="R29" s="21" t="s">
        <v>19</v>
      </c>
      <c r="S29" s="21"/>
    </row>
    <row r="30" spans="1:19" x14ac:dyDescent="0.25">
      <c r="A30" s="6" t="s">
        <v>23</v>
      </c>
      <c r="B30" s="6">
        <v>73</v>
      </c>
      <c r="C30" s="7">
        <v>42057</v>
      </c>
      <c r="D30" s="6">
        <v>5.1913999999999998</v>
      </c>
      <c r="E30" s="6">
        <v>5.2100999999999997</v>
      </c>
      <c r="F30" s="6">
        <v>5.1955999999999998</v>
      </c>
      <c r="G30" s="8">
        <f t="shared" si="0"/>
        <v>1.8699999999999939E-2</v>
      </c>
      <c r="H30" s="8">
        <f t="shared" si="1"/>
        <v>4.1999999999999815E-3</v>
      </c>
      <c r="I30" s="9">
        <f t="shared" si="2"/>
        <v>4.452380952380957</v>
      </c>
      <c r="J30" s="6">
        <v>4.5999999999999999E-3</v>
      </c>
      <c r="K30" s="17">
        <v>0.79479999999999995</v>
      </c>
      <c r="L30" s="16">
        <v>1490.4449999999999</v>
      </c>
      <c r="M30" s="18">
        <f t="shared" si="3"/>
        <v>745.22249999999997</v>
      </c>
      <c r="N30" s="18">
        <f t="shared" si="4"/>
        <v>1620.0489130434783</v>
      </c>
      <c r="O30" s="19"/>
      <c r="Q30" s="14">
        <v>2000</v>
      </c>
      <c r="R30" s="15">
        <v>1.0337000000000001</v>
      </c>
      <c r="S30" s="15">
        <v>1.054</v>
      </c>
    </row>
    <row r="31" spans="1:19" x14ac:dyDescent="0.25">
      <c r="A31" s="6" t="s">
        <v>23</v>
      </c>
      <c r="B31" s="6">
        <v>74</v>
      </c>
      <c r="C31" s="7">
        <v>42044</v>
      </c>
      <c r="D31" s="6">
        <v>5.0521000000000003</v>
      </c>
      <c r="E31" s="6">
        <v>5.0743999999999998</v>
      </c>
      <c r="F31" s="6">
        <v>5.0571999999999999</v>
      </c>
      <c r="G31" s="8">
        <f t="shared" si="0"/>
        <v>2.2299999999999542E-2</v>
      </c>
      <c r="H31" s="8">
        <f t="shared" si="1"/>
        <v>5.0999999999996604E-3</v>
      </c>
      <c r="I31" s="9">
        <f t="shared" si="2"/>
        <v>4.3725490196080443</v>
      </c>
      <c r="J31" s="6">
        <v>5.5999999999999999E-3</v>
      </c>
      <c r="K31" s="17">
        <v>1.1803999999999999</v>
      </c>
      <c r="L31" s="16">
        <v>2304.54</v>
      </c>
      <c r="M31" s="18">
        <f t="shared" si="3"/>
        <v>1152.27</v>
      </c>
      <c r="N31" s="18">
        <f t="shared" si="4"/>
        <v>2057.6250000000005</v>
      </c>
      <c r="O31" s="19"/>
      <c r="Q31" s="14">
        <v>1600</v>
      </c>
      <c r="R31" s="15">
        <v>0.82850000000000001</v>
      </c>
      <c r="S31" s="15">
        <v>0.8548</v>
      </c>
    </row>
    <row r="32" spans="1:19" x14ac:dyDescent="0.25">
      <c r="A32" s="6" t="s">
        <v>23</v>
      </c>
      <c r="B32" s="6">
        <v>75</v>
      </c>
      <c r="C32" s="7">
        <v>42078</v>
      </c>
      <c r="D32" s="6">
        <v>4.4265999999999996</v>
      </c>
      <c r="E32" s="6">
        <v>4.4527000000000001</v>
      </c>
      <c r="F32" s="6">
        <v>4.4329000000000001</v>
      </c>
      <c r="G32" s="8">
        <f t="shared" si="0"/>
        <v>2.6100000000000456E-2</v>
      </c>
      <c r="H32" s="8">
        <f t="shared" si="1"/>
        <v>6.3000000000004164E-3</v>
      </c>
      <c r="I32" s="9">
        <f t="shared" si="2"/>
        <v>4.1428571428569416</v>
      </c>
      <c r="J32" s="6">
        <v>5.7000000000000002E-3</v>
      </c>
      <c r="K32" s="17">
        <v>1.3189</v>
      </c>
      <c r="L32" s="16">
        <v>2596.9470000000001</v>
      </c>
      <c r="M32" s="18">
        <f t="shared" si="3"/>
        <v>1298.4735000000001</v>
      </c>
      <c r="N32" s="18">
        <f t="shared" si="4"/>
        <v>2278.0236842105264</v>
      </c>
      <c r="O32" s="19"/>
      <c r="Q32" s="14">
        <v>1200</v>
      </c>
      <c r="R32" s="15">
        <v>0.64190000000000003</v>
      </c>
      <c r="S32" s="15">
        <v>0.62929999999999997</v>
      </c>
    </row>
    <row r="33" spans="1:19" x14ac:dyDescent="0.25">
      <c r="A33" s="6" t="s">
        <v>23</v>
      </c>
      <c r="B33" s="6">
        <v>76</v>
      </c>
      <c r="C33" s="7">
        <v>42084</v>
      </c>
      <c r="D33" s="6">
        <v>4.6294000000000004</v>
      </c>
      <c r="E33" s="8">
        <v>4.6529999999999996</v>
      </c>
      <c r="F33" s="8">
        <v>4.6349999999999998</v>
      </c>
      <c r="G33" s="8">
        <f t="shared" si="0"/>
        <v>2.3599999999999177E-2</v>
      </c>
      <c r="H33" s="8">
        <f t="shared" si="1"/>
        <v>5.5999999999993832E-3</v>
      </c>
      <c r="I33" s="9">
        <f t="shared" si="2"/>
        <v>4.2142857142860315</v>
      </c>
      <c r="J33" s="6">
        <v>5.5999999999999999E-3</v>
      </c>
      <c r="K33" s="17">
        <v>0.94820000000000004</v>
      </c>
      <c r="L33" s="16">
        <v>1814.31</v>
      </c>
      <c r="M33" s="18">
        <f t="shared" si="3"/>
        <v>907.15499999999997</v>
      </c>
      <c r="N33" s="18">
        <f t="shared" si="4"/>
        <v>1619.9196428571427</v>
      </c>
      <c r="O33" s="19"/>
      <c r="Q33" s="14">
        <v>800</v>
      </c>
      <c r="R33" s="15">
        <v>0.48509999999999998</v>
      </c>
      <c r="S33" s="15">
        <v>0.48430000000000001</v>
      </c>
    </row>
    <row r="34" spans="1:19" x14ac:dyDescent="0.25">
      <c r="A34" s="6" t="s">
        <v>23</v>
      </c>
      <c r="B34" s="6">
        <v>77</v>
      </c>
      <c r="C34" s="7">
        <v>42090</v>
      </c>
      <c r="D34" s="6">
        <v>4.4817999999999998</v>
      </c>
      <c r="E34" s="8">
        <v>4.5049999999999999</v>
      </c>
      <c r="F34" s="8">
        <v>4.4870000000000001</v>
      </c>
      <c r="G34" s="8">
        <f t="shared" si="0"/>
        <v>2.3200000000000109E-2</v>
      </c>
      <c r="H34" s="8">
        <f t="shared" si="1"/>
        <v>5.2000000000003155E-3</v>
      </c>
      <c r="I34" s="9">
        <f t="shared" si="2"/>
        <v>4.4615384615382121</v>
      </c>
      <c r="J34" s="6">
        <v>5.4000000000000003E-3</v>
      </c>
      <c r="K34" s="17">
        <v>1.3463000000000001</v>
      </c>
      <c r="L34" s="16">
        <v>2654.7950000000001</v>
      </c>
      <c r="M34" s="18">
        <f t="shared" si="3"/>
        <v>1327.3975</v>
      </c>
      <c r="N34" s="18">
        <f t="shared" si="4"/>
        <v>2458.1435185185187</v>
      </c>
      <c r="O34" s="19"/>
      <c r="Q34" s="14">
        <v>600</v>
      </c>
      <c r="R34" s="15">
        <v>0.4012</v>
      </c>
      <c r="S34" s="15">
        <v>0.3448</v>
      </c>
    </row>
    <row r="35" spans="1:19" x14ac:dyDescent="0.25">
      <c r="A35" s="6" t="s">
        <v>23</v>
      </c>
      <c r="B35" s="6">
        <v>78</v>
      </c>
      <c r="C35" s="7">
        <v>40704</v>
      </c>
      <c r="D35" s="6">
        <v>5.4588000000000001</v>
      </c>
      <c r="E35" s="6">
        <v>5.4707999999999997</v>
      </c>
      <c r="F35" s="6">
        <v>5.4612999999999996</v>
      </c>
      <c r="G35" s="8">
        <f t="shared" si="0"/>
        <v>1.1999999999999567E-2</v>
      </c>
      <c r="H35" s="8">
        <f t="shared" si="1"/>
        <v>2.4999999999995026E-3</v>
      </c>
      <c r="I35" s="9">
        <f t="shared" si="2"/>
        <v>4.8000000000007814</v>
      </c>
      <c r="J35" s="6">
        <v>3.0999999999999999E-3</v>
      </c>
      <c r="K35" s="17">
        <v>0.7399</v>
      </c>
      <c r="L35" s="16">
        <v>1374.538</v>
      </c>
      <c r="M35" s="18">
        <f t="shared" si="3"/>
        <v>687.26900000000001</v>
      </c>
      <c r="N35" s="18">
        <f t="shared" si="4"/>
        <v>2216.9967741935484</v>
      </c>
      <c r="O35" s="19"/>
      <c r="Q35" s="14">
        <v>400</v>
      </c>
      <c r="R35" s="15">
        <v>0.29289999999999999</v>
      </c>
      <c r="S35" s="15">
        <v>0.28179999999999999</v>
      </c>
    </row>
    <row r="36" spans="1:19" x14ac:dyDescent="0.25">
      <c r="A36" s="6" t="s">
        <v>23</v>
      </c>
      <c r="B36" s="6">
        <v>79</v>
      </c>
      <c r="C36" s="7">
        <v>40701</v>
      </c>
      <c r="D36" s="6">
        <v>4.7007000000000003</v>
      </c>
      <c r="E36" s="8">
        <v>4.7169999999999996</v>
      </c>
      <c r="F36" s="6">
        <v>4.7039</v>
      </c>
      <c r="G36" s="8">
        <f t="shared" si="0"/>
        <v>1.6299999999999315E-2</v>
      </c>
      <c r="H36" s="8">
        <f t="shared" si="1"/>
        <v>3.1999999999996476E-3</v>
      </c>
      <c r="I36" s="9">
        <f t="shared" si="2"/>
        <v>5.0937500000003473</v>
      </c>
      <c r="J36" s="6">
        <v>3.8999999999999998E-3</v>
      </c>
      <c r="K36" s="17">
        <v>1.0329999999999999</v>
      </c>
      <c r="L36" s="16">
        <v>1993.3430000000001</v>
      </c>
      <c r="M36" s="18">
        <f t="shared" si="3"/>
        <v>996.67150000000004</v>
      </c>
      <c r="N36" s="18">
        <f t="shared" si="4"/>
        <v>2555.5679487179491</v>
      </c>
      <c r="O36" s="19"/>
      <c r="Q36" s="14">
        <v>200</v>
      </c>
      <c r="R36" s="15">
        <v>0.21460000000000001</v>
      </c>
      <c r="S36" s="15">
        <v>0.16739999999999999</v>
      </c>
    </row>
    <row r="37" spans="1:19" x14ac:dyDescent="0.25">
      <c r="A37" s="6" t="s">
        <v>23</v>
      </c>
      <c r="B37" s="6">
        <v>80</v>
      </c>
      <c r="C37" s="7">
        <v>40708</v>
      </c>
      <c r="D37" s="6">
        <v>4.5555000000000003</v>
      </c>
      <c r="E37" s="6">
        <v>4.5796000000000001</v>
      </c>
      <c r="F37" s="6">
        <v>4.5606999999999998</v>
      </c>
      <c r="G37" s="8">
        <f t="shared" si="0"/>
        <v>2.4099999999999788E-2</v>
      </c>
      <c r="H37" s="8">
        <f t="shared" si="1"/>
        <v>5.1999999999994273E-3</v>
      </c>
      <c r="I37" s="9">
        <f t="shared" si="2"/>
        <v>4.634615384615854</v>
      </c>
      <c r="J37" s="6">
        <v>5.4000000000000003E-3</v>
      </c>
      <c r="K37" s="17">
        <v>1.0989</v>
      </c>
      <c r="L37" s="16">
        <v>2132.4740000000002</v>
      </c>
      <c r="M37" s="18">
        <f t="shared" si="3"/>
        <v>1066.2370000000001</v>
      </c>
      <c r="N37" s="18">
        <f t="shared" si="4"/>
        <v>1974.512962962963</v>
      </c>
      <c r="O37" s="19"/>
      <c r="Q37" s="14">
        <v>0</v>
      </c>
      <c r="R37" s="15">
        <v>7.5300000000000006E-2</v>
      </c>
      <c r="S37" s="15">
        <v>7.3599999999999999E-2</v>
      </c>
    </row>
    <row r="38" spans="1:19" x14ac:dyDescent="0.25">
      <c r="A38" s="6" t="s">
        <v>23</v>
      </c>
      <c r="B38" s="6">
        <v>81</v>
      </c>
      <c r="C38" s="7">
        <v>42066</v>
      </c>
      <c r="D38" s="6">
        <v>4.8467000000000002</v>
      </c>
      <c r="E38" s="6">
        <v>4.8695000000000004</v>
      </c>
      <c r="F38" s="6">
        <v>4.8513999999999999</v>
      </c>
      <c r="G38" s="8">
        <f t="shared" si="0"/>
        <v>2.2800000000000153E-2</v>
      </c>
      <c r="H38" s="8">
        <f t="shared" si="1"/>
        <v>4.6999999999997044E-3</v>
      </c>
      <c r="I38" s="9">
        <f t="shared" si="2"/>
        <v>4.8510638297875719</v>
      </c>
      <c r="J38" s="6">
        <v>5.1999999999999998E-3</v>
      </c>
      <c r="K38" s="17">
        <v>1.0584</v>
      </c>
      <c r="L38" s="16">
        <v>2046.9690000000001</v>
      </c>
      <c r="M38" s="18">
        <f t="shared" si="3"/>
        <v>1023.4845</v>
      </c>
      <c r="N38" s="18">
        <f t="shared" si="4"/>
        <v>1968.2394230769235</v>
      </c>
      <c r="O38" s="19"/>
    </row>
    <row r="39" spans="1:19" x14ac:dyDescent="0.25">
      <c r="A39" s="6" t="s">
        <v>23</v>
      </c>
      <c r="B39" s="6">
        <v>82</v>
      </c>
      <c r="C39" s="7">
        <v>42073</v>
      </c>
      <c r="D39" s="6">
        <v>4.4603000000000002</v>
      </c>
      <c r="E39" s="6">
        <v>4.4821</v>
      </c>
      <c r="F39" s="8">
        <v>4.4649999999999999</v>
      </c>
      <c r="G39" s="8">
        <f t="shared" si="0"/>
        <v>2.179999999999982E-2</v>
      </c>
      <c r="H39" s="8">
        <f t="shared" si="1"/>
        <v>4.6999999999997044E-3</v>
      </c>
      <c r="I39" s="9">
        <f t="shared" si="2"/>
        <v>4.6382978723406785</v>
      </c>
      <c r="J39" s="6">
        <v>5.1999999999999998E-3</v>
      </c>
      <c r="K39" s="17">
        <v>0.88180000000000003</v>
      </c>
      <c r="L39" s="16">
        <v>1674.123</v>
      </c>
      <c r="M39" s="18">
        <f t="shared" si="3"/>
        <v>837.06150000000002</v>
      </c>
      <c r="N39" s="18">
        <f t="shared" si="4"/>
        <v>1609.7336538461541</v>
      </c>
      <c r="O39" s="19"/>
    </row>
    <row r="40" spans="1:19" x14ac:dyDescent="0.25">
      <c r="A40" s="6" t="s">
        <v>23</v>
      </c>
      <c r="B40" s="6">
        <v>83</v>
      </c>
      <c r="C40" s="7">
        <v>42042</v>
      </c>
      <c r="D40" s="6">
        <v>5.0091000000000001</v>
      </c>
      <c r="E40" s="6">
        <v>5.0297999999999998</v>
      </c>
      <c r="F40" s="6">
        <v>5.0137999999999998</v>
      </c>
      <c r="G40" s="8">
        <f t="shared" si="0"/>
        <v>2.0699999999999719E-2</v>
      </c>
      <c r="H40" s="8">
        <f t="shared" si="1"/>
        <v>4.6999999999997044E-3</v>
      </c>
      <c r="I40" s="9">
        <f t="shared" si="2"/>
        <v>4.4042553191491534</v>
      </c>
      <c r="J40" s="8">
        <v>5.0000000000000001E-3</v>
      </c>
      <c r="K40" s="17">
        <v>0.96709999999999996</v>
      </c>
      <c r="L40" s="16">
        <v>1854.212</v>
      </c>
      <c r="M40" s="18">
        <f t="shared" si="3"/>
        <v>927.10599999999999</v>
      </c>
      <c r="N40" s="18">
        <f t="shared" si="4"/>
        <v>1854.2119999999998</v>
      </c>
      <c r="O40" s="19"/>
    </row>
    <row r="41" spans="1:19" x14ac:dyDescent="0.25">
      <c r="A41" s="6" t="s">
        <v>23</v>
      </c>
      <c r="B41" s="6">
        <v>84</v>
      </c>
      <c r="C41" s="7">
        <v>42058</v>
      </c>
      <c r="D41" s="6">
        <v>4.0740999999999996</v>
      </c>
      <c r="E41" s="6">
        <v>4.0956000000000001</v>
      </c>
      <c r="F41" s="6">
        <v>4.0788000000000002</v>
      </c>
      <c r="G41" s="8">
        <f t="shared" si="0"/>
        <v>2.1500000000000519E-2</v>
      </c>
      <c r="H41" s="8">
        <f t="shared" si="1"/>
        <v>4.7000000000005926E-3</v>
      </c>
      <c r="I41" s="9">
        <f t="shared" si="2"/>
        <v>4.5744680851059165</v>
      </c>
      <c r="J41" s="6">
        <v>5.1999999999999998E-3</v>
      </c>
      <c r="K41" s="17">
        <v>0.79910000000000003</v>
      </c>
      <c r="L41" s="16">
        <v>1499.5229999999999</v>
      </c>
      <c r="M41" s="18">
        <f t="shared" si="3"/>
        <v>749.76149999999996</v>
      </c>
      <c r="N41" s="18">
        <f t="shared" si="4"/>
        <v>1441.8490384615384</v>
      </c>
      <c r="O41" s="19"/>
    </row>
    <row r="42" spans="1:19" x14ac:dyDescent="0.25">
      <c r="A42" s="6" t="s">
        <v>23</v>
      </c>
      <c r="B42" s="6">
        <v>85</v>
      </c>
      <c r="C42" s="7">
        <v>42045</v>
      </c>
      <c r="D42" s="6">
        <v>5.1227999999999998</v>
      </c>
      <c r="E42" s="8">
        <v>5.141</v>
      </c>
      <c r="F42" s="6">
        <v>5.1271000000000004</v>
      </c>
      <c r="G42" s="8">
        <f t="shared" si="0"/>
        <v>1.8200000000000216E-2</v>
      </c>
      <c r="H42" s="8">
        <f t="shared" si="1"/>
        <v>4.3000000000006366E-3</v>
      </c>
      <c r="I42" s="9">
        <f t="shared" si="2"/>
        <v>4.2325581395343077</v>
      </c>
      <c r="J42" s="6">
        <v>4.3E-3</v>
      </c>
      <c r="K42" s="17">
        <v>0.75219999999999998</v>
      </c>
      <c r="L42" s="16">
        <v>1400.5060000000001</v>
      </c>
      <c r="M42" s="18">
        <f t="shared" si="3"/>
        <v>700.25300000000004</v>
      </c>
      <c r="N42" s="18">
        <f t="shared" si="4"/>
        <v>1628.4953488372093</v>
      </c>
      <c r="O42" s="19"/>
    </row>
    <row r="43" spans="1:19" x14ac:dyDescent="0.25">
      <c r="A43" s="6" t="s">
        <v>23</v>
      </c>
      <c r="B43" s="6">
        <v>86</v>
      </c>
      <c r="C43" s="7">
        <v>42079</v>
      </c>
      <c r="D43" s="6">
        <v>4.9321000000000002</v>
      </c>
      <c r="E43" s="6">
        <v>4.9562999999999997</v>
      </c>
      <c r="F43" s="6">
        <v>4.9368999999999996</v>
      </c>
      <c r="G43" s="8">
        <f t="shared" si="0"/>
        <v>2.4199999999999555E-2</v>
      </c>
      <c r="H43" s="8">
        <f>F43-D43</f>
        <v>4.7999999999994714E-3</v>
      </c>
      <c r="I43" s="9">
        <f>G43/H43</f>
        <v>5.0416666666671297</v>
      </c>
      <c r="J43" s="6">
        <v>5.5999999999999999E-3</v>
      </c>
      <c r="K43" s="17">
        <v>0.75180000000000002</v>
      </c>
      <c r="L43" s="16">
        <v>1399.662</v>
      </c>
      <c r="M43" s="18">
        <f t="shared" si="3"/>
        <v>699.83100000000002</v>
      </c>
      <c r="N43" s="18">
        <f t="shared" si="4"/>
        <v>1249.6982142857144</v>
      </c>
      <c r="O43" s="19"/>
    </row>
    <row r="44" spans="1:19" x14ac:dyDescent="0.25">
      <c r="A44" s="6" t="s">
        <v>23</v>
      </c>
      <c r="B44" s="6">
        <v>87</v>
      </c>
      <c r="C44" s="7">
        <v>42063</v>
      </c>
      <c r="D44" s="6">
        <v>4.8567999999999998</v>
      </c>
      <c r="E44" s="8">
        <v>4.88</v>
      </c>
      <c r="F44" s="6">
        <v>4.8619000000000003</v>
      </c>
      <c r="G44" s="8">
        <f t="shared" si="0"/>
        <v>2.3200000000000109E-2</v>
      </c>
      <c r="H44" s="8">
        <f t="shared" si="1"/>
        <v>5.1000000000005485E-3</v>
      </c>
      <c r="I44" s="9">
        <f t="shared" si="2"/>
        <v>4.549019607842669</v>
      </c>
      <c r="J44" s="6">
        <v>5.4000000000000003E-3</v>
      </c>
      <c r="K44" s="17">
        <v>1.052</v>
      </c>
      <c r="L44" s="16">
        <v>2033.4570000000001</v>
      </c>
      <c r="M44" s="18">
        <f t="shared" si="3"/>
        <v>1016.7285000000001</v>
      </c>
      <c r="N44" s="18">
        <f t="shared" si="4"/>
        <v>1882.8305555555555</v>
      </c>
      <c r="O44" s="19"/>
    </row>
    <row r="45" spans="1:19" x14ac:dyDescent="0.25">
      <c r="A45" s="6" t="s">
        <v>23</v>
      </c>
      <c r="B45" s="6">
        <v>88</v>
      </c>
      <c r="C45" s="7">
        <v>42085</v>
      </c>
      <c r="D45" s="6">
        <v>4.3037000000000001</v>
      </c>
      <c r="E45" s="6">
        <v>4.3235999999999999</v>
      </c>
      <c r="F45" s="8">
        <v>4.3079999999999998</v>
      </c>
      <c r="G45" s="8">
        <f t="shared" si="0"/>
        <v>1.9899999999999807E-2</v>
      </c>
      <c r="H45" s="8">
        <f t="shared" si="1"/>
        <v>4.2999999999997485E-3</v>
      </c>
      <c r="I45" s="9">
        <f t="shared" si="2"/>
        <v>4.6279069767444119</v>
      </c>
      <c r="J45" s="6">
        <v>4.4999999999999997E-3</v>
      </c>
      <c r="K45" s="17">
        <v>1.0738000000000001</v>
      </c>
      <c r="L45" s="16">
        <v>2079.4810000000002</v>
      </c>
      <c r="M45" s="18">
        <f t="shared" si="3"/>
        <v>1039.7405000000001</v>
      </c>
      <c r="N45" s="18">
        <f t="shared" si="4"/>
        <v>2310.5344444444449</v>
      </c>
      <c r="O45" s="19"/>
    </row>
    <row r="46" spans="1:19" x14ac:dyDescent="0.25">
      <c r="A46" s="6" t="s">
        <v>23</v>
      </c>
      <c r="B46" s="6">
        <v>89</v>
      </c>
      <c r="C46" s="7">
        <v>42091</v>
      </c>
      <c r="D46" s="6">
        <v>5.7831000000000001</v>
      </c>
      <c r="E46" s="6">
        <v>5.8002000000000002</v>
      </c>
      <c r="F46" s="8">
        <v>5.7869999999999999</v>
      </c>
      <c r="G46" s="8">
        <f t="shared" si="0"/>
        <v>1.7100000000000115E-2</v>
      </c>
      <c r="H46" s="8">
        <f t="shared" si="1"/>
        <v>3.8999999999997925E-3</v>
      </c>
      <c r="I46" s="9">
        <f t="shared" si="2"/>
        <v>4.384615384615647</v>
      </c>
      <c r="J46" s="6">
        <v>4.1999999999999997E-3</v>
      </c>
      <c r="K46" s="17">
        <v>0.86429999999999996</v>
      </c>
      <c r="L46" s="16">
        <v>1637.1759999999999</v>
      </c>
      <c r="M46" s="18">
        <f t="shared" si="3"/>
        <v>818.58799999999997</v>
      </c>
      <c r="N46" s="18">
        <f t="shared" si="4"/>
        <v>1949.0190476190476</v>
      </c>
      <c r="O46" s="19"/>
    </row>
    <row r="47" spans="1:19" x14ac:dyDescent="0.25">
      <c r="A47" s="6" t="s">
        <v>23</v>
      </c>
      <c r="B47" s="6">
        <v>90</v>
      </c>
      <c r="C47" s="7">
        <v>40705</v>
      </c>
      <c r="D47" s="6">
        <v>4.3773999999999997</v>
      </c>
      <c r="E47" s="6">
        <v>4.3997999999999999</v>
      </c>
      <c r="F47" s="6">
        <v>4.3825000000000003</v>
      </c>
      <c r="G47" s="8">
        <f t="shared" si="0"/>
        <v>2.2400000000000198E-2</v>
      </c>
      <c r="H47" s="8">
        <f t="shared" si="1"/>
        <v>5.1000000000005485E-3</v>
      </c>
      <c r="I47" s="9">
        <f t="shared" si="2"/>
        <v>4.3921568627446641</v>
      </c>
      <c r="J47" s="6">
        <v>5.3E-3</v>
      </c>
      <c r="K47" s="17">
        <v>1.1054999999999999</v>
      </c>
      <c r="L47" s="16">
        <v>2146.4079999999999</v>
      </c>
      <c r="M47" s="18">
        <f t="shared" si="3"/>
        <v>1073.204</v>
      </c>
      <c r="N47" s="18">
        <f t="shared" si="4"/>
        <v>2024.9132075471696</v>
      </c>
      <c r="O47" s="19"/>
    </row>
    <row r="48" spans="1:19" x14ac:dyDescent="0.25">
      <c r="A48" s="6" t="s">
        <v>23</v>
      </c>
      <c r="B48" s="6">
        <v>91</v>
      </c>
      <c r="C48" s="7">
        <v>40702</v>
      </c>
      <c r="D48" s="8">
        <v>4.7389999999999999</v>
      </c>
      <c r="E48" s="6">
        <v>4.7516999999999996</v>
      </c>
      <c r="F48" s="6">
        <v>4.7419000000000002</v>
      </c>
      <c r="G48" s="8">
        <f t="shared" si="0"/>
        <v>1.2699999999999712E-2</v>
      </c>
      <c r="H48" s="8">
        <f t="shared" si="1"/>
        <v>2.9000000000003467E-3</v>
      </c>
      <c r="I48" s="9">
        <f t="shared" si="2"/>
        <v>4.3793103448269628</v>
      </c>
      <c r="J48" s="8">
        <v>3.0000000000000001E-3</v>
      </c>
      <c r="K48" s="17">
        <v>0.66279999999999994</v>
      </c>
      <c r="L48" s="16">
        <v>1211.761</v>
      </c>
      <c r="M48" s="18">
        <f t="shared" si="3"/>
        <v>605.88049999999998</v>
      </c>
      <c r="N48" s="18">
        <f t="shared" si="4"/>
        <v>2019.6016666666667</v>
      </c>
      <c r="O48" s="19"/>
    </row>
    <row r="49" spans="1:15" x14ac:dyDescent="0.25">
      <c r="A49" s="6" t="s">
        <v>23</v>
      </c>
      <c r="B49" s="6">
        <v>92</v>
      </c>
      <c r="C49" s="7">
        <v>40709</v>
      </c>
      <c r="D49" s="6">
        <v>4.8402000000000003</v>
      </c>
      <c r="E49" s="6">
        <v>4.8554000000000004</v>
      </c>
      <c r="F49" s="6">
        <v>4.8437000000000001</v>
      </c>
      <c r="G49" s="8">
        <f t="shared" si="0"/>
        <v>1.5200000000000102E-2</v>
      </c>
      <c r="H49" s="8">
        <f t="shared" si="1"/>
        <v>3.4999999999998366E-3</v>
      </c>
      <c r="I49" s="9">
        <f t="shared" si="2"/>
        <v>4.3428571428573752</v>
      </c>
      <c r="J49" s="6">
        <v>3.8E-3</v>
      </c>
      <c r="K49" s="17">
        <v>0.72650000000000003</v>
      </c>
      <c r="L49" s="16">
        <v>1346.2470000000001</v>
      </c>
      <c r="M49" s="18">
        <f t="shared" si="3"/>
        <v>673.12350000000004</v>
      </c>
      <c r="N49" s="18">
        <f t="shared" si="4"/>
        <v>1771.3776315789473</v>
      </c>
      <c r="O49" s="19"/>
    </row>
    <row r="50" spans="1:15" x14ac:dyDescent="0.25">
      <c r="A50" s="6" t="s">
        <v>23</v>
      </c>
      <c r="B50" s="6">
        <v>93</v>
      </c>
      <c r="C50" s="7">
        <v>42067</v>
      </c>
      <c r="D50" s="6">
        <v>5.8772000000000002</v>
      </c>
      <c r="E50" s="6">
        <v>5.8994999999999997</v>
      </c>
      <c r="F50" s="6">
        <v>5.8817000000000004</v>
      </c>
      <c r="G50" s="8">
        <f t="shared" si="0"/>
        <v>2.2299999999999542E-2</v>
      </c>
      <c r="H50" s="8">
        <f t="shared" si="1"/>
        <v>4.5000000000001705E-3</v>
      </c>
      <c r="I50" s="9">
        <f>G50/H50</f>
        <v>4.9555555555552662</v>
      </c>
      <c r="J50" s="8">
        <v>5.0000000000000001E-3</v>
      </c>
      <c r="K50" s="17">
        <v>0.84899999999999998</v>
      </c>
      <c r="L50" s="16">
        <v>1604.874</v>
      </c>
      <c r="M50" s="18">
        <f t="shared" si="3"/>
        <v>802.43700000000001</v>
      </c>
      <c r="N50" s="18">
        <f t="shared" si="4"/>
        <v>1604.874</v>
      </c>
      <c r="O50" s="19"/>
    </row>
    <row r="51" spans="1:15" x14ac:dyDescent="0.25">
      <c r="A51" s="6" t="s">
        <v>23</v>
      </c>
      <c r="B51" s="6">
        <v>94</v>
      </c>
      <c r="C51" s="7">
        <v>42072</v>
      </c>
      <c r="D51" s="6">
        <v>5.0689000000000002</v>
      </c>
      <c r="E51" s="6">
        <v>5.0868000000000002</v>
      </c>
      <c r="F51" s="6">
        <v>5.0727000000000002</v>
      </c>
      <c r="G51" s="8">
        <f t="shared" si="0"/>
        <v>1.7900000000000027E-2</v>
      </c>
      <c r="H51" s="8">
        <f t="shared" si="1"/>
        <v>3.8000000000000256E-3</v>
      </c>
      <c r="I51" s="9">
        <f t="shared" si="2"/>
        <v>4.7105263157894495</v>
      </c>
      <c r="J51" s="6">
        <v>4.3E-3</v>
      </c>
      <c r="K51" s="17">
        <v>0.68469999999999998</v>
      </c>
      <c r="L51" s="16">
        <v>1257.9970000000001</v>
      </c>
      <c r="M51" s="18">
        <f t="shared" si="3"/>
        <v>628.99850000000004</v>
      </c>
      <c r="N51" s="18">
        <f t="shared" si="4"/>
        <v>1462.7872093023257</v>
      </c>
      <c r="O51" s="19"/>
    </row>
    <row r="52" spans="1:15" x14ac:dyDescent="0.25">
      <c r="K52" s="2"/>
    </row>
  </sheetData>
  <mergeCells count="1">
    <mergeCell ref="R29:S29"/>
  </mergeCells>
  <pageMargins left="0.7" right="0.7" top="0.75" bottom="0.75" header="0.3" footer="0.3"/>
  <pageSetup scale="88"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3074" r:id="rId4">
          <objectPr defaultSize="0" r:id="rId5">
            <anchor moveWithCells="1">
              <from>
                <xdr:col>16</xdr:col>
                <xdr:colOff>19050</xdr:colOff>
                <xdr:row>12</xdr:row>
                <xdr:rowOff>47625</xdr:rowOff>
              </from>
              <to>
                <xdr:col>22</xdr:col>
                <xdr:colOff>133350</xdr:colOff>
                <xdr:row>26</xdr:row>
                <xdr:rowOff>152400</xdr:rowOff>
              </to>
            </anchor>
          </objectPr>
        </oleObject>
      </mc:Choice>
      <mc:Fallback>
        <oleObject progId="Prism5.Document" shapeId="307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Ferrozine LIVER</vt:lpstr>
      <vt:lpstr>Ferrozine SPLEEN</vt:lpstr>
    </vt:vector>
  </TitlesOfParts>
  <Company>CHUM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p0056975</dc:creator>
  <cp:lastModifiedBy>p0056975</cp:lastModifiedBy>
  <cp:lastPrinted>2025-05-13T15:07:55Z</cp:lastPrinted>
  <dcterms:created xsi:type="dcterms:W3CDTF">2025-04-17T18:49:15Z</dcterms:created>
  <dcterms:modified xsi:type="dcterms:W3CDTF">2025-05-21T14:42:54Z</dcterms:modified>
</cp:coreProperties>
</file>