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879\Desktop\"/>
    </mc:Choice>
  </mc:AlternateContent>
  <xr:revisionPtr revIDLastSave="0" documentId="13_ncr:1_{A9EE1E7C-039F-42A2-B0CE-0FCF71DEF73C}" xr6:coauthVersionLast="47" xr6:coauthVersionMax="47" xr10:uidLastSave="{00000000-0000-0000-0000-000000000000}"/>
  <bookViews>
    <workbookView xWindow="11424" yWindow="0" windowWidth="11712" windowHeight="12336" xr2:uid="{85682F92-B476-4744-8BFA-7E2B54C2E8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1" l="1"/>
  <c r="D35" i="1" s="1"/>
  <c r="C33" i="1"/>
  <c r="C34" i="1" s="1"/>
  <c r="D34" i="1" s="1"/>
  <c r="C31" i="1"/>
  <c r="C32" i="1" s="1"/>
  <c r="D32" i="1" s="1"/>
  <c r="H37" i="1"/>
  <c r="I35" i="1"/>
  <c r="H35" i="1"/>
  <c r="I34" i="1"/>
  <c r="H34" i="1"/>
  <c r="I33" i="1"/>
  <c r="H33" i="1"/>
  <c r="I32" i="1"/>
  <c r="H32" i="1"/>
  <c r="I31" i="1"/>
  <c r="H31" i="1"/>
  <c r="I30" i="1"/>
  <c r="H30" i="1"/>
  <c r="I19" i="1"/>
  <c r="H21" i="1"/>
  <c r="H19" i="1" s="1"/>
  <c r="I17" i="1"/>
  <c r="H17" i="1" s="1"/>
  <c r="I18" i="1"/>
  <c r="H18" i="1" s="1"/>
  <c r="I16" i="1"/>
  <c r="H16" i="1" s="1"/>
  <c r="I15" i="1"/>
  <c r="H15" i="1" s="1"/>
  <c r="I14" i="1"/>
  <c r="H14" i="1" s="1"/>
  <c r="C36" i="1" l="1"/>
  <c r="D36" i="1" s="1"/>
  <c r="D31" i="1"/>
  <c r="D33" i="1"/>
</calcChain>
</file>

<file path=xl/sharedStrings.xml><?xml version="1.0" encoding="utf-8"?>
<sst xmlns="http://schemas.openxmlformats.org/spreadsheetml/2006/main" count="33" uniqueCount="22">
  <si>
    <t>Basic Salary</t>
  </si>
  <si>
    <t>House Rent Allowance</t>
  </si>
  <si>
    <t>Conveyance Allowance</t>
  </si>
  <si>
    <t>Other</t>
  </si>
  <si>
    <t>LTA</t>
  </si>
  <si>
    <t>Retirals</t>
  </si>
  <si>
    <t>PER MONTH(INR)</t>
  </si>
  <si>
    <t>PER ANNUM(INR)</t>
  </si>
  <si>
    <t>CTC</t>
  </si>
  <si>
    <t>SALARY BREAK-UP</t>
  </si>
  <si>
    <t>Tax</t>
  </si>
  <si>
    <t>Slab</t>
  </si>
  <si>
    <t>Tax Rate</t>
  </si>
  <si>
    <t xml:space="preserve">Taxable Amount </t>
  </si>
  <si>
    <t>0-500000</t>
  </si>
  <si>
    <t xml:space="preserve">Total Income </t>
  </si>
  <si>
    <t>500000-750000</t>
  </si>
  <si>
    <t>750000-1000000</t>
  </si>
  <si>
    <t>1000000-1250000</t>
  </si>
  <si>
    <t>1250000-1500000</t>
  </si>
  <si>
    <t>Above 1500000</t>
  </si>
  <si>
    <t>PAY 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</si>
</sst>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1" xfId="0" applyFont="1" applyBorder="1"/>
    <xf numFmtId="0" fontId="0" fillId="0" borderId="1" xfId="0" applyBorder="1"/>
    <xf numFmtId="0" fontId="3" fillId="0" borderId="1" xfId="0" applyFont="1" applyBorder="1"/>
    <xf numFmtId="3" fontId="0" fillId="0" borderId="1" xfId="0" applyNumberFormat="1" applyBorder="1"/>
    <xf numFmtId="164" fontId="0" fillId="0" borderId="1" xfId="1" applyNumberFormat="1" applyFont="1" applyBorder="1"/>
    <xf numFmtId="164" fontId="0" fillId="0" borderId="0" xfId="0" applyNumberFormat="1"/>
    <xf numFmtId="164" fontId="0" fillId="0" borderId="1" xfId="0" applyNumberFormat="1" applyBorder="1"/>
    <xf numFmtId="0" fontId="0" fillId="3" borderId="1" xfId="0" applyFill="1" applyBorder="1"/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9" fontId="0" fillId="3" borderId="1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A2BFA-CE55-4205-9825-CDE4D811392C}">
  <dimension ref="A11:R37"/>
  <sheetViews>
    <sheetView tabSelected="1" zoomScale="80" zoomScaleNormal="100" workbookViewId="0">
      <selection activeCell="C18" sqref="C18"/>
    </sheetView>
  </sheetViews>
  <sheetFormatPr defaultRowHeight="14.4" x14ac:dyDescent="0.3"/>
  <cols>
    <col min="1" max="1" width="16.6640625" customWidth="1"/>
    <col min="2" max="2" width="13.109375" customWidth="1"/>
    <col min="3" max="4" width="11.77734375" customWidth="1"/>
    <col min="7" max="8" width="15" customWidth="1"/>
    <col min="9" max="9" width="23.77734375" customWidth="1"/>
    <col min="11" max="11" width="12.88671875" customWidth="1"/>
    <col min="12" max="12" width="12.6640625" customWidth="1"/>
    <col min="13" max="13" width="13.44140625" customWidth="1"/>
    <col min="14" max="14" width="16.88671875" customWidth="1"/>
    <col min="15" max="15" width="17.109375" customWidth="1"/>
    <col min="16" max="16" width="15.88671875" customWidth="1"/>
    <col min="17" max="17" width="20.6640625" customWidth="1"/>
  </cols>
  <sheetData>
    <row r="11" spans="7:18" x14ac:dyDescent="0.3">
      <c r="H11" t="s">
        <v>21</v>
      </c>
    </row>
    <row r="13" spans="7:18" ht="15.6" x14ac:dyDescent="0.3">
      <c r="G13" s="1" t="s">
        <v>9</v>
      </c>
      <c r="H13" s="1" t="s">
        <v>6</v>
      </c>
      <c r="I13" s="1" t="s">
        <v>7</v>
      </c>
    </row>
    <row r="14" spans="7:18" ht="15" x14ac:dyDescent="0.3">
      <c r="G14" s="3" t="s">
        <v>0</v>
      </c>
      <c r="H14" s="7">
        <f>I14/12</f>
        <v>2777.7666666666669</v>
      </c>
      <c r="I14" s="5">
        <f>I21*0.4</f>
        <v>33333.200000000004</v>
      </c>
      <c r="R14" s="6"/>
    </row>
    <row r="15" spans="7:18" ht="15" x14ac:dyDescent="0.3">
      <c r="G15" s="3" t="s">
        <v>1</v>
      </c>
      <c r="H15" s="7">
        <f t="shared" ref="H15:H18" si="0">I15/12</f>
        <v>1111.1066666666668</v>
      </c>
      <c r="I15" s="5">
        <f>I21*0.16</f>
        <v>13333.28</v>
      </c>
      <c r="R15" s="6"/>
    </row>
    <row r="16" spans="7:18" ht="15" x14ac:dyDescent="0.3">
      <c r="G16" s="3" t="s">
        <v>2</v>
      </c>
      <c r="H16" s="7">
        <f t="shared" si="0"/>
        <v>277.7766666666667</v>
      </c>
      <c r="I16" s="5">
        <f>I21*0.04</f>
        <v>3333.32</v>
      </c>
      <c r="R16" s="6"/>
    </row>
    <row r="17" spans="1:18" ht="15" x14ac:dyDescent="0.3">
      <c r="G17" s="3" t="s">
        <v>4</v>
      </c>
      <c r="H17" s="7">
        <f t="shared" si="0"/>
        <v>694.44166666666661</v>
      </c>
      <c r="I17" s="5">
        <f>I21/10</f>
        <v>8333.2999999999993</v>
      </c>
      <c r="R17" s="6"/>
    </row>
    <row r="18" spans="1:18" ht="15" x14ac:dyDescent="0.3">
      <c r="G18" s="3" t="s">
        <v>3</v>
      </c>
      <c r="H18" s="7">
        <f t="shared" si="0"/>
        <v>2083.3249999999998</v>
      </c>
      <c r="I18" s="5">
        <f>I21*0.3</f>
        <v>24999.899999999998</v>
      </c>
      <c r="R18" s="6"/>
    </row>
    <row r="19" spans="1:18" x14ac:dyDescent="0.3">
      <c r="G19" s="2"/>
      <c r="H19" s="7">
        <f>H21</f>
        <v>6944.416666666667</v>
      </c>
      <c r="I19" s="5">
        <f>I21</f>
        <v>83333</v>
      </c>
    </row>
    <row r="20" spans="1:18" ht="15" x14ac:dyDescent="0.3">
      <c r="G20" s="3" t="s">
        <v>5</v>
      </c>
      <c r="H20" s="2"/>
      <c r="I20" s="2"/>
    </row>
    <row r="21" spans="1:18" ht="15" x14ac:dyDescent="0.3">
      <c r="G21" s="3" t="s">
        <v>8</v>
      </c>
      <c r="H21" s="4">
        <f>I21/12</f>
        <v>6944.416666666667</v>
      </c>
      <c r="I21" s="4">
        <v>83333</v>
      </c>
    </row>
    <row r="27" spans="1:18" x14ac:dyDescent="0.3">
      <c r="H27" t="s">
        <v>21</v>
      </c>
    </row>
    <row r="29" spans="1:18" ht="15.6" x14ac:dyDescent="0.3">
      <c r="A29" s="12" t="s">
        <v>15</v>
      </c>
      <c r="B29" s="13"/>
      <c r="C29" s="14"/>
      <c r="D29" s="9">
        <v>1600000</v>
      </c>
      <c r="G29" s="1" t="s">
        <v>9</v>
      </c>
      <c r="H29" s="1" t="s">
        <v>6</v>
      </c>
      <c r="I29" s="1" t="s">
        <v>7</v>
      </c>
    </row>
    <row r="30" spans="1:18" ht="15" x14ac:dyDescent="0.3">
      <c r="A30" s="8" t="s">
        <v>11</v>
      </c>
      <c r="B30" s="10" t="s">
        <v>12</v>
      </c>
      <c r="C30" s="8" t="s">
        <v>13</v>
      </c>
      <c r="D30" s="8" t="s">
        <v>10</v>
      </c>
      <c r="G30" s="3" t="s">
        <v>0</v>
      </c>
      <c r="H30" s="7">
        <f>I30/12</f>
        <v>20000</v>
      </c>
      <c r="I30" s="5">
        <f>I37*0.4</f>
        <v>240000</v>
      </c>
    </row>
    <row r="31" spans="1:18" ht="15" x14ac:dyDescent="0.3">
      <c r="A31" s="8" t="s">
        <v>14</v>
      </c>
      <c r="B31" s="11">
        <v>0</v>
      </c>
      <c r="C31" s="8">
        <f>IF(D29&gt;500000,500000,D29)</f>
        <v>500000</v>
      </c>
      <c r="D31" s="8">
        <f>C31*B31</f>
        <v>0</v>
      </c>
      <c r="G31" s="3" t="s">
        <v>1</v>
      </c>
      <c r="H31" s="7">
        <f t="shared" ref="H31:H34" si="1">I31/12</f>
        <v>8000</v>
      </c>
      <c r="I31" s="5">
        <f>I37*0.16</f>
        <v>96000</v>
      </c>
    </row>
    <row r="32" spans="1:18" ht="15" x14ac:dyDescent="0.3">
      <c r="A32" s="8" t="s">
        <v>16</v>
      </c>
      <c r="B32" s="11">
        <v>0.1</v>
      </c>
      <c r="C32" s="8">
        <f>IF(D29&gt;750000,250000,D29-C31)</f>
        <v>250000</v>
      </c>
      <c r="D32" s="8">
        <f t="shared" ref="D32:D36" si="2">C32*B32</f>
        <v>25000</v>
      </c>
      <c r="G32" s="3" t="s">
        <v>2</v>
      </c>
      <c r="H32" s="7">
        <f t="shared" si="1"/>
        <v>2000</v>
      </c>
      <c r="I32" s="5">
        <f>I37*0.04</f>
        <v>24000</v>
      </c>
    </row>
    <row r="33" spans="1:9" ht="15" x14ac:dyDescent="0.3">
      <c r="A33" s="8" t="s">
        <v>17</v>
      </c>
      <c r="B33" s="11">
        <v>0.15</v>
      </c>
      <c r="C33" s="8">
        <f>IF(D29&gt;1000000,250000,D29-C31-C32)</f>
        <v>250000</v>
      </c>
      <c r="D33" s="8">
        <f t="shared" si="2"/>
        <v>37500</v>
      </c>
      <c r="G33" s="3" t="s">
        <v>4</v>
      </c>
      <c r="H33" s="7">
        <f t="shared" si="1"/>
        <v>5000</v>
      </c>
      <c r="I33" s="5">
        <f>I37/10</f>
        <v>60000</v>
      </c>
    </row>
    <row r="34" spans="1:9" ht="15" x14ac:dyDescent="0.3">
      <c r="A34" s="8" t="s">
        <v>18</v>
      </c>
      <c r="B34" s="11">
        <v>0.2</v>
      </c>
      <c r="C34" s="8">
        <f>IF(D29&gt;1250000,250000,D29-C31-C32-C33)</f>
        <v>250000</v>
      </c>
      <c r="D34" s="8">
        <f t="shared" si="2"/>
        <v>50000</v>
      </c>
      <c r="G34" s="3" t="s">
        <v>3</v>
      </c>
      <c r="H34" s="7">
        <f t="shared" si="1"/>
        <v>15000</v>
      </c>
      <c r="I34" s="5">
        <f>I37*0.3</f>
        <v>180000</v>
      </c>
    </row>
    <row r="35" spans="1:9" x14ac:dyDescent="0.3">
      <c r="A35" s="8" t="s">
        <v>19</v>
      </c>
      <c r="B35" s="11">
        <v>0.25</v>
      </c>
      <c r="C35" s="8">
        <f>IF(D29&gt;150000,250000,D29-C31-C32-C33)</f>
        <v>250000</v>
      </c>
      <c r="D35" s="8">
        <f t="shared" si="2"/>
        <v>62500</v>
      </c>
      <c r="G35" s="2"/>
      <c r="H35" s="7">
        <f>H37</f>
        <v>50000</v>
      </c>
      <c r="I35" s="5">
        <f>I37</f>
        <v>600000</v>
      </c>
    </row>
    <row r="36" spans="1:9" ht="15" x14ac:dyDescent="0.3">
      <c r="A36" s="8" t="s">
        <v>20</v>
      </c>
      <c r="B36" s="11">
        <v>0.3</v>
      </c>
      <c r="C36" s="8">
        <f>IF(1500000,D29-C31-C32-C33-C34-C35)</f>
        <v>100000</v>
      </c>
      <c r="D36" s="8">
        <f t="shared" si="2"/>
        <v>30000</v>
      </c>
      <c r="G36" s="3" t="s">
        <v>5</v>
      </c>
      <c r="H36" s="2"/>
      <c r="I36" s="2"/>
    </row>
    <row r="37" spans="1:9" ht="15" x14ac:dyDescent="0.3">
      <c r="G37" s="3" t="s">
        <v>8</v>
      </c>
      <c r="H37" s="4">
        <f>I37/12</f>
        <v>50000</v>
      </c>
      <c r="I37" s="4">
        <v>600000</v>
      </c>
    </row>
  </sheetData>
  <mergeCells count="1">
    <mergeCell ref="A29:C29"/>
  </mergeCells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biradar biradar</dc:creator>
  <cp:lastModifiedBy>Abhishek biradar biradar</cp:lastModifiedBy>
  <dcterms:created xsi:type="dcterms:W3CDTF">2023-04-26T05:59:36Z</dcterms:created>
  <dcterms:modified xsi:type="dcterms:W3CDTF">2023-04-26T08:04:38Z</dcterms:modified>
</cp:coreProperties>
</file>