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91879\Desktop\excel\"/>
    </mc:Choice>
  </mc:AlternateContent>
  <xr:revisionPtr revIDLastSave="0" documentId="13_ncr:1_{68B98E85-0BE1-4933-BCDE-3268DDFAF6D8}" xr6:coauthVersionLast="47" xr6:coauthVersionMax="47" xr10:uidLastSave="{00000000-0000-0000-0000-000000000000}"/>
  <bookViews>
    <workbookView xWindow="-108" yWindow="-108" windowWidth="23256" windowHeight="12456" firstSheet="1" activeTab="11" xr2:uid="{00000000-000D-0000-FFFF-FFFF00000000}"/>
  </bookViews>
  <sheets>
    <sheet name="Read Me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Sheet1" sheetId="7" r:id="rId7"/>
    <sheet name="Sheet2" sheetId="8" r:id="rId8"/>
    <sheet name="Sheet4" sheetId="10" r:id="rId9"/>
    <sheet name="Sheet5" sheetId="11" r:id="rId10"/>
    <sheet name="Sheet6" sheetId="12" r:id="rId11"/>
    <sheet name="Sheet7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3" l="1"/>
  <c r="D7" i="13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A2" i="8"/>
  <c r="I5" i="6"/>
  <c r="I6" i="6"/>
  <c r="I7" i="6"/>
  <c r="I8" i="6"/>
  <c r="I9" i="6"/>
  <c r="I4" i="6"/>
  <c r="H5" i="6"/>
  <c r="H6" i="6"/>
  <c r="H7" i="6"/>
  <c r="H8" i="6"/>
  <c r="H9" i="6"/>
  <c r="H4" i="6"/>
  <c r="I6" i="5"/>
  <c r="I7" i="5"/>
  <c r="I8" i="5"/>
  <c r="I9" i="5"/>
  <c r="I10" i="5"/>
  <c r="I11" i="5"/>
  <c r="I12" i="5"/>
  <c r="I13" i="5"/>
  <c r="I14" i="5"/>
  <c r="I15" i="5"/>
  <c r="I16" i="5"/>
  <c r="I17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5" i="5"/>
  <c r="D5" i="13"/>
  <c r="F16" i="11"/>
  <c r="E16" i="11"/>
  <c r="D16" i="11"/>
  <c r="C16" i="11"/>
  <c r="G16" i="11" s="1"/>
  <c r="G15" i="11"/>
  <c r="F15" i="11"/>
  <c r="E15" i="11"/>
  <c r="D15" i="11"/>
  <c r="C15" i="11"/>
  <c r="G14" i="11"/>
  <c r="F14" i="11"/>
  <c r="E14" i="11"/>
  <c r="D14" i="11"/>
  <c r="C14" i="11"/>
  <c r="F13" i="11"/>
  <c r="E13" i="11"/>
  <c r="D13" i="11"/>
  <c r="G13" i="11" s="1"/>
  <c r="C13" i="11"/>
  <c r="F12" i="11"/>
  <c r="E12" i="11"/>
  <c r="D12" i="11"/>
  <c r="C12" i="11"/>
  <c r="G12" i="11" s="1"/>
  <c r="F11" i="11"/>
  <c r="E11" i="11"/>
  <c r="D11" i="11"/>
  <c r="C11" i="11"/>
  <c r="G11" i="11" s="1"/>
  <c r="F10" i="11"/>
  <c r="E10" i="11"/>
  <c r="D10" i="11"/>
  <c r="C10" i="11"/>
  <c r="G10" i="11" s="1"/>
  <c r="F9" i="11"/>
  <c r="E9" i="11"/>
  <c r="D9" i="11"/>
  <c r="C9" i="11"/>
  <c r="G9" i="11" s="1"/>
  <c r="F8" i="11"/>
  <c r="E8" i="11"/>
  <c r="G8" i="11" s="1"/>
  <c r="D8" i="11"/>
  <c r="C8" i="11"/>
  <c r="G7" i="11"/>
  <c r="F7" i="11"/>
  <c r="E7" i="11"/>
  <c r="D7" i="11"/>
  <c r="C7" i="11"/>
  <c r="G6" i="11"/>
  <c r="F6" i="11"/>
  <c r="E6" i="11"/>
  <c r="D6" i="11"/>
  <c r="C6" i="11"/>
  <c r="O13" i="7"/>
  <c r="N13" i="7"/>
  <c r="M13" i="7"/>
  <c r="J13" i="7"/>
  <c r="I13" i="7"/>
  <c r="H13" i="7"/>
  <c r="O12" i="7"/>
  <c r="N12" i="7"/>
  <c r="M12" i="7"/>
  <c r="J12" i="7"/>
  <c r="I12" i="7"/>
  <c r="H12" i="7"/>
  <c r="O11" i="7"/>
  <c r="N11" i="7"/>
  <c r="M11" i="7"/>
  <c r="J11" i="7"/>
  <c r="I11" i="7"/>
  <c r="H11" i="7"/>
  <c r="O10" i="7"/>
  <c r="N10" i="7"/>
  <c r="M10" i="7"/>
  <c r="J10" i="7"/>
  <c r="I10" i="7"/>
  <c r="H10" i="7"/>
  <c r="D5" i="2" l="1"/>
  <c r="D11" i="3"/>
  <c r="E8" i="3"/>
  <c r="E7" i="3"/>
  <c r="E6" i="3"/>
  <c r="D9" i="3"/>
  <c r="D8" i="3"/>
  <c r="D7" i="3"/>
  <c r="D6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5" i="2"/>
  <c r="D5" i="6"/>
  <c r="E5" i="6" s="1"/>
  <c r="D6" i="6"/>
  <c r="E6" i="6" s="1"/>
  <c r="D7" i="6"/>
  <c r="E7" i="6" s="1"/>
  <c r="D8" i="6"/>
  <c r="E8" i="6" s="1"/>
  <c r="D9" i="6"/>
  <c r="E9" i="6" s="1"/>
  <c r="D4" i="6"/>
  <c r="E4" i="6" s="1"/>
  <c r="F6" i="5"/>
  <c r="F7" i="5"/>
  <c r="F8" i="5"/>
  <c r="F9" i="5"/>
  <c r="F10" i="5"/>
  <c r="F11" i="5"/>
  <c r="F12" i="5"/>
  <c r="F13" i="5"/>
  <c r="F14" i="5"/>
  <c r="F15" i="5"/>
  <c r="F16" i="5"/>
  <c r="F17" i="5"/>
  <c r="F5" i="5"/>
  <c r="E6" i="5"/>
  <c r="E7" i="5"/>
  <c r="E8" i="5"/>
  <c r="E9" i="5"/>
  <c r="E10" i="5"/>
  <c r="E11" i="5"/>
  <c r="E12" i="5"/>
  <c r="E13" i="5"/>
  <c r="E14" i="5"/>
  <c r="E15" i="5"/>
  <c r="E16" i="5"/>
  <c r="E17" i="5"/>
  <c r="E5" i="5"/>
  <c r="B7" i="4"/>
  <c r="B8" i="4"/>
  <c r="B9" i="4"/>
  <c r="B6" i="4"/>
  <c r="B13" i="3"/>
  <c r="C7" i="3"/>
  <c r="C8" i="3"/>
  <c r="C9" i="3"/>
  <c r="C10" i="3"/>
  <c r="C11" i="3"/>
  <c r="C12" i="3"/>
  <c r="C13" i="3"/>
  <c r="C14" i="3"/>
  <c r="C6" i="3"/>
  <c r="B7" i="3"/>
  <c r="B8" i="3"/>
  <c r="B9" i="3"/>
  <c r="B10" i="3"/>
  <c r="B11" i="3"/>
  <c r="B12" i="3"/>
  <c r="B14" i="3"/>
  <c r="B6" i="3"/>
  <c r="C10" i="2"/>
  <c r="C11" i="2"/>
  <c r="C12" i="2"/>
  <c r="C13" i="2"/>
  <c r="C14" i="2"/>
  <c r="C15" i="2"/>
  <c r="C16" i="2"/>
  <c r="C17" i="2"/>
  <c r="C18" i="2"/>
  <c r="C19" i="2"/>
  <c r="C20" i="2"/>
  <c r="C9" i="2"/>
</calcChain>
</file>

<file path=xl/sharedStrings.xml><?xml version="1.0" encoding="utf-8"?>
<sst xmlns="http://schemas.openxmlformats.org/spreadsheetml/2006/main" count="357" uniqueCount="155">
  <si>
    <t>File Number</t>
  </si>
  <si>
    <t>Output</t>
  </si>
  <si>
    <t>Example</t>
  </si>
  <si>
    <t>030100536A</t>
  </si>
  <si>
    <t>Text</t>
  </si>
  <si>
    <t>0703543-1</t>
  </si>
  <si>
    <t>071514-SD</t>
  </si>
  <si>
    <t>Numbers</t>
  </si>
  <si>
    <t>100883-A</t>
  </si>
  <si>
    <t>101906T</t>
  </si>
  <si>
    <t>102338-a</t>
  </si>
  <si>
    <t>108292-T</t>
  </si>
  <si>
    <t>1114240-E</t>
  </si>
  <si>
    <t>114935-T</t>
  </si>
  <si>
    <t>Name</t>
  </si>
  <si>
    <t>Sachin Tendulkar</t>
  </si>
  <si>
    <t xml:space="preserve">Sachin </t>
  </si>
  <si>
    <t>Tendulkar</t>
  </si>
  <si>
    <t>MS Dhoni</t>
  </si>
  <si>
    <t>Rohit Sharma</t>
  </si>
  <si>
    <t>Hardik Pandya</t>
  </si>
  <si>
    <t>Jaspreet Bumrah</t>
  </si>
  <si>
    <t>Rishabh Pant</t>
  </si>
  <si>
    <t>KL Rahul</t>
  </si>
  <si>
    <t>Virat Kohli</t>
  </si>
  <si>
    <t>Dinesh Karthik</t>
  </si>
  <si>
    <t>Ravindra Jadeja</t>
  </si>
  <si>
    <t>First Name</t>
  </si>
  <si>
    <t>Last Name</t>
  </si>
  <si>
    <t>Print First name and Last name in respective columns by using formula. Do not use text-to-columns</t>
  </si>
  <si>
    <t>Date of Birth</t>
  </si>
  <si>
    <t>Age</t>
  </si>
  <si>
    <t>2 Year 1 Month 6 Day</t>
  </si>
  <si>
    <t>Write a formula to find the age in the given format</t>
  </si>
  <si>
    <t>Ascending</t>
  </si>
  <si>
    <t>Descending</t>
  </si>
  <si>
    <t>1. Sort the numbers in Ascending order in column B using formula</t>
  </si>
  <si>
    <t>2. Sort the numbers in Descending order in column C using formula</t>
  </si>
  <si>
    <t>City</t>
  </si>
  <si>
    <t>City Sorted</t>
  </si>
  <si>
    <t>Hyderabad</t>
  </si>
  <si>
    <t>Gurugram</t>
  </si>
  <si>
    <t>Chennai</t>
  </si>
  <si>
    <t>Bangalore</t>
  </si>
  <si>
    <t>Pune</t>
  </si>
  <si>
    <t>Kochi</t>
  </si>
  <si>
    <t>1. Excel Interview Preparation Practice Sets will help you with the readiness and give you confidence to crack interviews.</t>
  </si>
  <si>
    <t>2. Hence it is important to understand the problems and solve them properly.</t>
  </si>
  <si>
    <t>3. Accuracy and Speed both are important for a good performance. Hence pay attention to solve the problems accurately</t>
  </si>
  <si>
    <t xml:space="preserve">    and then practice them repeatedly to solve them as fast as possible.</t>
  </si>
  <si>
    <t xml:space="preserve">Write a formula in Ouput column to populate "Text"/"Number" (as mentioned in the example column). </t>
  </si>
  <si>
    <t>If the value in the  cell is number then it should print "Number" else "Text"</t>
  </si>
  <si>
    <t>Write a formula in column "C" to sorth the city in alphabetical order</t>
  </si>
  <si>
    <t xml:space="preserve">helper </t>
  </si>
  <si>
    <t>helper</t>
  </si>
  <si>
    <t>asc</t>
  </si>
  <si>
    <t>desc</t>
  </si>
  <si>
    <t>city sorted</t>
  </si>
  <si>
    <t>Store</t>
  </si>
  <si>
    <t>Product</t>
  </si>
  <si>
    <t>Season</t>
  </si>
  <si>
    <t>Quantity</t>
  </si>
  <si>
    <t>Sales</t>
  </si>
  <si>
    <t>CVS</t>
  </si>
  <si>
    <t>Shampoo</t>
  </si>
  <si>
    <t>Summer</t>
  </si>
  <si>
    <t>Walmart</t>
  </si>
  <si>
    <t>Body Lotion</t>
  </si>
  <si>
    <t>Winter</t>
  </si>
  <si>
    <t>Tesco</t>
  </si>
  <si>
    <t>Serum</t>
  </si>
  <si>
    <t>Season drop-down --&gt;</t>
  </si>
  <si>
    <t>Target</t>
  </si>
  <si>
    <t>qty</t>
  </si>
  <si>
    <t>sl_num</t>
  </si>
  <si>
    <t>code</t>
  </si>
  <si>
    <t>Table 2</t>
  </si>
  <si>
    <t>ax</t>
  </si>
  <si>
    <t>id</t>
  </si>
  <si>
    <t>ax_448</t>
  </si>
  <si>
    <t>ax_793</t>
  </si>
  <si>
    <t>ax_552</t>
  </si>
  <si>
    <t>by_398</t>
  </si>
  <si>
    <t>by_790</t>
  </si>
  <si>
    <t>by_107</t>
  </si>
  <si>
    <t>cz_831</t>
  </si>
  <si>
    <t>cz_612</t>
  </si>
  <si>
    <t>cz_361</t>
  </si>
  <si>
    <t>cz</t>
  </si>
  <si>
    <t>by</t>
  </si>
  <si>
    <t>Write a function to print amount in column C of Table 1 by referring to Table 2</t>
  </si>
  <si>
    <t>Note: Do not change any of the columns position or table structure</t>
  </si>
  <si>
    <t>Table 1</t>
  </si>
  <si>
    <t>Dept</t>
  </si>
  <si>
    <t>Account</t>
  </si>
  <si>
    <t>Amount</t>
  </si>
  <si>
    <t>Research</t>
  </si>
  <si>
    <t>Corporate</t>
  </si>
  <si>
    <t>Postage</t>
  </si>
  <si>
    <t>Computer software</t>
  </si>
  <si>
    <t>Wages</t>
  </si>
  <si>
    <t>Internet</t>
  </si>
  <si>
    <t>Trade shows</t>
  </si>
  <si>
    <t>Marketing</t>
  </si>
  <si>
    <t>Meals and Entertainment</t>
  </si>
  <si>
    <t>Salary</t>
  </si>
  <si>
    <t>Overhead</t>
  </si>
  <si>
    <t>Small office equipment</t>
  </si>
  <si>
    <t>Office supplies</t>
  </si>
  <si>
    <t>Travel</t>
  </si>
  <si>
    <t>Telephone</t>
  </si>
  <si>
    <t>Write a function in the cell C6 and drag it right till column H and drag it down till row number 16 to update the HRA, PF, Conveyance, and Bonus</t>
  </si>
  <si>
    <t>HRA</t>
  </si>
  <si>
    <t>PF</t>
  </si>
  <si>
    <t>Conveyance</t>
  </si>
  <si>
    <t>Bonus</t>
  </si>
  <si>
    <t>Basic Salary</t>
  </si>
  <si>
    <t>Gross Salary</t>
  </si>
  <si>
    <t>Jim</t>
  </si>
  <si>
    <t>Kim</t>
  </si>
  <si>
    <t>Lim</t>
  </si>
  <si>
    <t>Tim</t>
  </si>
  <si>
    <t>Vim</t>
  </si>
  <si>
    <t>Jay</t>
  </si>
  <si>
    <t>Ram</t>
  </si>
  <si>
    <t>Sam</t>
  </si>
  <si>
    <t>Ali</t>
  </si>
  <si>
    <t>Raj</t>
  </si>
  <si>
    <t>Tom</t>
  </si>
  <si>
    <t>1. Using Table 1, create  a drop-down list of cars in H7</t>
  </si>
  <si>
    <t>2. Create a dependent drop-down list in I7 to show the models related to the cars sleected in the car drop-down list</t>
  </si>
  <si>
    <t>Car</t>
  </si>
  <si>
    <t>Model1</t>
  </si>
  <si>
    <t>Model2</t>
  </si>
  <si>
    <t>Model3</t>
  </si>
  <si>
    <t>Car drop-down</t>
  </si>
  <si>
    <t>Models drop-down</t>
  </si>
  <si>
    <t>Maruthi</t>
  </si>
  <si>
    <t>Ritz</t>
  </si>
  <si>
    <t>Desire</t>
  </si>
  <si>
    <t>Swift</t>
  </si>
  <si>
    <t>Hyundai</t>
  </si>
  <si>
    <t>Verna</t>
  </si>
  <si>
    <t>Tata</t>
  </si>
  <si>
    <t>Nano</t>
  </si>
  <si>
    <t>Indica</t>
  </si>
  <si>
    <t>Sumo</t>
  </si>
  <si>
    <t>Etos</t>
  </si>
  <si>
    <t>I20</t>
  </si>
  <si>
    <t xml:space="preserve">Find the numbers of spaces in the sentence below </t>
  </si>
  <si>
    <t>Sentence</t>
  </si>
  <si>
    <t>Count of Space</t>
  </si>
  <si>
    <t>Excel is a spreadsheet application</t>
  </si>
  <si>
    <t>help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</si>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</sst>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5" fillId="0" borderId="0" xfId="0" applyFont="1"/>
    <xf numFmtId="0" fontId="6" fillId="0" borderId="0" xfId="0" applyFont="1"/>
    <xf numFmtId="0" fontId="8" fillId="0" borderId="0" xfId="0" applyFont="1"/>
    <xf numFmtId="14" fontId="7" fillId="0" borderId="2" xfId="0" applyNumberFormat="1" applyFont="1" applyBorder="1"/>
    <xf numFmtId="14" fontId="7" fillId="0" borderId="3" xfId="0" applyNumberFormat="1" applyFont="1" applyBorder="1"/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14" fontId="7" fillId="0" borderId="6" xfId="0" applyNumberFormat="1" applyFont="1" applyBorder="1"/>
    <xf numFmtId="14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8" xfId="0" applyFont="1" applyBorder="1"/>
    <xf numFmtId="0" fontId="7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1" fillId="5" borderId="8" xfId="0" applyFont="1" applyFill="1" applyBorder="1" applyAlignment="1">
      <alignment horizontal="center"/>
    </xf>
    <xf numFmtId="0" fontId="1" fillId="6" borderId="0" xfId="0" applyFont="1" applyFill="1"/>
    <xf numFmtId="9" fontId="11" fillId="5" borderId="8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12" fillId="5" borderId="8" xfId="0" applyFont="1" applyFill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9" fillId="9" borderId="8" xfId="0" applyFont="1" applyFill="1" applyBorder="1" applyAlignment="1">
      <alignment horizontal="center"/>
    </xf>
    <xf numFmtId="0" fontId="2" fillId="0" borderId="8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575021</xdr:colOff>
      <xdr:row>1</xdr:row>
      <xdr:rowOff>52553</xdr:rowOff>
    </xdr:from>
    <xdr:to>
      <xdr:col>8</xdr:col>
      <xdr:colOff>578306</xdr:colOff>
      <xdr:row>2</xdr:row>
      <xdr:rowOff>157657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2A4C8E-D890-4F84-1471-87C79FC7F1E2}"/>
            </a:ext>
          </a:extLst>
        </xdr:cNvPr>
        <xdr:cNvSpPr txBox="1"/>
      </xdr:nvSpPr>
      <xdr:spPr>
        <a:xfrm>
          <a:off x="1187342" y="243053"/>
          <a:ext cx="4289535" cy="295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/>
            <a:t>Excel Interview Preparation Practice Set - 1</a:t>
          </a:r>
        </a:p>
      </xdr:txBody>
    </xdr:sp>
    <xdr:clientData/>
  </xdr:twoCellAnchor>
  <xdr:twoCellAnchor editAs="oneCell">
    <xdr:from>
      <xdr:col>9</xdr:col>
      <xdr:colOff>446690</xdr:colOff>
      <xdr:row>0</xdr:row>
      <xdr:rowOff>0</xdr:rowOff>
    </xdr:from>
    <xdr:to>
      <xdr:col>11</xdr:col>
      <xdr:colOff>413846</xdr:colOff>
      <xdr:row>4</xdr:row>
      <xdr:rowOff>36790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D6563-DD55-D641-62AC-F072C91E5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589" b="16229"/>
        <a:stretch/>
      </xdr:blipFill>
      <xdr:spPr>
        <a:xfrm>
          <a:off x="5334000" y="0"/>
          <a:ext cx="1188984" cy="798790"/>
        </a:xfrm>
        <a:prstGeom prst="rect">
          <a:avLst/>
        </a:prstGeom>
      </xdr:spPr>
    </xdr:pic>
    <xdr:clientData/>
  </xdr:twoCellAnchor>
  <xdr:twoCellAnchor>
    <xdr:from>
      <xdr:col>0</xdr:col>
      <xdr:colOff>26272</xdr:colOff>
      <xdr:row>4</xdr:row>
      <xdr:rowOff>72259</xdr:rowOff>
    </xdr:from>
    <xdr:to>
      <xdr:col>13</xdr:col>
      <xdr:colOff>240343</xdr:colOff>
      <xdr:row>4</xdr:row>
      <xdr:rowOff>72259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E52DF1-B609-1BF1-6C37-E29F6D9F55C6}"/>
            </a:ext>
          </a:extLst>
        </xdr:cNvPr>
        <xdr:cNvCxnSpPr/>
      </xdr:nvCxnSpPr>
      <xdr:spPr>
        <a:xfrm>
          <a:off x="26272" y="834259"/>
          <a:ext cx="8460000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101599</xdr:colOff>
      <xdr:row>7</xdr:row>
      <xdr:rowOff>200024</xdr:rowOff>
    </xdr:from>
    <xdr:to>
      <xdr:col>19</xdr:col>
      <xdr:colOff>485774</xdr:colOff>
      <xdr:row>15</xdr:row>
      <xdr:rowOff>19050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849E6FD-1D62-47FD-B808-5D3762E5A845}"/>
            </a:ext>
          </a:extLst>
        </xdr:cNvPr>
        <xdr:cNvSpPr/>
      </xdr:nvSpPr>
      <xdr:spPr>
        <a:xfrm>
          <a:off x="7312024" y="1733549"/>
          <a:ext cx="5870575" cy="1419226"/>
        </a:xfrm>
        <a:prstGeom prst="wedgeRoundRectCallout">
          <a:avLst>
            <a:gd name="adj1" fmla="val -54811"/>
            <a:gd name="adj2" fmla="val -100246"/>
            <a:gd name="adj3" fmla="val 16667"/>
          </a:avLst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0"/>
            <a:t>Q1</a:t>
          </a:r>
          <a:r>
            <a:rPr lang="en-IN" sz="1600" b="0"/>
            <a:t>: Write a formula in Ouput column to populate "Text"/"Number" (as mentioned in the example column). If the value</a:t>
          </a:r>
          <a:r>
            <a:rPr lang="en-IN" sz="1600" b="0" baseline="0"/>
            <a:t> in the  cell is number then it should print "Number" else "Text"</a:t>
          </a:r>
          <a:endParaRPr lang="en-IN" sz="16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446943</xdr:colOff>
      <xdr:row>0</xdr:row>
      <xdr:rowOff>27843</xdr:rowOff>
    </xdr:from>
    <xdr:to>
      <xdr:col>9</xdr:col>
      <xdr:colOff>516549</xdr:colOff>
      <xdr:row>2</xdr:row>
      <xdr:rowOff>190500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BB45C045-CEC0-4690-A778-155CF03CD031}"/>
            </a:ext>
          </a:extLst>
        </xdr:cNvPr>
        <xdr:cNvSpPr/>
      </xdr:nvSpPr>
      <xdr:spPr>
        <a:xfrm>
          <a:off x="3441603" y="27843"/>
          <a:ext cx="3483366" cy="558897"/>
        </a:xfrm>
        <a:prstGeom prst="wedgeRoundRectCallout">
          <a:avLst>
            <a:gd name="adj1" fmla="val -63410"/>
            <a:gd name="adj2" fmla="val -32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Find the Quantity and Sales of each Product by Store and by Season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94686F-7844-49BD-B48F-1A6FA49FC5CD}" name="Table1" displayName="Table1" ref="A4:B9" totalsRowShown="0" headerRowDxfId="5" headerRowBorderDxfId="4" tableBorderDxfId="3" totalsRowBorderDxfId="2">
  <autoFilter ref="A4:B9" xr:uid="{9E94686F-7844-49BD-B48F-1A6FA49FC5CD}"/>
  <tableColumns count="2">
    <tableColumn id="1" xr3:uid="{4140D46B-5662-4BB9-8510-BB265462574A}" name="Date of Birth" dataDxfId="1"/>
    <tableColumn id="2" xr3:uid="{986029DE-0EC2-469A-971C-7A4028731241}" name="A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7:N10"/>
  <sheetViews>
    <sheetView showGridLines="0" showRowColHeaders="0" zoomScale="140" zoomScaleNormal="140" workbookViewId="0">
      <selection activeCell="K13" sqref="K13"/>
    </sheetView>
  </sheetViews>
  <sheetFormatPr defaultColWidth="0" defaultRowHeight="14.4" x14ac:dyDescent="0.3"/>
  <cols>
    <col min="1" max="11" width="9.109375" customWidth="1"/>
    <col min="12" max="14" width="11.33203125" customWidth="1"/>
    <col min="15" max="16384" width="11.33203125" hidden="1"/>
  </cols>
  <sheetData>
    <row r="7" spans="2:13" x14ac:dyDescent="0.3">
      <c r="B7" s="46" t="s">
        <v>46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2:13" x14ac:dyDescent="0.3">
      <c r="B8" s="46" t="s">
        <v>47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2:13" ht="15" customHeight="1" x14ac:dyDescent="0.3">
      <c r="B9" s="47" t="s">
        <v>48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2:13" x14ac:dyDescent="0.3">
      <c r="B10" s="46" t="s">
        <v>49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</sheetData>
  <sheetProtection algorithmName="SHA-512" hashValue="PvObXAY5br6vqJmWfQVP89/l++pVAoV8TdYd3ufWkJWLStnhjbLxvQtSWSoiyU996xP6E57Sl/VLmR5SA0OhJA==" saltValue="Zs91DGJ/Kcy+1gd+zTHegw==" spinCount="100000" sheet="1" objects="1" scenarios="1"/>
  <mergeCells count="4">
    <mergeCell ref="B7:M7"/>
    <mergeCell ref="B8:M8"/>
    <mergeCell ref="B9:M9"/>
    <mergeCell ref="B10:M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EF2-6FDC-44A6-9517-CCBFFE9EF232}">
  <dimension ref="A2:G16"/>
  <sheetViews>
    <sheetView workbookViewId="0">
      <selection activeCell="M11" sqref="M11"/>
    </sheetView>
  </sheetViews>
  <sheetFormatPr defaultRowHeight="14.4" x14ac:dyDescent="0.3"/>
  <sheetData>
    <row r="2" spans="1:7" x14ac:dyDescent="0.3">
      <c r="A2" t="s">
        <v>111</v>
      </c>
    </row>
    <row r="3" spans="1:7" ht="18" x14ac:dyDescent="0.35">
      <c r="A3" s="33" t="s">
        <v>91</v>
      </c>
    </row>
    <row r="4" spans="1:7" x14ac:dyDescent="0.3">
      <c r="C4" s="35" t="s">
        <v>112</v>
      </c>
      <c r="D4" s="35" t="s">
        <v>113</v>
      </c>
      <c r="E4" s="35" t="s">
        <v>114</v>
      </c>
      <c r="F4" s="35" t="s">
        <v>115</v>
      </c>
    </row>
    <row r="5" spans="1:7" x14ac:dyDescent="0.3">
      <c r="A5" s="36" t="s">
        <v>14</v>
      </c>
      <c r="B5" s="36" t="s">
        <v>116</v>
      </c>
      <c r="C5" s="37">
        <v>0.4</v>
      </c>
      <c r="D5" s="37">
        <v>0.12</v>
      </c>
      <c r="E5" s="37">
        <v>0.05</v>
      </c>
      <c r="F5" s="37">
        <v>0.1</v>
      </c>
      <c r="G5" s="38" t="s">
        <v>117</v>
      </c>
    </row>
    <row r="6" spans="1:7" x14ac:dyDescent="0.3">
      <c r="A6" s="27" t="s">
        <v>118</v>
      </c>
      <c r="B6" s="27">
        <v>22513</v>
      </c>
      <c r="C6" s="39">
        <f>$B6*C$5</f>
        <v>9005.2000000000007</v>
      </c>
      <c r="D6" s="39">
        <f t="shared" ref="D6:F16" si="0">$B6*D$5</f>
        <v>2701.56</v>
      </c>
      <c r="E6" s="39">
        <f t="shared" si="0"/>
        <v>1125.6500000000001</v>
      </c>
      <c r="F6" s="39">
        <f t="shared" si="0"/>
        <v>2251.3000000000002</v>
      </c>
      <c r="G6" s="39">
        <f>SUM(B6:F6)</f>
        <v>37596.710000000006</v>
      </c>
    </row>
    <row r="7" spans="1:7" x14ac:dyDescent="0.3">
      <c r="A7" s="27" t="s">
        <v>119</v>
      </c>
      <c r="B7" s="27">
        <v>15418</v>
      </c>
      <c r="C7" s="39">
        <f t="shared" ref="C7:C16" si="1">$B7*C$5</f>
        <v>6167.2000000000007</v>
      </c>
      <c r="D7" s="39">
        <f t="shared" si="0"/>
        <v>1850.1599999999999</v>
      </c>
      <c r="E7" s="39">
        <f t="shared" si="0"/>
        <v>770.90000000000009</v>
      </c>
      <c r="F7" s="39">
        <f t="shared" si="0"/>
        <v>1541.8000000000002</v>
      </c>
      <c r="G7" s="39">
        <f t="shared" ref="G7:G16" si="2">SUM(B7:F7)</f>
        <v>25748.06</v>
      </c>
    </row>
    <row r="8" spans="1:7" x14ac:dyDescent="0.3">
      <c r="A8" s="27" t="s">
        <v>120</v>
      </c>
      <c r="B8" s="27">
        <v>17873</v>
      </c>
      <c r="C8" s="39">
        <f t="shared" si="1"/>
        <v>7149.2000000000007</v>
      </c>
      <c r="D8" s="39">
        <f t="shared" si="0"/>
        <v>2144.7599999999998</v>
      </c>
      <c r="E8" s="39">
        <f t="shared" si="0"/>
        <v>893.65000000000009</v>
      </c>
      <c r="F8" s="39">
        <f t="shared" si="0"/>
        <v>1787.3000000000002</v>
      </c>
      <c r="G8" s="39">
        <f t="shared" si="2"/>
        <v>29847.91</v>
      </c>
    </row>
    <row r="9" spans="1:7" x14ac:dyDescent="0.3">
      <c r="A9" s="27" t="s">
        <v>121</v>
      </c>
      <c r="B9" s="27">
        <v>38002</v>
      </c>
      <c r="C9" s="39">
        <f t="shared" si="1"/>
        <v>15200.800000000001</v>
      </c>
      <c r="D9" s="39">
        <f t="shared" si="0"/>
        <v>4560.24</v>
      </c>
      <c r="E9" s="39">
        <f t="shared" si="0"/>
        <v>1900.1000000000001</v>
      </c>
      <c r="F9" s="39">
        <f t="shared" si="0"/>
        <v>3800.2000000000003</v>
      </c>
      <c r="G9" s="39">
        <f t="shared" si="2"/>
        <v>63463.34</v>
      </c>
    </row>
    <row r="10" spans="1:7" x14ac:dyDescent="0.3">
      <c r="A10" s="27" t="s">
        <v>122</v>
      </c>
      <c r="B10" s="27">
        <v>12524</v>
      </c>
      <c r="C10" s="39">
        <f t="shared" si="1"/>
        <v>5009.6000000000004</v>
      </c>
      <c r="D10" s="39">
        <f t="shared" si="0"/>
        <v>1502.8799999999999</v>
      </c>
      <c r="E10" s="39">
        <f t="shared" si="0"/>
        <v>626.20000000000005</v>
      </c>
      <c r="F10" s="39">
        <f t="shared" si="0"/>
        <v>1252.4000000000001</v>
      </c>
      <c r="G10" s="39">
        <f t="shared" si="2"/>
        <v>20915.080000000002</v>
      </c>
    </row>
    <row r="11" spans="1:7" x14ac:dyDescent="0.3">
      <c r="A11" s="27" t="s">
        <v>123</v>
      </c>
      <c r="B11" s="27">
        <v>19987</v>
      </c>
      <c r="C11" s="39">
        <f t="shared" si="1"/>
        <v>7994.8</v>
      </c>
      <c r="D11" s="39">
        <f t="shared" si="0"/>
        <v>2398.44</v>
      </c>
      <c r="E11" s="39">
        <f t="shared" si="0"/>
        <v>999.35</v>
      </c>
      <c r="F11" s="39">
        <f t="shared" si="0"/>
        <v>1998.7</v>
      </c>
      <c r="G11" s="39">
        <f t="shared" si="2"/>
        <v>33378.289999999994</v>
      </c>
    </row>
    <row r="12" spans="1:7" x14ac:dyDescent="0.3">
      <c r="A12" s="27" t="s">
        <v>124</v>
      </c>
      <c r="B12" s="27">
        <v>40764</v>
      </c>
      <c r="C12" s="39">
        <f t="shared" si="1"/>
        <v>16305.6</v>
      </c>
      <c r="D12" s="39">
        <f t="shared" si="0"/>
        <v>4891.6799999999994</v>
      </c>
      <c r="E12" s="39">
        <f t="shared" si="0"/>
        <v>2038.2</v>
      </c>
      <c r="F12" s="39">
        <f t="shared" si="0"/>
        <v>4076.4</v>
      </c>
      <c r="G12" s="39">
        <f t="shared" si="2"/>
        <v>68075.87999999999</v>
      </c>
    </row>
    <row r="13" spans="1:7" x14ac:dyDescent="0.3">
      <c r="A13" s="27" t="s">
        <v>125</v>
      </c>
      <c r="B13" s="27">
        <v>41198</v>
      </c>
      <c r="C13" s="39">
        <f t="shared" si="1"/>
        <v>16479.2</v>
      </c>
      <c r="D13" s="39">
        <f t="shared" si="0"/>
        <v>4943.76</v>
      </c>
      <c r="E13" s="39">
        <f t="shared" si="0"/>
        <v>2059.9</v>
      </c>
      <c r="F13" s="39">
        <f t="shared" si="0"/>
        <v>4119.8</v>
      </c>
      <c r="G13" s="39">
        <f t="shared" si="2"/>
        <v>68800.66</v>
      </c>
    </row>
    <row r="14" spans="1:7" x14ac:dyDescent="0.3">
      <c r="A14" s="27" t="s">
        <v>126</v>
      </c>
      <c r="B14" s="27">
        <v>25768</v>
      </c>
      <c r="C14" s="39">
        <f t="shared" si="1"/>
        <v>10307.200000000001</v>
      </c>
      <c r="D14" s="39">
        <f t="shared" si="0"/>
        <v>3092.16</v>
      </c>
      <c r="E14" s="39">
        <f t="shared" si="0"/>
        <v>1288.4000000000001</v>
      </c>
      <c r="F14" s="39">
        <f t="shared" si="0"/>
        <v>2576.8000000000002</v>
      </c>
      <c r="G14" s="39">
        <f t="shared" si="2"/>
        <v>43032.560000000005</v>
      </c>
    </row>
    <row r="15" spans="1:7" x14ac:dyDescent="0.3">
      <c r="A15" s="27" t="s">
        <v>127</v>
      </c>
      <c r="B15" s="27">
        <v>15243</v>
      </c>
      <c r="C15" s="39">
        <f t="shared" si="1"/>
        <v>6097.2000000000007</v>
      </c>
      <c r="D15" s="39">
        <f t="shared" si="0"/>
        <v>1829.1599999999999</v>
      </c>
      <c r="E15" s="39">
        <f t="shared" si="0"/>
        <v>762.15000000000009</v>
      </c>
      <c r="F15" s="39">
        <f t="shared" si="0"/>
        <v>1524.3000000000002</v>
      </c>
      <c r="G15" s="39">
        <f t="shared" si="2"/>
        <v>25455.81</v>
      </c>
    </row>
    <row r="16" spans="1:7" x14ac:dyDescent="0.3">
      <c r="A16" s="27" t="s">
        <v>128</v>
      </c>
      <c r="B16" s="27">
        <v>41308</v>
      </c>
      <c r="C16" s="39">
        <f t="shared" si="1"/>
        <v>16523.2</v>
      </c>
      <c r="D16" s="39">
        <f t="shared" si="0"/>
        <v>4956.96</v>
      </c>
      <c r="E16" s="39">
        <f t="shared" si="0"/>
        <v>2065.4</v>
      </c>
      <c r="F16" s="39">
        <f t="shared" si="0"/>
        <v>4130.8</v>
      </c>
      <c r="G16" s="39">
        <f t="shared" si="2"/>
        <v>68984.36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3F3F-2E16-41AF-A10A-DFFE2806EA8C}">
  <dimension ref="A1:L12"/>
  <sheetViews>
    <sheetView workbookViewId="0">
      <selection activeCell="I8" sqref="I8"/>
    </sheetView>
  </sheetViews>
  <sheetFormatPr defaultRowHeight="14.4" x14ac:dyDescent="0.3"/>
  <cols>
    <col min="8" max="8" width="20" bestFit="1" customWidth="1"/>
    <col min="9" max="9" width="25.44140625" bestFit="1" customWidth="1"/>
  </cols>
  <sheetData>
    <row r="1" spans="1:12" ht="18" x14ac:dyDescent="0.35">
      <c r="A1" s="5" t="s">
        <v>129</v>
      </c>
      <c r="D1" s="5"/>
      <c r="E1" s="5"/>
      <c r="F1" s="5"/>
      <c r="G1" s="5"/>
      <c r="H1" s="5"/>
      <c r="I1" s="5"/>
      <c r="J1" s="5"/>
      <c r="K1" s="5"/>
      <c r="L1" s="5"/>
    </row>
    <row r="2" spans="1:12" ht="18" x14ac:dyDescent="0.35">
      <c r="A2" s="5" t="s">
        <v>130</v>
      </c>
      <c r="D2" s="5"/>
      <c r="E2" s="5"/>
      <c r="F2" s="5"/>
      <c r="G2" s="5"/>
      <c r="H2" s="5"/>
      <c r="I2" s="5"/>
      <c r="J2" s="5"/>
      <c r="K2" s="5"/>
      <c r="L2" s="5"/>
    </row>
    <row r="3" spans="1:12" ht="18" x14ac:dyDescent="0.35">
      <c r="A3" s="33" t="s">
        <v>91</v>
      </c>
      <c r="B3" s="5"/>
      <c r="C3" s="5"/>
      <c r="D3" s="5"/>
      <c r="E3" s="5"/>
      <c r="F3" s="5"/>
      <c r="G3" s="5"/>
      <c r="H3" s="5"/>
      <c r="I3" s="5"/>
      <c r="L3" s="5"/>
    </row>
    <row r="4" spans="1:12" ht="18" x14ac:dyDescent="0.35">
      <c r="A4" s="5"/>
      <c r="B4" s="5"/>
      <c r="C4" s="5"/>
      <c r="D4" s="5"/>
      <c r="E4" s="5"/>
      <c r="F4" s="5"/>
      <c r="G4" s="5"/>
      <c r="H4" s="5"/>
      <c r="I4" s="5"/>
      <c r="L4" s="5"/>
    </row>
    <row r="5" spans="1:12" ht="21" x14ac:dyDescent="0.4">
      <c r="A5" s="34" t="s">
        <v>92</v>
      </c>
      <c r="B5" s="32"/>
      <c r="C5" s="32"/>
      <c r="D5" s="32"/>
      <c r="E5" s="32"/>
      <c r="F5" s="32"/>
      <c r="G5" s="32"/>
      <c r="H5" s="32"/>
      <c r="I5" s="32"/>
      <c r="L5" s="5"/>
    </row>
    <row r="6" spans="1:12" ht="21" x14ac:dyDescent="0.4">
      <c r="A6" s="40" t="s">
        <v>131</v>
      </c>
      <c r="B6" s="40" t="s">
        <v>132</v>
      </c>
      <c r="C6" s="40" t="s">
        <v>133</v>
      </c>
      <c r="D6" s="40" t="s">
        <v>134</v>
      </c>
      <c r="E6" s="32"/>
      <c r="F6" s="32"/>
      <c r="G6" s="32"/>
      <c r="H6" s="41" t="s">
        <v>135</v>
      </c>
      <c r="I6" s="41" t="s">
        <v>136</v>
      </c>
      <c r="L6" s="5"/>
    </row>
    <row r="7" spans="1:12" ht="21" x14ac:dyDescent="0.4">
      <c r="A7" s="42" t="s">
        <v>137</v>
      </c>
      <c r="B7" s="42" t="s">
        <v>138</v>
      </c>
      <c r="C7" s="42" t="s">
        <v>139</v>
      </c>
      <c r="D7" s="42" t="s">
        <v>140</v>
      </c>
      <c r="E7" s="32"/>
      <c r="F7" s="32"/>
      <c r="G7" s="32"/>
      <c r="H7" s="43" t="s">
        <v>137</v>
      </c>
      <c r="I7" s="43" t="s">
        <v>142</v>
      </c>
      <c r="L7" s="5"/>
    </row>
    <row r="8" spans="1:12" ht="21" x14ac:dyDescent="0.4">
      <c r="A8" s="42" t="s">
        <v>143</v>
      </c>
      <c r="B8" s="42" t="s">
        <v>144</v>
      </c>
      <c r="C8" s="42" t="s">
        <v>145</v>
      </c>
      <c r="D8" s="42" t="s">
        <v>146</v>
      </c>
      <c r="E8" s="32"/>
      <c r="F8" s="32"/>
      <c r="G8" s="32"/>
      <c r="H8" s="32"/>
      <c r="I8" s="32"/>
      <c r="L8" s="5"/>
    </row>
    <row r="9" spans="1:12" ht="21" x14ac:dyDescent="0.4">
      <c r="A9" s="42" t="s">
        <v>141</v>
      </c>
      <c r="B9" s="42" t="s">
        <v>147</v>
      </c>
      <c r="C9" s="42" t="s">
        <v>142</v>
      </c>
      <c r="D9" s="42" t="s">
        <v>148</v>
      </c>
      <c r="E9" s="32"/>
      <c r="F9" s="32"/>
      <c r="G9" s="32"/>
      <c r="H9" s="32"/>
      <c r="I9" s="32"/>
      <c r="L9" s="5"/>
    </row>
    <row r="10" spans="1:12" ht="18" x14ac:dyDescent="0.35">
      <c r="D10" s="5"/>
      <c r="E10" s="5"/>
      <c r="F10" s="5"/>
      <c r="G10" s="5"/>
      <c r="L10" s="5"/>
    </row>
    <row r="11" spans="1:12" ht="18" x14ac:dyDescent="0.35">
      <c r="D11" s="5"/>
      <c r="E11" s="5"/>
      <c r="F11" s="5"/>
      <c r="G11" s="5"/>
      <c r="L11" s="5"/>
    </row>
    <row r="12" spans="1:12" ht="18" x14ac:dyDescent="0.35">
      <c r="D12" s="5"/>
      <c r="E12" s="5"/>
      <c r="F12" s="5"/>
      <c r="G12" s="5"/>
      <c r="L12" s="5"/>
    </row>
  </sheetData>
  <dataValidations count="2">
    <dataValidation type="list" allowBlank="1" showInputMessage="1" showErrorMessage="1" sqref="I7" xr:uid="{0DDBD815-AB9F-4E46-A7AF-0909E102F80F}">
      <formula1>INDIRECT($H$7)</formula1>
    </dataValidation>
    <dataValidation type="list" allowBlank="1" showInputMessage="1" showErrorMessage="1" sqref="H7" xr:uid="{A36A10B9-6A5E-41D3-8994-A5BB2D749CAA}">
      <formula1>$A$7:$A$9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2F8D-8C6F-4EE9-A74C-975125971170}">
  <dimension ref="A1:F7"/>
  <sheetViews>
    <sheetView tabSelected="1" workbookViewId="0">
      <selection activeCell="F15" sqref="F15"/>
    </sheetView>
  </sheetViews>
  <sheetFormatPr defaultRowHeight="14.4" x14ac:dyDescent="0.3"/>
  <cols>
    <col min="4" max="4" width="15.109375" bestFit="1" customWidth="1"/>
  </cols>
  <sheetData>
    <row r="1" spans="1:6" ht="18" x14ac:dyDescent="0.35">
      <c r="A1" s="5" t="s">
        <v>149</v>
      </c>
    </row>
    <row r="4" spans="1:6" ht="15.6" x14ac:dyDescent="0.3">
      <c r="C4" s="44" t="s">
        <v>150</v>
      </c>
      <c r="D4" s="44" t="s">
        <v>151</v>
      </c>
    </row>
    <row r="5" spans="1:6" ht="15.6" x14ac:dyDescent="0.3">
      <c r="C5" s="45" t="s">
        <v>152</v>
      </c>
      <c r="D5" s="26">
        <f>LEN(C5)-LEN(SUBSTITUTE(C5," ",""))</f>
        <v>4</v>
      </c>
    </row>
    <row r="7" spans="1:6" x14ac:dyDescent="0.3">
      <c r="D7">
        <f>LEN(C5)-LEN(SUBSTITUTE(C5," ",""))</f>
        <v>4</v>
      </c>
      <c r="F7">
        <f>LEN(C5)-LEN(SUBSTITUTE(C5," ",""))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7E58-F31B-407B-BCF4-6C63CF67987F}">
  <dimension ref="A1:D20"/>
  <sheetViews>
    <sheetView showGridLines="0" workbookViewId="0">
      <selection activeCell="D5" sqref="D5"/>
    </sheetView>
  </sheetViews>
  <sheetFormatPr defaultColWidth="9.109375" defaultRowHeight="15.6" x14ac:dyDescent="0.3"/>
  <cols>
    <col min="1" max="1" width="15.88671875" style="2" bestFit="1" customWidth="1"/>
    <col min="2" max="2" width="12.5546875" style="2" customWidth="1"/>
    <col min="3" max="3" width="15.6640625" style="2" customWidth="1"/>
    <col min="4" max="16384" width="9.109375" style="2"/>
  </cols>
  <sheetData>
    <row r="1" spans="1:4" ht="21" x14ac:dyDescent="0.4">
      <c r="A1" s="16" t="s">
        <v>50</v>
      </c>
    </row>
    <row r="2" spans="1:4" ht="21" x14ac:dyDescent="0.4">
      <c r="A2" s="16" t="s">
        <v>51</v>
      </c>
    </row>
    <row r="4" spans="1:4" x14ac:dyDescent="0.3">
      <c r="A4" s="13" t="s">
        <v>0</v>
      </c>
      <c r="B4" s="13" t="s">
        <v>1</v>
      </c>
      <c r="C4" s="13" t="s">
        <v>2</v>
      </c>
    </row>
    <row r="5" spans="1:4" x14ac:dyDescent="0.3">
      <c r="A5" s="14" t="s">
        <v>3</v>
      </c>
      <c r="B5" s="14" t="str">
        <f>IF(ISTEXT(A5),"text","number")</f>
        <v>text</v>
      </c>
      <c r="C5" s="3" t="s">
        <v>4</v>
      </c>
      <c r="D5" s="2" t="str">
        <f>IF(ISTEXT(A5),"text,""numer")</f>
        <v>text,"numer</v>
      </c>
    </row>
    <row r="6" spans="1:4" x14ac:dyDescent="0.3">
      <c r="A6" s="14" t="s">
        <v>5</v>
      </c>
      <c r="B6" s="14" t="str">
        <f t="shared" ref="B6:B20" si="0">IF(ISTEXT(A6),"text","number")</f>
        <v>text</v>
      </c>
      <c r="C6" s="3" t="s">
        <v>4</v>
      </c>
    </row>
    <row r="7" spans="1:4" x14ac:dyDescent="0.3">
      <c r="A7" s="14" t="s">
        <v>6</v>
      </c>
      <c r="B7" s="14" t="str">
        <f t="shared" si="0"/>
        <v>text</v>
      </c>
      <c r="C7" s="3" t="s">
        <v>4</v>
      </c>
    </row>
    <row r="8" spans="1:4" x14ac:dyDescent="0.3">
      <c r="A8" s="14">
        <v>91214</v>
      </c>
      <c r="B8" s="14" t="str">
        <f t="shared" si="0"/>
        <v>number</v>
      </c>
      <c r="C8" s="3" t="s">
        <v>7</v>
      </c>
    </row>
    <row r="9" spans="1:4" x14ac:dyDescent="0.3">
      <c r="A9" s="14" t="s">
        <v>8</v>
      </c>
      <c r="B9" s="14" t="str">
        <f t="shared" si="0"/>
        <v>text</v>
      </c>
      <c r="C9" s="3" t="str">
        <f>IF(AND(A9=1,A9=2,A9=3,A9=4,A9=5,A9=6,A9=7,A9=8,A9=9,A9=0),"number","text")</f>
        <v>text</v>
      </c>
    </row>
    <row r="10" spans="1:4" x14ac:dyDescent="0.3">
      <c r="A10" s="14" t="s">
        <v>9</v>
      </c>
      <c r="B10" s="14" t="str">
        <f t="shared" si="0"/>
        <v>text</v>
      </c>
      <c r="C10" s="3" t="str">
        <f t="shared" ref="C10:C20" si="1">IF(AND(A10=1,A10=2,A10=3,A10=4,A10=5,A10=6,A10=7,A10=8,A10=9,A10=0),"number","text")</f>
        <v>text</v>
      </c>
    </row>
    <row r="11" spans="1:4" x14ac:dyDescent="0.3">
      <c r="A11" s="14" t="s">
        <v>10</v>
      </c>
      <c r="B11" s="14" t="str">
        <f t="shared" si="0"/>
        <v>text</v>
      </c>
      <c r="C11" s="3" t="str">
        <f t="shared" si="1"/>
        <v>text</v>
      </c>
    </row>
    <row r="12" spans="1:4" x14ac:dyDescent="0.3">
      <c r="A12" s="14" t="s">
        <v>10</v>
      </c>
      <c r="B12" s="14" t="str">
        <f t="shared" si="0"/>
        <v>text</v>
      </c>
      <c r="C12" s="3" t="str">
        <f t="shared" si="1"/>
        <v>text</v>
      </c>
    </row>
    <row r="13" spans="1:4" x14ac:dyDescent="0.3">
      <c r="A13" s="14">
        <v>1040357324</v>
      </c>
      <c r="B13" s="14" t="str">
        <f t="shared" si="0"/>
        <v>number</v>
      </c>
      <c r="C13" s="3" t="str">
        <f t="shared" si="1"/>
        <v>text</v>
      </c>
    </row>
    <row r="14" spans="1:4" x14ac:dyDescent="0.3">
      <c r="A14" s="14">
        <v>1040357325</v>
      </c>
      <c r="B14" s="14" t="str">
        <f t="shared" si="0"/>
        <v>number</v>
      </c>
      <c r="C14" s="3" t="str">
        <f t="shared" si="1"/>
        <v>text</v>
      </c>
    </row>
    <row r="15" spans="1:4" x14ac:dyDescent="0.3">
      <c r="A15" s="14">
        <v>1040357326</v>
      </c>
      <c r="B15" s="14" t="str">
        <f t="shared" si="0"/>
        <v>number</v>
      </c>
      <c r="C15" s="3" t="str">
        <f t="shared" si="1"/>
        <v>text</v>
      </c>
    </row>
    <row r="16" spans="1:4" x14ac:dyDescent="0.3">
      <c r="A16" s="14">
        <v>1050243647</v>
      </c>
      <c r="B16" s="14" t="str">
        <f t="shared" si="0"/>
        <v>number</v>
      </c>
      <c r="C16" s="3" t="str">
        <f t="shared" si="1"/>
        <v>text</v>
      </c>
    </row>
    <row r="17" spans="1:3" x14ac:dyDescent="0.3">
      <c r="A17" s="14" t="s">
        <v>11</v>
      </c>
      <c r="B17" s="14" t="str">
        <f t="shared" si="0"/>
        <v>text</v>
      </c>
      <c r="C17" s="3" t="str">
        <f t="shared" si="1"/>
        <v>text</v>
      </c>
    </row>
    <row r="18" spans="1:3" x14ac:dyDescent="0.3">
      <c r="A18" s="14" t="s">
        <v>12</v>
      </c>
      <c r="B18" s="14" t="str">
        <f t="shared" si="0"/>
        <v>text</v>
      </c>
      <c r="C18" s="3" t="str">
        <f t="shared" si="1"/>
        <v>text</v>
      </c>
    </row>
    <row r="19" spans="1:3" x14ac:dyDescent="0.3">
      <c r="A19" s="14" t="s">
        <v>13</v>
      </c>
      <c r="B19" s="14" t="str">
        <f t="shared" si="0"/>
        <v>text</v>
      </c>
      <c r="C19" s="3" t="str">
        <f t="shared" si="1"/>
        <v>text</v>
      </c>
    </row>
    <row r="20" spans="1:3" x14ac:dyDescent="0.3">
      <c r="A20" s="14" t="s">
        <v>13</v>
      </c>
      <c r="B20" s="14" t="str">
        <f t="shared" si="0"/>
        <v>text</v>
      </c>
      <c r="C20" s="3" t="str">
        <f t="shared" si="1"/>
        <v>text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F5F-4A79-4763-BF7F-04820105E169}">
  <dimension ref="A2:E14"/>
  <sheetViews>
    <sheetView showGridLines="0" workbookViewId="0">
      <selection activeCell="D8" sqref="D8"/>
    </sheetView>
  </sheetViews>
  <sheetFormatPr defaultColWidth="7.5546875" defaultRowHeight="18" x14ac:dyDescent="0.35"/>
  <cols>
    <col min="1" max="1" width="24.6640625" style="5" customWidth="1"/>
    <col min="2" max="2" width="15.6640625" style="5" customWidth="1"/>
    <col min="3" max="3" width="15" style="5" customWidth="1"/>
    <col min="4" max="4" width="10" style="5" bestFit="1" customWidth="1"/>
    <col min="5" max="5" width="9.88671875" style="5" bestFit="1" customWidth="1"/>
    <col min="6" max="16384" width="7.5546875" style="5"/>
  </cols>
  <sheetData>
    <row r="2" spans="1:5" x14ac:dyDescent="0.35">
      <c r="A2" s="15" t="s">
        <v>29</v>
      </c>
    </row>
    <row r="4" spans="1:5" x14ac:dyDescent="0.35">
      <c r="A4" s="4" t="s">
        <v>14</v>
      </c>
      <c r="B4" s="4" t="s">
        <v>27</v>
      </c>
      <c r="C4" s="4" t="s">
        <v>28</v>
      </c>
    </row>
    <row r="5" spans="1:5" x14ac:dyDescent="0.35">
      <c r="A5" s="6" t="s">
        <v>15</v>
      </c>
      <c r="B5" s="7" t="s">
        <v>16</v>
      </c>
      <c r="C5" s="7" t="s">
        <v>17</v>
      </c>
    </row>
    <row r="6" spans="1:5" x14ac:dyDescent="0.35">
      <c r="A6" s="7" t="s">
        <v>18</v>
      </c>
      <c r="B6" s="7" t="str">
        <f>LEFT(A6,SEARCH(" ",A6)-1)</f>
        <v>MS</v>
      </c>
      <c r="C6" s="7" t="str">
        <f>RIGHT(A6,LEN(A6)-SEARCH(" ",A6))</f>
        <v>Dhoni</v>
      </c>
      <c r="D6" s="5" t="str">
        <f>LEFT(A6,SEARCH(" ",A6)-1)</f>
        <v>MS</v>
      </c>
      <c r="E6" s="5" t="str">
        <f>RIGHT(A6,LEN(A6)-SEARCH(" ",(A6)))</f>
        <v>Dhoni</v>
      </c>
    </row>
    <row r="7" spans="1:5" x14ac:dyDescent="0.35">
      <c r="A7" s="7" t="s">
        <v>19</v>
      </c>
      <c r="B7" s="7" t="str">
        <f t="shared" ref="B7:B14" si="0">LEFT(A7,SEARCH(" ",A7)-1)</f>
        <v>Rohit</v>
      </c>
      <c r="C7" s="7" t="str">
        <f t="shared" ref="C7:C14" si="1">RIGHT(A7,LEN(A7)-SEARCH(" ",A7))</f>
        <v>Sharma</v>
      </c>
      <c r="D7" s="5" t="str">
        <f>LEFT(A7,SEARCH(" ",A7)-1)</f>
        <v>Rohit</v>
      </c>
      <c r="E7" s="5" t="str">
        <f>RIGHT(A7,LEN(A7)-SEARCH(" ",(A7)))</f>
        <v>Sharma</v>
      </c>
    </row>
    <row r="8" spans="1:5" x14ac:dyDescent="0.35">
      <c r="A8" s="7" t="s">
        <v>20</v>
      </c>
      <c r="B8" s="7" t="str">
        <f t="shared" si="0"/>
        <v>Hardik</v>
      </c>
      <c r="C8" s="7" t="str">
        <f t="shared" si="1"/>
        <v>Pandya</v>
      </c>
      <c r="D8" s="5" t="str">
        <f>LEFT(A8,SEARCH(" ",A8)-1)</f>
        <v>Hardik</v>
      </c>
      <c r="E8" s="5" t="str">
        <f>RIGHT(A8,LEN(A8)-SEARCH(" ",A8))</f>
        <v>Pandya</v>
      </c>
    </row>
    <row r="9" spans="1:5" x14ac:dyDescent="0.35">
      <c r="A9" s="7" t="s">
        <v>21</v>
      </c>
      <c r="B9" s="7" t="str">
        <f t="shared" si="0"/>
        <v>Jaspreet</v>
      </c>
      <c r="C9" s="7" t="str">
        <f t="shared" si="1"/>
        <v>Bumrah</v>
      </c>
      <c r="D9" s="5" t="str">
        <f>LEFT(A9,SEARCH(" ",A9)-1)</f>
        <v>Jaspreet</v>
      </c>
    </row>
    <row r="10" spans="1:5" x14ac:dyDescent="0.35">
      <c r="A10" s="7" t="s">
        <v>22</v>
      </c>
      <c r="B10" s="7" t="str">
        <f t="shared" si="0"/>
        <v>Rishabh</v>
      </c>
      <c r="C10" s="7" t="str">
        <f t="shared" si="1"/>
        <v>Pant</v>
      </c>
    </row>
    <row r="11" spans="1:5" x14ac:dyDescent="0.35">
      <c r="A11" s="7" t="s">
        <v>23</v>
      </c>
      <c r="B11" s="7" t="str">
        <f t="shared" si="0"/>
        <v>KL</v>
      </c>
      <c r="C11" s="7" t="str">
        <f t="shared" si="1"/>
        <v>Rahul</v>
      </c>
      <c r="D11" s="5" t="str">
        <f>LEFT(A11,SEARCH(" ",A11)-1)</f>
        <v>KL</v>
      </c>
    </row>
    <row r="12" spans="1:5" x14ac:dyDescent="0.35">
      <c r="A12" s="7" t="s">
        <v>24</v>
      </c>
      <c r="B12" s="7" t="str">
        <f t="shared" si="0"/>
        <v>Virat</v>
      </c>
      <c r="C12" s="7" t="str">
        <f t="shared" si="1"/>
        <v>Kohli</v>
      </c>
    </row>
    <row r="13" spans="1:5" x14ac:dyDescent="0.35">
      <c r="A13" s="7" t="s">
        <v>25</v>
      </c>
      <c r="B13" s="7" t="str">
        <f>LEFT(A13,SEARCH(" ",A13)-1)</f>
        <v>Dinesh</v>
      </c>
      <c r="C13" s="7" t="str">
        <f t="shared" si="1"/>
        <v>Karthik</v>
      </c>
    </row>
    <row r="14" spans="1:5" x14ac:dyDescent="0.35">
      <c r="A14" s="7" t="s">
        <v>26</v>
      </c>
      <c r="B14" s="7" t="str">
        <f t="shared" si="0"/>
        <v>Ravindra</v>
      </c>
      <c r="C14" s="7" t="str">
        <f t="shared" si="1"/>
        <v>Jadeja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E43A-D2DF-4EAD-BB11-963A5A8A8862}">
  <dimension ref="A2:B14"/>
  <sheetViews>
    <sheetView showGridLines="0" workbookViewId="0">
      <selection activeCell="C6" sqref="C6"/>
    </sheetView>
  </sheetViews>
  <sheetFormatPr defaultRowHeight="14.4" x14ac:dyDescent="0.3"/>
  <cols>
    <col min="1" max="1" width="18.88671875" customWidth="1"/>
    <col min="2" max="2" width="33" customWidth="1"/>
  </cols>
  <sheetData>
    <row r="2" spans="1:2" ht="18" x14ac:dyDescent="0.3">
      <c r="A2" s="8" t="s">
        <v>33</v>
      </c>
    </row>
    <row r="4" spans="1:2" ht="21" x14ac:dyDescent="0.4">
      <c r="A4" s="20" t="s">
        <v>30</v>
      </c>
      <c r="B4" s="21" t="s">
        <v>31</v>
      </c>
    </row>
    <row r="5" spans="1:2" ht="21" x14ac:dyDescent="0.4">
      <c r="A5" s="18">
        <v>42602</v>
      </c>
      <c r="B5" s="19" t="s">
        <v>32</v>
      </c>
    </row>
    <row r="6" spans="1:2" ht="21" x14ac:dyDescent="0.4">
      <c r="A6" s="18">
        <v>41043</v>
      </c>
      <c r="B6" s="19" t="str">
        <f ca="1">DATEDIF(Table1[[#This Row],[Date of Birth]],TODAY(),"y")&amp;" year "&amp;DATEDIF(Table1[[#This Row],[Date of Birth]],TODAY(),"ym")&amp;" month "&amp;DATEDIF(Table1[[#This Row],[Date of Birth]],TODAY(),"md")&amp;" day"</f>
        <v>10 year 4 month 28 day</v>
      </c>
    </row>
    <row r="7" spans="1:2" ht="21" x14ac:dyDescent="0.4">
      <c r="A7" s="18">
        <v>42026</v>
      </c>
      <c r="B7" s="19" t="str">
        <f ca="1">DATEDIF(Table1[[#This Row],[Date of Birth]],TODAY(),"y")&amp;" year "&amp;DATEDIF(Table1[[#This Row],[Date of Birth]],TODAY(),"ym")&amp;" month "&amp;DATEDIF(Table1[[#This Row],[Date of Birth]],TODAY(),"md")&amp;" day"</f>
        <v>7 year 8 month 20 day</v>
      </c>
    </row>
    <row r="8" spans="1:2" ht="21" x14ac:dyDescent="0.4">
      <c r="A8" s="18">
        <v>39782</v>
      </c>
      <c r="B8" s="19" t="str">
        <f ca="1">DATEDIF(Table1[[#This Row],[Date of Birth]],TODAY(),"y")&amp;" year "&amp;DATEDIF(Table1[[#This Row],[Date of Birth]],TODAY(),"ym")&amp;" month "&amp;DATEDIF(Table1[[#This Row],[Date of Birth]],TODAY(),"md")&amp;" day"</f>
        <v>13 year 10 month 12 day</v>
      </c>
    </row>
    <row r="9" spans="1:2" ht="21" x14ac:dyDescent="0.4">
      <c r="A9" s="22">
        <v>42606</v>
      </c>
      <c r="B9" s="19" t="str">
        <f ca="1">DATEDIF(Table1[[#This Row],[Date of Birth]],TODAY(),"y")&amp;" year "&amp;DATEDIF(Table1[[#This Row],[Date of Birth]],TODAY(),"ym")&amp;" month "&amp;DATEDIF(Table1[[#This Row],[Date of Birth]],TODAY(),"md")&amp;" day"</f>
        <v>6 year 1 month 18 day</v>
      </c>
    </row>
    <row r="14" spans="1:2" x14ac:dyDescent="0.3">
      <c r="B14" s="23"/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0FA-20FF-4687-8F4C-D8EEB377B0A9}">
  <dimension ref="A1:I17"/>
  <sheetViews>
    <sheetView showGridLines="0" zoomScale="130" zoomScaleNormal="130" workbookViewId="0">
      <selection activeCell="I5" sqref="I5:I17"/>
    </sheetView>
  </sheetViews>
  <sheetFormatPr defaultRowHeight="14.4" x14ac:dyDescent="0.3"/>
  <cols>
    <col min="2" max="2" width="9.33203125" bestFit="1" customWidth="1"/>
    <col min="3" max="3" width="10.44140625" bestFit="1" customWidth="1"/>
  </cols>
  <sheetData>
    <row r="1" spans="1:9" x14ac:dyDescent="0.3">
      <c r="A1" s="17" t="s">
        <v>36</v>
      </c>
    </row>
    <row r="2" spans="1:9" x14ac:dyDescent="0.3">
      <c r="A2" s="17" t="s">
        <v>37</v>
      </c>
    </row>
    <row r="4" spans="1:9" x14ac:dyDescent="0.3">
      <c r="A4" s="9" t="s">
        <v>7</v>
      </c>
      <c r="B4" s="9" t="s">
        <v>34</v>
      </c>
      <c r="C4" s="9" t="s">
        <v>35</v>
      </c>
      <c r="D4" s="24" t="s">
        <v>53</v>
      </c>
      <c r="E4" s="24" t="s">
        <v>55</v>
      </c>
      <c r="F4" s="24" t="s">
        <v>56</v>
      </c>
      <c r="G4" s="24" t="s">
        <v>153</v>
      </c>
      <c r="H4" s="24" t="s">
        <v>55</v>
      </c>
      <c r="I4" s="24" t="s">
        <v>56</v>
      </c>
    </row>
    <row r="5" spans="1:9" x14ac:dyDescent="0.3">
      <c r="A5" s="10">
        <v>150</v>
      </c>
      <c r="B5" s="10">
        <v>188</v>
      </c>
      <c r="C5" s="1">
        <v>125</v>
      </c>
      <c r="D5">
        <v>1</v>
      </c>
      <c r="E5">
        <f>SMALL($A$5:$A$17,D5)</f>
        <v>125</v>
      </c>
      <c r="F5">
        <f>LARGE($A$5:$A$17,D5)</f>
        <v>188</v>
      </c>
      <c r="G5">
        <v>1</v>
      </c>
      <c r="H5">
        <f>SMALL($A$5:$A$17,G5)</f>
        <v>125</v>
      </c>
      <c r="I5">
        <f>LARGE(A5:A17,G5)</f>
        <v>188</v>
      </c>
    </row>
    <row r="6" spans="1:9" x14ac:dyDescent="0.3">
      <c r="A6" s="10">
        <v>125</v>
      </c>
      <c r="B6" s="10">
        <v>183</v>
      </c>
      <c r="C6" s="1">
        <v>150</v>
      </c>
      <c r="D6">
        <v>2</v>
      </c>
      <c r="E6">
        <f t="shared" ref="E6:E17" si="0">SMALL($A$5:$A$17,D6)</f>
        <v>150</v>
      </c>
      <c r="F6">
        <f t="shared" ref="F6:F17" si="1">LARGE($A$5:$A$17,D6)</f>
        <v>183</v>
      </c>
      <c r="G6">
        <v>2</v>
      </c>
      <c r="H6">
        <f t="shared" ref="H6:H17" si="2">SMALL($A$5:$A$17,G6)</f>
        <v>150</v>
      </c>
      <c r="I6">
        <f t="shared" ref="I6:I17" si="3">LARGE(A6:A18,G6)</f>
        <v>183</v>
      </c>
    </row>
    <row r="7" spans="1:9" x14ac:dyDescent="0.3">
      <c r="A7" s="10">
        <v>151</v>
      </c>
      <c r="B7" s="10">
        <v>176</v>
      </c>
      <c r="C7" s="1">
        <v>150</v>
      </c>
      <c r="D7">
        <v>3</v>
      </c>
      <c r="E7">
        <f t="shared" si="0"/>
        <v>150</v>
      </c>
      <c r="F7">
        <f t="shared" si="1"/>
        <v>176</v>
      </c>
      <c r="G7">
        <v>3</v>
      </c>
      <c r="H7">
        <f t="shared" si="2"/>
        <v>150</v>
      </c>
      <c r="I7">
        <f t="shared" si="3"/>
        <v>176</v>
      </c>
    </row>
    <row r="8" spans="1:9" x14ac:dyDescent="0.3">
      <c r="A8" s="10">
        <v>174</v>
      </c>
      <c r="B8" s="10">
        <v>174</v>
      </c>
      <c r="C8" s="1">
        <v>150</v>
      </c>
      <c r="D8">
        <v>4</v>
      </c>
      <c r="E8">
        <f t="shared" si="0"/>
        <v>150</v>
      </c>
      <c r="F8">
        <f t="shared" si="1"/>
        <v>174</v>
      </c>
      <c r="G8">
        <v>4</v>
      </c>
      <c r="H8">
        <f t="shared" si="2"/>
        <v>150</v>
      </c>
      <c r="I8">
        <f t="shared" si="3"/>
        <v>174</v>
      </c>
    </row>
    <row r="9" spans="1:9" x14ac:dyDescent="0.3">
      <c r="A9" s="10">
        <v>158</v>
      </c>
      <c r="B9" s="10">
        <v>171</v>
      </c>
      <c r="C9" s="1">
        <v>151</v>
      </c>
      <c r="D9">
        <v>5</v>
      </c>
      <c r="E9">
        <f t="shared" si="0"/>
        <v>151</v>
      </c>
      <c r="F9">
        <f t="shared" si="1"/>
        <v>171</v>
      </c>
      <c r="G9">
        <v>5</v>
      </c>
      <c r="H9">
        <f t="shared" si="2"/>
        <v>151</v>
      </c>
      <c r="I9">
        <f t="shared" si="3"/>
        <v>166</v>
      </c>
    </row>
    <row r="10" spans="1:9" x14ac:dyDescent="0.3">
      <c r="A10" s="10">
        <v>188</v>
      </c>
      <c r="B10" s="10">
        <v>166</v>
      </c>
      <c r="C10" s="1">
        <v>155</v>
      </c>
      <c r="D10">
        <v>6</v>
      </c>
      <c r="E10">
        <f t="shared" si="0"/>
        <v>155</v>
      </c>
      <c r="F10">
        <f t="shared" si="1"/>
        <v>166</v>
      </c>
      <c r="G10">
        <v>6</v>
      </c>
      <c r="H10">
        <f t="shared" si="2"/>
        <v>155</v>
      </c>
      <c r="I10">
        <f t="shared" si="3"/>
        <v>155</v>
      </c>
    </row>
    <row r="11" spans="1:9" x14ac:dyDescent="0.3">
      <c r="A11" s="10">
        <v>171</v>
      </c>
      <c r="B11" s="10">
        <v>158</v>
      </c>
      <c r="C11" s="1">
        <v>158</v>
      </c>
      <c r="D11">
        <v>7</v>
      </c>
      <c r="E11">
        <f t="shared" si="0"/>
        <v>158</v>
      </c>
      <c r="F11">
        <f t="shared" si="1"/>
        <v>158</v>
      </c>
      <c r="G11">
        <v>7</v>
      </c>
      <c r="H11">
        <f t="shared" si="2"/>
        <v>158</v>
      </c>
      <c r="I11">
        <f t="shared" si="3"/>
        <v>150</v>
      </c>
    </row>
    <row r="12" spans="1:9" x14ac:dyDescent="0.3">
      <c r="A12" s="10">
        <v>155</v>
      </c>
      <c r="B12" s="10">
        <v>155</v>
      </c>
      <c r="C12" s="1">
        <v>166</v>
      </c>
      <c r="D12">
        <v>8</v>
      </c>
      <c r="E12">
        <f t="shared" si="0"/>
        <v>166</v>
      </c>
      <c r="F12">
        <f t="shared" si="1"/>
        <v>155</v>
      </c>
      <c r="G12">
        <v>8</v>
      </c>
      <c r="H12">
        <f t="shared" si="2"/>
        <v>166</v>
      </c>
      <c r="I12" t="e">
        <f t="shared" si="3"/>
        <v>#NUM!</v>
      </c>
    </row>
    <row r="13" spans="1:9" x14ac:dyDescent="0.3">
      <c r="A13" s="10">
        <v>183</v>
      </c>
      <c r="B13" s="10">
        <v>151</v>
      </c>
      <c r="C13" s="1">
        <v>171</v>
      </c>
      <c r="D13">
        <v>9</v>
      </c>
      <c r="E13">
        <f t="shared" si="0"/>
        <v>171</v>
      </c>
      <c r="F13">
        <f t="shared" si="1"/>
        <v>151</v>
      </c>
      <c r="G13">
        <v>9</v>
      </c>
      <c r="H13">
        <f t="shared" si="2"/>
        <v>171</v>
      </c>
      <c r="I13" t="e">
        <f t="shared" si="3"/>
        <v>#NUM!</v>
      </c>
    </row>
    <row r="14" spans="1:9" x14ac:dyDescent="0.3">
      <c r="A14" s="10">
        <v>166</v>
      </c>
      <c r="B14" s="10">
        <v>150</v>
      </c>
      <c r="C14" s="1">
        <v>174</v>
      </c>
      <c r="D14">
        <v>10</v>
      </c>
      <c r="E14">
        <f t="shared" si="0"/>
        <v>174</v>
      </c>
      <c r="F14">
        <f t="shared" si="1"/>
        <v>150</v>
      </c>
      <c r="G14">
        <v>10</v>
      </c>
      <c r="H14">
        <f t="shared" si="2"/>
        <v>174</v>
      </c>
      <c r="I14" t="e">
        <f t="shared" si="3"/>
        <v>#NUM!</v>
      </c>
    </row>
    <row r="15" spans="1:9" x14ac:dyDescent="0.3">
      <c r="A15" s="10">
        <v>150</v>
      </c>
      <c r="B15" s="10">
        <v>150</v>
      </c>
      <c r="C15" s="1">
        <v>176</v>
      </c>
      <c r="D15">
        <v>11</v>
      </c>
      <c r="E15">
        <f t="shared" si="0"/>
        <v>176</v>
      </c>
      <c r="F15">
        <f t="shared" si="1"/>
        <v>150</v>
      </c>
      <c r="G15">
        <v>11</v>
      </c>
      <c r="H15">
        <f t="shared" si="2"/>
        <v>176</v>
      </c>
      <c r="I15" t="e">
        <f t="shared" si="3"/>
        <v>#NUM!</v>
      </c>
    </row>
    <row r="16" spans="1:9" x14ac:dyDescent="0.3">
      <c r="A16" s="10">
        <v>150</v>
      </c>
      <c r="B16" s="10">
        <v>150</v>
      </c>
      <c r="C16" s="1">
        <v>183</v>
      </c>
      <c r="D16">
        <v>12</v>
      </c>
      <c r="E16">
        <f t="shared" si="0"/>
        <v>183</v>
      </c>
      <c r="F16">
        <f t="shared" si="1"/>
        <v>150</v>
      </c>
      <c r="G16">
        <v>12</v>
      </c>
      <c r="H16">
        <f t="shared" si="2"/>
        <v>183</v>
      </c>
      <c r="I16" t="e">
        <f t="shared" si="3"/>
        <v>#NUM!</v>
      </c>
    </row>
    <row r="17" spans="1:9" x14ac:dyDescent="0.3">
      <c r="A17" s="10">
        <v>176</v>
      </c>
      <c r="B17" s="10">
        <v>125</v>
      </c>
      <c r="C17" s="1">
        <v>188</v>
      </c>
      <c r="D17">
        <v>13</v>
      </c>
      <c r="E17">
        <f t="shared" si="0"/>
        <v>188</v>
      </c>
      <c r="F17">
        <f t="shared" si="1"/>
        <v>125</v>
      </c>
      <c r="G17">
        <v>13</v>
      </c>
      <c r="H17">
        <f t="shared" si="2"/>
        <v>188</v>
      </c>
      <c r="I17" t="e">
        <f t="shared" si="3"/>
        <v>#NUM!</v>
      </c>
    </row>
  </sheetData>
  <sortState xmlns:xlrd2="http://schemas.microsoft.com/office/spreadsheetml/2017/richdata2" ref="E5:E17">
    <sortCondition ref="E5:E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350-3A60-44C9-B744-76CD86656429}">
  <dimension ref="A1:I9"/>
  <sheetViews>
    <sheetView showGridLines="0" workbookViewId="0">
      <selection activeCell="H4" sqref="H4"/>
    </sheetView>
  </sheetViews>
  <sheetFormatPr defaultColWidth="9.109375" defaultRowHeight="18" x14ac:dyDescent="0.35"/>
  <cols>
    <col min="1" max="1" width="9.109375" style="5"/>
    <col min="2" max="2" width="13.5546875" style="5" bestFit="1" customWidth="1"/>
    <col min="3" max="3" width="14" style="5" bestFit="1" customWidth="1"/>
    <col min="4" max="4" width="9.109375" style="5"/>
    <col min="5" max="5" width="12.21875" style="5" bestFit="1" customWidth="1"/>
    <col min="6" max="16384" width="9.109375" style="5"/>
  </cols>
  <sheetData>
    <row r="1" spans="1:9" x14ac:dyDescent="0.35">
      <c r="A1" s="15" t="s">
        <v>52</v>
      </c>
    </row>
    <row r="3" spans="1:9" x14ac:dyDescent="0.35">
      <c r="A3" s="11"/>
      <c r="B3" s="11" t="s">
        <v>38</v>
      </c>
      <c r="C3" s="11" t="s">
        <v>39</v>
      </c>
      <c r="D3" s="11" t="s">
        <v>54</v>
      </c>
      <c r="E3" s="5" t="s">
        <v>57</v>
      </c>
      <c r="F3" s="5" t="s">
        <v>153</v>
      </c>
      <c r="G3" s="5" t="s">
        <v>154</v>
      </c>
      <c r="H3" s="5" t="s">
        <v>153</v>
      </c>
      <c r="I3" s="5" t="s">
        <v>154</v>
      </c>
    </row>
    <row r="4" spans="1:9" x14ac:dyDescent="0.35">
      <c r="A4" s="12">
        <v>1</v>
      </c>
      <c r="B4" s="7" t="s">
        <v>40</v>
      </c>
      <c r="C4" s="7"/>
      <c r="D4" s="12">
        <f>COUNTIF($B$4:$B$9,"&lt;="&amp;B4)</f>
        <v>4</v>
      </c>
      <c r="E4" s="5" t="str">
        <f>VLOOKUP(D4,$A$4:$B$9,2,0)</f>
        <v>Bangalore</v>
      </c>
      <c r="F4" s="5">
        <v>1</v>
      </c>
      <c r="H4" s="5">
        <f>COUNTIF($B$4:$B$9,"&lt;="&amp;B4)</f>
        <v>4</v>
      </c>
      <c r="I4" s="5" t="str">
        <f>VLOOKUP(H4,$A$3:$B$9,2,0)</f>
        <v>Bangalore</v>
      </c>
    </row>
    <row r="5" spans="1:9" x14ac:dyDescent="0.35">
      <c r="A5" s="12">
        <v>2</v>
      </c>
      <c r="B5" s="7" t="s">
        <v>41</v>
      </c>
      <c r="C5" s="7"/>
      <c r="D5" s="12">
        <f>COUNTIF($B$4:$B$9,"&lt;="&amp;B5)</f>
        <v>3</v>
      </c>
      <c r="E5" s="5" t="str">
        <f>VLOOKUP(D5,$A$4:$B$9,2,0)</f>
        <v>Chennai</v>
      </c>
      <c r="F5" s="5">
        <v>2</v>
      </c>
      <c r="H5" s="5">
        <f t="shared" ref="H5:H9" si="0">COUNTIF($B$4:$B$9,"&lt;="&amp;B5)</f>
        <v>3</v>
      </c>
      <c r="I5" s="5" t="str">
        <f t="shared" ref="I5:I9" si="1">VLOOKUP(H5,$A$3:$B$9,2,0)</f>
        <v>Chennai</v>
      </c>
    </row>
    <row r="6" spans="1:9" x14ac:dyDescent="0.35">
      <c r="A6" s="12">
        <v>3</v>
      </c>
      <c r="B6" s="7" t="s">
        <v>42</v>
      </c>
      <c r="C6" s="7"/>
      <c r="D6" s="12">
        <f>COUNTIF($B$4:$B$9,"&lt;="&amp;B6)</f>
        <v>2</v>
      </c>
      <c r="E6" s="5" t="str">
        <f>VLOOKUP(D6,$A$4:$B$9,2,0)</f>
        <v>Gurugram</v>
      </c>
      <c r="F6" s="5">
        <v>3</v>
      </c>
      <c r="H6" s="5">
        <f t="shared" si="0"/>
        <v>2</v>
      </c>
      <c r="I6" s="5" t="str">
        <f t="shared" si="1"/>
        <v>Gurugram</v>
      </c>
    </row>
    <row r="7" spans="1:9" x14ac:dyDescent="0.35">
      <c r="A7" s="12">
        <v>4</v>
      </c>
      <c r="B7" s="7" t="s">
        <v>43</v>
      </c>
      <c r="C7" s="7"/>
      <c r="D7" s="12">
        <f>COUNTIF($B$4:$B$9,"&lt;="&amp;B7)</f>
        <v>1</v>
      </c>
      <c r="E7" s="5" t="str">
        <f>VLOOKUP(D7,$A$4:$B$9,2,0)</f>
        <v>Hyderabad</v>
      </c>
      <c r="F7" s="5">
        <v>4</v>
      </c>
      <c r="H7" s="5">
        <f t="shared" si="0"/>
        <v>1</v>
      </c>
      <c r="I7" s="5" t="str">
        <f t="shared" si="1"/>
        <v>Hyderabad</v>
      </c>
    </row>
    <row r="8" spans="1:9" x14ac:dyDescent="0.35">
      <c r="A8" s="12">
        <v>5</v>
      </c>
      <c r="B8" s="7" t="s">
        <v>44</v>
      </c>
      <c r="C8" s="7"/>
      <c r="D8" s="12">
        <f>COUNTIF($B$4:$B$9,"&lt;="&amp;B8)</f>
        <v>6</v>
      </c>
      <c r="E8" s="5" t="str">
        <f>VLOOKUP(D8,$A$4:$B$9,2,0)</f>
        <v>Kochi</v>
      </c>
      <c r="F8" s="5">
        <v>5</v>
      </c>
      <c r="H8" s="5">
        <f t="shared" si="0"/>
        <v>6</v>
      </c>
      <c r="I8" s="5" t="str">
        <f t="shared" si="1"/>
        <v>Kochi</v>
      </c>
    </row>
    <row r="9" spans="1:9" x14ac:dyDescent="0.35">
      <c r="A9" s="12">
        <v>6</v>
      </c>
      <c r="B9" s="7" t="s">
        <v>45</v>
      </c>
      <c r="C9" s="7"/>
      <c r="D9" s="12">
        <f>COUNTIF($B$4:$B$9,"&lt;="&amp;B9)</f>
        <v>5</v>
      </c>
      <c r="E9" s="5" t="str">
        <f>VLOOKUP(D9,$A$4:$B$9,2,0)</f>
        <v>Pune</v>
      </c>
      <c r="F9" s="5">
        <v>6</v>
      </c>
      <c r="H9" s="5">
        <f t="shared" si="0"/>
        <v>5</v>
      </c>
      <c r="I9" s="5" t="str">
        <f t="shared" si="1"/>
        <v>Pune</v>
      </c>
    </row>
  </sheetData>
  <sortState xmlns:xlrd2="http://schemas.microsoft.com/office/spreadsheetml/2017/richdata2" ref="E3:E8">
    <sortCondition ref="E3:E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1D27-C186-486A-A2BE-3950D5FAC03E}">
  <dimension ref="A1:O30"/>
  <sheetViews>
    <sheetView workbookViewId="0">
      <selection activeCell="G22" sqref="G22"/>
    </sheetView>
  </sheetViews>
  <sheetFormatPr defaultRowHeight="14.4" x14ac:dyDescent="0.3"/>
  <sheetData>
    <row r="1" spans="1:15" ht="15.6" x14ac:dyDescent="0.3">
      <c r="A1" s="25" t="s">
        <v>58</v>
      </c>
      <c r="B1" s="25" t="s">
        <v>59</v>
      </c>
      <c r="C1" s="25" t="s">
        <v>60</v>
      </c>
      <c r="D1" s="25" t="s">
        <v>61</v>
      </c>
      <c r="E1" s="25" t="s">
        <v>62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6" x14ac:dyDescent="0.3">
      <c r="A2" t="s">
        <v>63</v>
      </c>
      <c r="B2" t="s">
        <v>64</v>
      </c>
      <c r="C2" t="s">
        <v>65</v>
      </c>
      <c r="D2">
        <v>11</v>
      </c>
      <c r="E2">
        <v>56405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t="s">
        <v>66</v>
      </c>
      <c r="B3" t="s">
        <v>67</v>
      </c>
      <c r="C3" t="s">
        <v>68</v>
      </c>
      <c r="D3">
        <v>78</v>
      </c>
      <c r="E3">
        <v>64554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6" x14ac:dyDescent="0.3">
      <c r="A4" t="s">
        <v>69</v>
      </c>
      <c r="B4" t="s">
        <v>70</v>
      </c>
      <c r="C4" t="s">
        <v>65</v>
      </c>
      <c r="D4">
        <v>27</v>
      </c>
      <c r="E4">
        <v>28747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6" x14ac:dyDescent="0.3">
      <c r="A5" t="s">
        <v>69</v>
      </c>
      <c r="B5" t="s">
        <v>70</v>
      </c>
      <c r="C5" t="s">
        <v>68</v>
      </c>
      <c r="D5">
        <v>5</v>
      </c>
      <c r="E5">
        <v>22518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6" x14ac:dyDescent="0.3">
      <c r="A6" t="s">
        <v>66</v>
      </c>
      <c r="B6" t="s">
        <v>64</v>
      </c>
      <c r="C6" t="s">
        <v>65</v>
      </c>
      <c r="D6">
        <v>70</v>
      </c>
      <c r="E6">
        <v>11760</v>
      </c>
      <c r="F6" s="2"/>
      <c r="G6" s="48" t="s">
        <v>62</v>
      </c>
      <c r="H6" s="48"/>
      <c r="I6" s="48"/>
      <c r="J6" s="48"/>
      <c r="L6" s="48" t="s">
        <v>61</v>
      </c>
      <c r="M6" s="48"/>
      <c r="N6" s="48"/>
      <c r="O6" s="48"/>
    </row>
    <row r="7" spans="1:15" ht="15.6" x14ac:dyDescent="0.3">
      <c r="A7" t="s">
        <v>63</v>
      </c>
      <c r="B7" t="s">
        <v>67</v>
      </c>
      <c r="C7" t="s">
        <v>68</v>
      </c>
      <c r="D7">
        <v>89</v>
      </c>
      <c r="E7">
        <v>63807</v>
      </c>
      <c r="F7" s="2"/>
      <c r="G7" s="17" t="s">
        <v>71</v>
      </c>
      <c r="H7" t="s">
        <v>65</v>
      </c>
      <c r="L7" s="17" t="s">
        <v>71</v>
      </c>
      <c r="M7" s="2"/>
      <c r="N7" t="s">
        <v>68</v>
      </c>
    </row>
    <row r="8" spans="1:15" ht="15.6" x14ac:dyDescent="0.3">
      <c r="A8" t="s">
        <v>72</v>
      </c>
      <c r="B8" t="s">
        <v>67</v>
      </c>
      <c r="C8" t="s">
        <v>65</v>
      </c>
      <c r="D8">
        <v>31</v>
      </c>
      <c r="E8">
        <v>27540</v>
      </c>
      <c r="F8" s="2"/>
    </row>
    <row r="9" spans="1:15" ht="15.6" x14ac:dyDescent="0.3">
      <c r="A9" t="s">
        <v>69</v>
      </c>
      <c r="B9" t="s">
        <v>67</v>
      </c>
      <c r="C9" t="s">
        <v>68</v>
      </c>
      <c r="D9">
        <v>41</v>
      </c>
      <c r="E9">
        <v>25678</v>
      </c>
      <c r="F9" s="2"/>
      <c r="G9" s="26" t="s">
        <v>58</v>
      </c>
      <c r="H9" s="26" t="s">
        <v>64</v>
      </c>
      <c r="I9" s="26" t="s">
        <v>67</v>
      </c>
      <c r="J9" s="26" t="s">
        <v>70</v>
      </c>
      <c r="L9" s="26" t="s">
        <v>58</v>
      </c>
      <c r="M9" s="26" t="s">
        <v>64</v>
      </c>
      <c r="N9" s="26" t="s">
        <v>67</v>
      </c>
      <c r="O9" s="26" t="s">
        <v>70</v>
      </c>
    </row>
    <row r="10" spans="1:15" ht="15.6" x14ac:dyDescent="0.3">
      <c r="A10" t="s">
        <v>66</v>
      </c>
      <c r="B10" t="s">
        <v>70</v>
      </c>
      <c r="C10" t="s">
        <v>68</v>
      </c>
      <c r="D10">
        <v>72</v>
      </c>
      <c r="E10">
        <v>72283</v>
      </c>
      <c r="F10" s="2"/>
      <c r="G10" s="26" t="s">
        <v>63</v>
      </c>
      <c r="H10" s="27">
        <f>SUMIFS($E:$E,$A:$A,$G10,$B:$B,H$9,$C:$C,$H$7)</f>
        <v>56405</v>
      </c>
      <c r="I10" s="27">
        <f t="shared" ref="I10:J13" si="0">SUMIFS($E:$E,$A:$A,$G10,$B:$B,I$9,$C:$C,$H$7)</f>
        <v>58056</v>
      </c>
      <c r="J10" s="27">
        <f t="shared" si="0"/>
        <v>20397</v>
      </c>
      <c r="L10" s="26" t="s">
        <v>63</v>
      </c>
      <c r="M10" s="26">
        <f>SUMIFS(D:D,A:A,"cvs",B:B,"shampoo",C:C,"WINTER")</f>
        <v>19</v>
      </c>
      <c r="N10" s="26">
        <f>SUMIFS(D:D,A:A,"cvs",B:B,"body lotion",C:C,"winter")</f>
        <v>89</v>
      </c>
      <c r="O10" s="26">
        <f>SUMIFS(D:D,A:A,"cvs",B:B,"serum",C:C,"winter")</f>
        <v>52</v>
      </c>
    </row>
    <row r="11" spans="1:15" ht="15.6" x14ac:dyDescent="0.3">
      <c r="A11" t="s">
        <v>66</v>
      </c>
      <c r="B11" t="s">
        <v>64</v>
      </c>
      <c r="C11" t="s">
        <v>65</v>
      </c>
      <c r="D11">
        <v>62</v>
      </c>
      <c r="E11">
        <v>54690</v>
      </c>
      <c r="F11" s="2"/>
      <c r="G11" s="26" t="s">
        <v>66</v>
      </c>
      <c r="H11" s="27">
        <f t="shared" ref="H11:H13" si="1">SUMIFS($E:$E,$A:$A,$G11,$B:$B,H$9,$C:$C,$H$7)</f>
        <v>66450</v>
      </c>
      <c r="I11" s="27">
        <f t="shared" si="0"/>
        <v>60576</v>
      </c>
      <c r="J11" s="27">
        <f t="shared" si="0"/>
        <v>56781</v>
      </c>
      <c r="L11" s="26" t="s">
        <v>66</v>
      </c>
      <c r="M11" s="26">
        <f>SUMIFS(E:E,A:A,"WALMART",B:B,"shampoo",C:C,"WINTER")</f>
        <v>0</v>
      </c>
      <c r="N11" s="26">
        <f>SUMIFS(D:D,A:A,"walmart",B:B,"body lotion",C:C,"winter")</f>
        <v>78</v>
      </c>
      <c r="O11" s="26">
        <f>SUMIFS(D:D,A:A,"walmart",B:B,"serum",C:C,"winter")</f>
        <v>72</v>
      </c>
    </row>
    <row r="12" spans="1:15" ht="15.6" x14ac:dyDescent="0.3">
      <c r="A12" t="s">
        <v>63</v>
      </c>
      <c r="B12" t="s">
        <v>70</v>
      </c>
      <c r="C12" t="s">
        <v>68</v>
      </c>
      <c r="D12">
        <v>32</v>
      </c>
      <c r="E12">
        <v>95335</v>
      </c>
      <c r="F12" s="2"/>
      <c r="G12" s="26" t="s">
        <v>69</v>
      </c>
      <c r="H12" s="27">
        <f t="shared" si="1"/>
        <v>0</v>
      </c>
      <c r="I12" s="27">
        <f t="shared" si="0"/>
        <v>0</v>
      </c>
      <c r="J12" s="27">
        <f t="shared" si="0"/>
        <v>28747</v>
      </c>
      <c r="L12" s="26" t="s">
        <v>69</v>
      </c>
      <c r="M12" s="26">
        <f>SUMIFS(E:E,A:A,"TESCO",B:B,"shampoo",C:C,"WINTER")</f>
        <v>125251</v>
      </c>
      <c r="N12" s="26">
        <f>SUMIFS(D:D,A:A,"tesco",B:B,"body lotion",C:C,"winter")</f>
        <v>104</v>
      </c>
      <c r="O12" s="26">
        <f>SUMIFS(D:D,A:A,"tesco",B:B,"serum",C:C,"winter")</f>
        <v>5</v>
      </c>
    </row>
    <row r="13" spans="1:15" ht="15.6" x14ac:dyDescent="0.3">
      <c r="A13" t="s">
        <v>66</v>
      </c>
      <c r="B13" t="s">
        <v>67</v>
      </c>
      <c r="C13" t="s">
        <v>65</v>
      </c>
      <c r="D13">
        <v>66</v>
      </c>
      <c r="E13">
        <v>23522</v>
      </c>
      <c r="F13" s="2"/>
      <c r="G13" s="26" t="s">
        <v>72</v>
      </c>
      <c r="H13" s="27">
        <f t="shared" si="1"/>
        <v>8719</v>
      </c>
      <c r="I13" s="27">
        <f t="shared" si="0"/>
        <v>218065</v>
      </c>
      <c r="J13" s="27">
        <f t="shared" si="0"/>
        <v>44136</v>
      </c>
      <c r="L13" s="26" t="s">
        <v>72</v>
      </c>
      <c r="M13" s="26">
        <f>SUMIFS(E:E,A:A,"TARGET",B:B,"shampoo",C:C,"WINTER")</f>
        <v>23087</v>
      </c>
      <c r="N13" s="26">
        <f>SUMIFS(D:D,A:A,"target",B:B,"body lotion",C:C,"winter")</f>
        <v>0</v>
      </c>
      <c r="O13" s="26">
        <f>SUMIFS(D:D,A:A,"target",B:B,"serum",C:C,"winter")</f>
        <v>108</v>
      </c>
    </row>
    <row r="14" spans="1:15" ht="15.6" x14ac:dyDescent="0.3">
      <c r="A14" t="s">
        <v>72</v>
      </c>
      <c r="B14" t="s">
        <v>64</v>
      </c>
      <c r="C14" t="s">
        <v>65</v>
      </c>
      <c r="D14">
        <v>75</v>
      </c>
      <c r="E14">
        <v>8719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5.6" x14ac:dyDescent="0.3">
      <c r="A15" t="s">
        <v>72</v>
      </c>
      <c r="B15" t="s">
        <v>67</v>
      </c>
      <c r="C15" t="s">
        <v>65</v>
      </c>
      <c r="D15">
        <v>98</v>
      </c>
      <c r="E15">
        <v>97551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6" x14ac:dyDescent="0.3">
      <c r="A16" t="s">
        <v>72</v>
      </c>
      <c r="B16" t="s">
        <v>67</v>
      </c>
      <c r="C16" t="s">
        <v>65</v>
      </c>
      <c r="D16">
        <v>62</v>
      </c>
      <c r="E16">
        <v>92974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5.6" x14ac:dyDescent="0.3">
      <c r="A17" t="s">
        <v>72</v>
      </c>
      <c r="B17" t="s">
        <v>70</v>
      </c>
      <c r="C17" t="s">
        <v>68</v>
      </c>
      <c r="D17">
        <v>97</v>
      </c>
      <c r="E17">
        <v>20140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5.6" x14ac:dyDescent="0.3">
      <c r="A18" t="s">
        <v>72</v>
      </c>
      <c r="B18" t="s">
        <v>64</v>
      </c>
      <c r="C18" t="s">
        <v>68</v>
      </c>
      <c r="D18">
        <v>35</v>
      </c>
      <c r="E18">
        <v>23087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5.6" x14ac:dyDescent="0.3">
      <c r="A19" t="s">
        <v>69</v>
      </c>
      <c r="B19" t="s">
        <v>64</v>
      </c>
      <c r="C19" t="s">
        <v>68</v>
      </c>
      <c r="D19">
        <v>34</v>
      </c>
      <c r="E19">
        <v>34831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5.6" x14ac:dyDescent="0.3">
      <c r="A20" t="s">
        <v>63</v>
      </c>
      <c r="B20" t="s">
        <v>64</v>
      </c>
      <c r="C20" t="s">
        <v>68</v>
      </c>
      <c r="D20">
        <v>19</v>
      </c>
      <c r="E20">
        <v>68128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5.6" x14ac:dyDescent="0.3">
      <c r="A21" t="s">
        <v>66</v>
      </c>
      <c r="B21" t="s">
        <v>67</v>
      </c>
      <c r="C21" t="s">
        <v>65</v>
      </c>
      <c r="D21">
        <v>82</v>
      </c>
      <c r="E21">
        <v>37054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6" x14ac:dyDescent="0.3">
      <c r="A22" t="s">
        <v>72</v>
      </c>
      <c r="B22" t="s">
        <v>70</v>
      </c>
      <c r="C22" t="s">
        <v>65</v>
      </c>
      <c r="D22">
        <v>28</v>
      </c>
      <c r="E22">
        <v>44136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5.6" x14ac:dyDescent="0.3">
      <c r="A23" t="s">
        <v>69</v>
      </c>
      <c r="B23" t="s">
        <v>64</v>
      </c>
      <c r="C23" t="s">
        <v>68</v>
      </c>
      <c r="D23">
        <v>83</v>
      </c>
      <c r="E23">
        <v>90420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5.6" x14ac:dyDescent="0.3">
      <c r="A24" t="s">
        <v>63</v>
      </c>
      <c r="B24" t="s">
        <v>70</v>
      </c>
      <c r="C24" t="s">
        <v>68</v>
      </c>
      <c r="D24">
        <v>20</v>
      </c>
      <c r="E24">
        <v>426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5.6" x14ac:dyDescent="0.3">
      <c r="A25" t="s">
        <v>69</v>
      </c>
      <c r="B25" t="s">
        <v>67</v>
      </c>
      <c r="C25" t="s">
        <v>68</v>
      </c>
      <c r="D25">
        <v>45</v>
      </c>
      <c r="E25">
        <v>33774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5.6" x14ac:dyDescent="0.3">
      <c r="A26" t="s">
        <v>69</v>
      </c>
      <c r="B26" t="s">
        <v>67</v>
      </c>
      <c r="C26" t="s">
        <v>68</v>
      </c>
      <c r="D26">
        <v>18</v>
      </c>
      <c r="E26">
        <v>93717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5.6" x14ac:dyDescent="0.3">
      <c r="A27" t="s">
        <v>63</v>
      </c>
      <c r="B27" t="s">
        <v>67</v>
      </c>
      <c r="C27" t="s">
        <v>65</v>
      </c>
      <c r="D27">
        <v>67</v>
      </c>
      <c r="E27">
        <v>58056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5.6" x14ac:dyDescent="0.3">
      <c r="A28" t="s">
        <v>63</v>
      </c>
      <c r="B28" t="s">
        <v>70</v>
      </c>
      <c r="C28" t="s">
        <v>65</v>
      </c>
      <c r="D28">
        <v>42</v>
      </c>
      <c r="E28">
        <v>20397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6" x14ac:dyDescent="0.3">
      <c r="A29" t="s">
        <v>72</v>
      </c>
      <c r="B29" t="s">
        <v>70</v>
      </c>
      <c r="C29" t="s">
        <v>68</v>
      </c>
      <c r="D29">
        <v>11</v>
      </c>
      <c r="E29">
        <v>98031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5.6" x14ac:dyDescent="0.3">
      <c r="A30" t="s">
        <v>66</v>
      </c>
      <c r="B30" t="s">
        <v>70</v>
      </c>
      <c r="C30" t="s">
        <v>65</v>
      </c>
      <c r="D30">
        <v>90</v>
      </c>
      <c r="E30">
        <v>56781</v>
      </c>
      <c r="F30" s="2"/>
      <c r="G30" s="2"/>
      <c r="H30" s="2"/>
      <c r="I30" s="2"/>
      <c r="J30" s="2"/>
      <c r="K30" s="2"/>
      <c r="L30" s="2"/>
      <c r="M30" s="2"/>
      <c r="N30" s="2"/>
      <c r="O30" s="2"/>
    </row>
  </sheetData>
  <mergeCells count="2">
    <mergeCell ref="G6:J6"/>
    <mergeCell ref="L6:O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2ECA-5677-498F-893F-A7C2C44BC977}">
  <dimension ref="A1:O10"/>
  <sheetViews>
    <sheetView workbookViewId="0">
      <selection activeCell="A3" sqref="A3"/>
    </sheetView>
  </sheetViews>
  <sheetFormatPr defaultRowHeight="14.4" x14ac:dyDescent="0.3"/>
  <cols>
    <col min="1" max="1" width="6.33203125" bestFit="1" customWidth="1"/>
  </cols>
  <sheetData>
    <row r="1" spans="1:15" ht="18" x14ac:dyDescent="0.35">
      <c r="A1" s="28" t="s">
        <v>73</v>
      </c>
      <c r="B1" s="28" t="s">
        <v>74</v>
      </c>
      <c r="C1" s="28" t="s">
        <v>75</v>
      </c>
      <c r="D1" s="29"/>
      <c r="E1" s="30" t="s">
        <v>76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18" x14ac:dyDescent="0.35">
      <c r="A2" s="28" t="e">
        <f>HLOOKUP(CONCATENATE(C2,"_",B2),$E$5:$N$6,2,0)</f>
        <v>#N/A</v>
      </c>
      <c r="B2" s="28">
        <v>552</v>
      </c>
      <c r="C2" s="28" t="s">
        <v>77</v>
      </c>
      <c r="D2" s="29"/>
      <c r="E2" s="28" t="s">
        <v>78</v>
      </c>
      <c r="F2" s="31" t="s">
        <v>79</v>
      </c>
      <c r="G2" s="31" t="s">
        <v>80</v>
      </c>
      <c r="H2" s="31" t="s">
        <v>81</v>
      </c>
      <c r="I2" s="31" t="s">
        <v>82</v>
      </c>
      <c r="J2" s="31" t="s">
        <v>83</v>
      </c>
      <c r="K2" s="31" t="s">
        <v>84</v>
      </c>
      <c r="L2" s="31" t="s">
        <v>85</v>
      </c>
      <c r="M2" s="31" t="s">
        <v>86</v>
      </c>
      <c r="N2" s="31" t="s">
        <v>87</v>
      </c>
      <c r="O2" s="5"/>
    </row>
    <row r="3" spans="1:15" ht="18" x14ac:dyDescent="0.35">
      <c r="A3" s="28"/>
      <c r="B3" s="28">
        <v>448</v>
      </c>
      <c r="C3" s="28" t="s">
        <v>77</v>
      </c>
      <c r="D3" s="29"/>
      <c r="E3" s="28" t="s">
        <v>61</v>
      </c>
      <c r="F3" s="31">
        <v>20</v>
      </c>
      <c r="G3" s="31">
        <v>35</v>
      </c>
      <c r="H3" s="31">
        <v>3</v>
      </c>
      <c r="I3" s="31">
        <v>53</v>
      </c>
      <c r="J3" s="31">
        <v>100</v>
      </c>
      <c r="K3" s="31">
        <v>95</v>
      </c>
      <c r="L3" s="31">
        <v>26</v>
      </c>
      <c r="M3" s="31">
        <v>54</v>
      </c>
      <c r="N3" s="31">
        <v>33</v>
      </c>
      <c r="O3" s="5"/>
    </row>
    <row r="4" spans="1:15" ht="18" x14ac:dyDescent="0.35">
      <c r="A4" s="28"/>
      <c r="B4" s="28">
        <v>831</v>
      </c>
      <c r="C4" s="28" t="s">
        <v>88</v>
      </c>
      <c r="D4" s="28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8" x14ac:dyDescent="0.35">
      <c r="A5" s="28"/>
      <c r="B5" s="28">
        <v>361</v>
      </c>
      <c r="C5" s="28" t="s">
        <v>88</v>
      </c>
      <c r="D5" s="29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18" x14ac:dyDescent="0.35">
      <c r="A6" s="28"/>
      <c r="B6" s="28">
        <v>793</v>
      </c>
      <c r="C6" s="28" t="s">
        <v>77</v>
      </c>
      <c r="D6" s="29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8" x14ac:dyDescent="0.35">
      <c r="A7" s="28"/>
      <c r="B7" s="28">
        <v>398</v>
      </c>
      <c r="C7" s="28" t="s">
        <v>89</v>
      </c>
      <c r="D7" s="29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8" x14ac:dyDescent="0.35">
      <c r="A8" s="28"/>
      <c r="B8" s="28">
        <v>612</v>
      </c>
      <c r="C8" s="28" t="s">
        <v>88</v>
      </c>
      <c r="D8" s="29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8" x14ac:dyDescent="0.35">
      <c r="A9" s="28"/>
      <c r="B9" s="28">
        <v>107</v>
      </c>
      <c r="C9" s="28" t="s">
        <v>89</v>
      </c>
      <c r="D9" s="29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18" x14ac:dyDescent="0.35">
      <c r="A10" s="28"/>
      <c r="B10" s="28">
        <v>790</v>
      </c>
      <c r="C10" s="28" t="s">
        <v>89</v>
      </c>
      <c r="D10" s="2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D355-9992-423C-9309-641CF37E932A}">
  <dimension ref="A1:K43"/>
  <sheetViews>
    <sheetView workbookViewId="0">
      <selection activeCell="D5" sqref="D5"/>
    </sheetView>
  </sheetViews>
  <sheetFormatPr defaultRowHeight="14.4" x14ac:dyDescent="0.3"/>
  <sheetData>
    <row r="1" spans="1:11" ht="21" x14ac:dyDescent="0.4">
      <c r="A1" s="32" t="s">
        <v>90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8" x14ac:dyDescent="0.35">
      <c r="A2" s="33" t="s">
        <v>91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1" x14ac:dyDescent="0.4">
      <c r="A3" s="34" t="s">
        <v>92</v>
      </c>
      <c r="H3" s="34" t="s">
        <v>76</v>
      </c>
    </row>
    <row r="4" spans="1:11" x14ac:dyDescent="0.3">
      <c r="A4" s="26" t="s">
        <v>93</v>
      </c>
      <c r="B4" s="26" t="s">
        <v>94</v>
      </c>
      <c r="C4" s="26" t="s">
        <v>95</v>
      </c>
      <c r="H4" s="26"/>
      <c r="I4" s="26" t="s">
        <v>96</v>
      </c>
      <c r="J4" s="26" t="s">
        <v>62</v>
      </c>
      <c r="K4" s="26" t="s">
        <v>97</v>
      </c>
    </row>
    <row r="5" spans="1:11" x14ac:dyDescent="0.3">
      <c r="A5" s="26" t="s">
        <v>96</v>
      </c>
      <c r="B5" s="26" t="s">
        <v>98</v>
      </c>
      <c r="C5" s="26">
        <f>IFERROR(INDEX($I$5:$K$17,MATCH($B5,$H$5:$H$17,0),MATCH($A5,$I$4:$K$4,0))," null")</f>
        <v>616</v>
      </c>
      <c r="H5" s="26" t="s">
        <v>94</v>
      </c>
      <c r="I5" s="26">
        <v>2140</v>
      </c>
      <c r="J5" s="26">
        <v>5477</v>
      </c>
      <c r="K5" s="26">
        <v>6103</v>
      </c>
    </row>
    <row r="6" spans="1:11" x14ac:dyDescent="0.3">
      <c r="A6" s="26" t="s">
        <v>96</v>
      </c>
      <c r="B6" s="26" t="s">
        <v>99</v>
      </c>
      <c r="C6" s="26">
        <f t="shared" ref="C6:C43" si="0">IFERROR(INDEX($I$5:$K$17,MATCH($B6,$H$5:$H$17,0),MATCH($A6,$I$4:$K$4,0))," null")</f>
        <v>2761</v>
      </c>
      <c r="H6" s="26" t="s">
        <v>98</v>
      </c>
      <c r="I6" s="26">
        <v>616</v>
      </c>
      <c r="J6" s="26">
        <v>7406</v>
      </c>
      <c r="K6" s="26">
        <v>3656</v>
      </c>
    </row>
    <row r="7" spans="1:11" x14ac:dyDescent="0.3">
      <c r="A7" s="26" t="s">
        <v>96</v>
      </c>
      <c r="B7" s="26" t="s">
        <v>100</v>
      </c>
      <c r="C7" s="26">
        <f t="shared" si="0"/>
        <v>2508</v>
      </c>
      <c r="H7" s="26" t="s">
        <v>99</v>
      </c>
      <c r="I7" s="26">
        <v>2761</v>
      </c>
      <c r="J7" s="26">
        <v>6192</v>
      </c>
      <c r="K7" s="26">
        <v>2259</v>
      </c>
    </row>
    <row r="8" spans="1:11" x14ac:dyDescent="0.3">
      <c r="A8" s="26" t="s">
        <v>96</v>
      </c>
      <c r="B8" s="26" t="s">
        <v>101</v>
      </c>
      <c r="C8" s="26">
        <f t="shared" si="0"/>
        <v>4891</v>
      </c>
      <c r="H8" s="26" t="s">
        <v>100</v>
      </c>
      <c r="I8" s="26">
        <v>2508</v>
      </c>
      <c r="J8" s="26">
        <v>9071</v>
      </c>
      <c r="K8" s="26">
        <v>9842</v>
      </c>
    </row>
    <row r="9" spans="1:11" x14ac:dyDescent="0.3">
      <c r="A9" s="26" t="s">
        <v>96</v>
      </c>
      <c r="B9" s="26" t="s">
        <v>102</v>
      </c>
      <c r="C9" s="26">
        <f t="shared" si="0"/>
        <v>6008</v>
      </c>
      <c r="H9" s="26" t="s">
        <v>101</v>
      </c>
      <c r="I9" s="26">
        <v>4891</v>
      </c>
      <c r="J9" s="26">
        <v>7279</v>
      </c>
      <c r="K9" s="26">
        <v>3963</v>
      </c>
    </row>
    <row r="10" spans="1:11" x14ac:dyDescent="0.3">
      <c r="A10" s="26" t="s">
        <v>96</v>
      </c>
      <c r="B10" s="26" t="s">
        <v>103</v>
      </c>
      <c r="C10" s="26">
        <f t="shared" si="0"/>
        <v>2688</v>
      </c>
      <c r="H10" s="26" t="s">
        <v>102</v>
      </c>
      <c r="I10" s="26">
        <v>6008</v>
      </c>
      <c r="J10" s="26">
        <v>3885</v>
      </c>
      <c r="K10" s="26">
        <v>7565</v>
      </c>
    </row>
    <row r="11" spans="1:11" x14ac:dyDescent="0.3">
      <c r="A11" s="26" t="s">
        <v>96</v>
      </c>
      <c r="B11" s="26" t="s">
        <v>104</v>
      </c>
      <c r="C11" s="26">
        <f t="shared" si="0"/>
        <v>3228</v>
      </c>
      <c r="H11" s="26" t="s">
        <v>103</v>
      </c>
      <c r="I11" s="26">
        <v>2688</v>
      </c>
      <c r="J11" s="26">
        <v>5334</v>
      </c>
      <c r="K11" s="26">
        <v>2209</v>
      </c>
    </row>
    <row r="12" spans="1:11" x14ac:dyDescent="0.3">
      <c r="A12" s="26" t="s">
        <v>96</v>
      </c>
      <c r="B12" s="26" t="s">
        <v>105</v>
      </c>
      <c r="C12" s="26">
        <f t="shared" si="0"/>
        <v>8533</v>
      </c>
      <c r="H12" s="26" t="s">
        <v>104</v>
      </c>
      <c r="I12" s="26">
        <v>3228</v>
      </c>
      <c r="J12" s="26">
        <v>2574</v>
      </c>
      <c r="K12" s="26">
        <v>4945</v>
      </c>
    </row>
    <row r="13" spans="1:11" x14ac:dyDescent="0.3">
      <c r="A13" s="26" t="s">
        <v>96</v>
      </c>
      <c r="B13" s="26" t="s">
        <v>106</v>
      </c>
      <c r="C13" s="26">
        <f t="shared" si="0"/>
        <v>5674</v>
      </c>
      <c r="H13" s="26" t="s">
        <v>105</v>
      </c>
      <c r="I13" s="26">
        <v>8533</v>
      </c>
      <c r="J13" s="26">
        <v>1937</v>
      </c>
      <c r="K13" s="26">
        <v>288</v>
      </c>
    </row>
    <row r="14" spans="1:11" x14ac:dyDescent="0.3">
      <c r="A14" s="26" t="s">
        <v>96</v>
      </c>
      <c r="B14" s="26" t="s">
        <v>107</v>
      </c>
      <c r="C14" s="26">
        <f t="shared" si="0"/>
        <v>3320</v>
      </c>
      <c r="H14" s="26" t="s">
        <v>106</v>
      </c>
      <c r="I14" s="26">
        <v>5674</v>
      </c>
      <c r="J14" s="26">
        <v>4296</v>
      </c>
      <c r="K14" s="26">
        <v>4214</v>
      </c>
    </row>
    <row r="15" spans="1:11" x14ac:dyDescent="0.3">
      <c r="A15" s="26" t="s">
        <v>96</v>
      </c>
      <c r="B15" s="26" t="s">
        <v>108</v>
      </c>
      <c r="C15" s="26">
        <f t="shared" si="0"/>
        <v>5123</v>
      </c>
      <c r="H15" s="26" t="s">
        <v>107</v>
      </c>
      <c r="I15" s="26">
        <v>3320</v>
      </c>
      <c r="J15" s="26">
        <v>883</v>
      </c>
      <c r="K15" s="26">
        <v>9359</v>
      </c>
    </row>
    <row r="16" spans="1:11" x14ac:dyDescent="0.3">
      <c r="A16" s="26" t="s">
        <v>96</v>
      </c>
      <c r="B16" s="26" t="s">
        <v>109</v>
      </c>
      <c r="C16" s="26">
        <f t="shared" si="0"/>
        <v>8940</v>
      </c>
      <c r="H16" s="26" t="s">
        <v>108</v>
      </c>
      <c r="I16" s="26">
        <v>5123</v>
      </c>
      <c r="J16" s="26">
        <v>6655</v>
      </c>
      <c r="K16" s="26">
        <v>6109</v>
      </c>
    </row>
    <row r="17" spans="1:11" x14ac:dyDescent="0.3">
      <c r="A17" s="26" t="s">
        <v>96</v>
      </c>
      <c r="B17" s="26" t="s">
        <v>110</v>
      </c>
      <c r="C17" s="26" t="str">
        <f t="shared" si="0"/>
        <v xml:space="preserve"> null</v>
      </c>
      <c r="H17" s="26" t="s">
        <v>109</v>
      </c>
      <c r="I17" s="26">
        <v>8940</v>
      </c>
      <c r="J17" s="26">
        <v>321</v>
      </c>
      <c r="K17" s="26">
        <v>5862</v>
      </c>
    </row>
    <row r="18" spans="1:11" x14ac:dyDescent="0.3">
      <c r="A18" s="26" t="s">
        <v>62</v>
      </c>
      <c r="B18" s="26" t="s">
        <v>98</v>
      </c>
      <c r="C18" s="26">
        <f t="shared" si="0"/>
        <v>7406</v>
      </c>
    </row>
    <row r="19" spans="1:11" x14ac:dyDescent="0.3">
      <c r="A19" s="26" t="s">
        <v>62</v>
      </c>
      <c r="B19" s="26" t="s">
        <v>99</v>
      </c>
      <c r="C19" s="26">
        <f t="shared" si="0"/>
        <v>6192</v>
      </c>
    </row>
    <row r="20" spans="1:11" x14ac:dyDescent="0.3">
      <c r="A20" s="26" t="s">
        <v>62</v>
      </c>
      <c r="B20" s="26" t="s">
        <v>100</v>
      </c>
      <c r="C20" s="26">
        <f t="shared" si="0"/>
        <v>9071</v>
      </c>
    </row>
    <row r="21" spans="1:11" x14ac:dyDescent="0.3">
      <c r="A21" s="26" t="s">
        <v>62</v>
      </c>
      <c r="B21" s="26" t="s">
        <v>101</v>
      </c>
      <c r="C21" s="26">
        <f t="shared" si="0"/>
        <v>7279</v>
      </c>
    </row>
    <row r="22" spans="1:11" x14ac:dyDescent="0.3">
      <c r="A22" s="26" t="s">
        <v>62</v>
      </c>
      <c r="B22" s="26" t="s">
        <v>102</v>
      </c>
      <c r="C22" s="26">
        <f t="shared" si="0"/>
        <v>3885</v>
      </c>
    </row>
    <row r="23" spans="1:11" x14ac:dyDescent="0.3">
      <c r="A23" s="26" t="s">
        <v>62</v>
      </c>
      <c r="B23" s="26" t="s">
        <v>103</v>
      </c>
      <c r="C23" s="26">
        <f t="shared" si="0"/>
        <v>5334</v>
      </c>
    </row>
    <row r="24" spans="1:11" x14ac:dyDescent="0.3">
      <c r="A24" s="26" t="s">
        <v>62</v>
      </c>
      <c r="B24" s="26" t="s">
        <v>104</v>
      </c>
      <c r="C24" s="26">
        <f t="shared" si="0"/>
        <v>2574</v>
      </c>
    </row>
    <row r="25" spans="1:11" x14ac:dyDescent="0.3">
      <c r="A25" s="26" t="s">
        <v>62</v>
      </c>
      <c r="B25" s="26" t="s">
        <v>105</v>
      </c>
      <c r="C25" s="26">
        <f t="shared" si="0"/>
        <v>1937</v>
      </c>
    </row>
    <row r="26" spans="1:11" x14ac:dyDescent="0.3">
      <c r="A26" s="26" t="s">
        <v>62</v>
      </c>
      <c r="B26" s="26" t="s">
        <v>106</v>
      </c>
      <c r="C26" s="26">
        <f t="shared" si="0"/>
        <v>4296</v>
      </c>
    </row>
    <row r="27" spans="1:11" x14ac:dyDescent="0.3">
      <c r="A27" s="26" t="s">
        <v>62</v>
      </c>
      <c r="B27" s="26" t="s">
        <v>107</v>
      </c>
      <c r="C27" s="26">
        <f t="shared" si="0"/>
        <v>883</v>
      </c>
    </row>
    <row r="28" spans="1:11" x14ac:dyDescent="0.3">
      <c r="A28" s="26" t="s">
        <v>62</v>
      </c>
      <c r="B28" s="26" t="s">
        <v>108</v>
      </c>
      <c r="C28" s="26">
        <f t="shared" si="0"/>
        <v>6655</v>
      </c>
    </row>
    <row r="29" spans="1:11" x14ac:dyDescent="0.3">
      <c r="A29" s="26" t="s">
        <v>62</v>
      </c>
      <c r="B29" s="26" t="s">
        <v>109</v>
      </c>
      <c r="C29" s="26">
        <f t="shared" si="0"/>
        <v>321</v>
      </c>
    </row>
    <row r="30" spans="1:11" x14ac:dyDescent="0.3">
      <c r="A30" s="26" t="s">
        <v>62</v>
      </c>
      <c r="B30" s="26" t="s">
        <v>110</v>
      </c>
      <c r="C30" s="26" t="str">
        <f t="shared" si="0"/>
        <v xml:space="preserve"> null</v>
      </c>
    </row>
    <row r="31" spans="1:11" x14ac:dyDescent="0.3">
      <c r="A31" s="26" t="s">
        <v>97</v>
      </c>
      <c r="B31" s="26" t="s">
        <v>98</v>
      </c>
      <c r="C31" s="26">
        <f t="shared" si="0"/>
        <v>3656</v>
      </c>
    </row>
    <row r="32" spans="1:11" x14ac:dyDescent="0.3">
      <c r="A32" s="26" t="s">
        <v>97</v>
      </c>
      <c r="B32" s="26" t="s">
        <v>99</v>
      </c>
      <c r="C32" s="26">
        <f t="shared" si="0"/>
        <v>2259</v>
      </c>
    </row>
    <row r="33" spans="1:3" x14ac:dyDescent="0.3">
      <c r="A33" s="26" t="s">
        <v>97</v>
      </c>
      <c r="B33" s="26" t="s">
        <v>100</v>
      </c>
      <c r="C33" s="26">
        <f t="shared" si="0"/>
        <v>9842</v>
      </c>
    </row>
    <row r="34" spans="1:3" x14ac:dyDescent="0.3">
      <c r="A34" s="26" t="s">
        <v>97</v>
      </c>
      <c r="B34" s="26" t="s">
        <v>101</v>
      </c>
      <c r="C34" s="26">
        <f t="shared" si="0"/>
        <v>3963</v>
      </c>
    </row>
    <row r="35" spans="1:3" x14ac:dyDescent="0.3">
      <c r="A35" s="26" t="s">
        <v>97</v>
      </c>
      <c r="B35" s="26" t="s">
        <v>102</v>
      </c>
      <c r="C35" s="26">
        <f t="shared" si="0"/>
        <v>7565</v>
      </c>
    </row>
    <row r="36" spans="1:3" x14ac:dyDescent="0.3">
      <c r="A36" s="26" t="s">
        <v>97</v>
      </c>
      <c r="B36" s="26" t="s">
        <v>103</v>
      </c>
      <c r="C36" s="26">
        <f t="shared" si="0"/>
        <v>2209</v>
      </c>
    </row>
    <row r="37" spans="1:3" x14ac:dyDescent="0.3">
      <c r="A37" s="26" t="s">
        <v>97</v>
      </c>
      <c r="B37" s="26" t="s">
        <v>104</v>
      </c>
      <c r="C37" s="26">
        <f t="shared" si="0"/>
        <v>4945</v>
      </c>
    </row>
    <row r="38" spans="1:3" x14ac:dyDescent="0.3">
      <c r="A38" s="26" t="s">
        <v>97</v>
      </c>
      <c r="B38" s="26" t="s">
        <v>105</v>
      </c>
      <c r="C38" s="26">
        <f t="shared" si="0"/>
        <v>288</v>
      </c>
    </row>
    <row r="39" spans="1:3" x14ac:dyDescent="0.3">
      <c r="A39" s="26" t="s">
        <v>97</v>
      </c>
      <c r="B39" s="26" t="s">
        <v>106</v>
      </c>
      <c r="C39" s="26">
        <f t="shared" si="0"/>
        <v>4214</v>
      </c>
    </row>
    <row r="40" spans="1:3" x14ac:dyDescent="0.3">
      <c r="A40" s="26" t="s">
        <v>97</v>
      </c>
      <c r="B40" s="26" t="s">
        <v>107</v>
      </c>
      <c r="C40" s="26">
        <f t="shared" si="0"/>
        <v>9359</v>
      </c>
    </row>
    <row r="41" spans="1:3" x14ac:dyDescent="0.3">
      <c r="A41" s="26" t="s">
        <v>97</v>
      </c>
      <c r="B41" s="26" t="s">
        <v>108</v>
      </c>
      <c r="C41" s="26">
        <f t="shared" si="0"/>
        <v>6109</v>
      </c>
    </row>
    <row r="42" spans="1:3" x14ac:dyDescent="0.3">
      <c r="A42" s="26" t="s">
        <v>97</v>
      </c>
      <c r="B42" s="26" t="s">
        <v>109</v>
      </c>
      <c r="C42" s="26">
        <f t="shared" si="0"/>
        <v>5862</v>
      </c>
    </row>
    <row r="43" spans="1:3" x14ac:dyDescent="0.3">
      <c r="A43" s="26" t="s">
        <v>97</v>
      </c>
      <c r="B43" s="26" t="s">
        <v>110</v>
      </c>
      <c r="C43" s="26" t="str">
        <f t="shared" si="0"/>
        <v xml:space="preserve"> 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Task 1</vt:lpstr>
      <vt:lpstr>Task 2</vt:lpstr>
      <vt:lpstr>Task 3</vt:lpstr>
      <vt:lpstr>Task 4</vt:lpstr>
      <vt:lpstr>Task 5</vt:lpstr>
      <vt:lpstr>Sheet1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Jha</dc:creator>
  <cp:lastModifiedBy>Abhishek biradar biradar</cp:lastModifiedBy>
  <dcterms:created xsi:type="dcterms:W3CDTF">2015-06-05T18:17:20Z</dcterms:created>
  <dcterms:modified xsi:type="dcterms:W3CDTF">2022-10-12T14:17:31Z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7dbca8d0-8840-403d-a6fd-9b8ac55ff635</vt:lpwstr>
  </property>
</Properties>
</file>