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nie\Projects\saas_analyzer\data\"/>
    </mc:Choice>
  </mc:AlternateContent>
  <xr:revisionPtr revIDLastSave="0" documentId="13_ncr:1_{D9D95322-E419-4EA2-9D4F-24295DCC87DD}" xr6:coauthVersionLast="47" xr6:coauthVersionMax="47" xr10:uidLastSave="{00000000-0000-0000-0000-000000000000}"/>
  <bookViews>
    <workbookView xWindow="-120" yWindow="-120" windowWidth="29040" windowHeight="15720" xr2:uid="{B54FC856-1268-47D1-BB6E-A1254261F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" i="1"/>
  <c r="X5" i="1"/>
  <c r="X6" i="1"/>
  <c r="X7" i="1"/>
  <c r="X8" i="1"/>
  <c r="X9" i="1"/>
  <c r="Y9" i="1" s="1"/>
  <c r="X10" i="1"/>
  <c r="Y10" i="1" s="1"/>
  <c r="X11" i="1"/>
  <c r="Y11" i="1" s="1"/>
  <c r="X12" i="1"/>
  <c r="Y12" i="1" s="1"/>
  <c r="X13" i="1"/>
  <c r="Y13" i="1" s="1"/>
  <c r="X14" i="1"/>
  <c r="X15" i="1"/>
  <c r="X16" i="1"/>
  <c r="X17" i="1"/>
  <c r="X18" i="1"/>
  <c r="X19" i="1"/>
  <c r="X20" i="1"/>
  <c r="X21" i="1"/>
  <c r="X22" i="1"/>
  <c r="X23" i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X31" i="1"/>
  <c r="X32" i="1"/>
  <c r="X33" i="1"/>
  <c r="X34" i="1"/>
  <c r="Y34" i="1" s="1"/>
  <c r="X35" i="1"/>
  <c r="Y35" i="1" s="1"/>
  <c r="X36" i="1"/>
  <c r="Y36" i="1" s="1"/>
  <c r="X37" i="1"/>
  <c r="Y37" i="1" s="1"/>
  <c r="X38" i="1"/>
  <c r="X39" i="1"/>
  <c r="X40" i="1"/>
  <c r="X41" i="1"/>
  <c r="X42" i="1"/>
  <c r="X43" i="1"/>
  <c r="X44" i="1"/>
  <c r="X45" i="1"/>
  <c r="Y45" i="1" s="1"/>
  <c r="X46" i="1"/>
  <c r="X47" i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X55" i="1"/>
  <c r="Y19" i="1"/>
  <c r="Y20" i="1"/>
  <c r="Y21" i="1"/>
  <c r="Y43" i="1"/>
  <c r="Y44" i="1"/>
  <c r="Y5" i="1"/>
  <c r="Y6" i="1"/>
  <c r="Y7" i="1"/>
  <c r="Y8" i="1"/>
  <c r="Y14" i="1"/>
  <c r="Y15" i="1"/>
  <c r="Y16" i="1"/>
  <c r="Y17" i="1"/>
  <c r="Y18" i="1"/>
  <c r="Y22" i="1"/>
  <c r="Y23" i="1"/>
  <c r="Y30" i="1"/>
  <c r="Y31" i="1"/>
  <c r="Y32" i="1"/>
  <c r="Y33" i="1"/>
  <c r="Y38" i="1"/>
  <c r="Y39" i="1"/>
  <c r="Y40" i="1"/>
  <c r="Y41" i="1"/>
  <c r="Y42" i="1"/>
  <c r="Y46" i="1"/>
  <c r="Y47" i="1"/>
  <c r="Y54" i="1"/>
  <c r="Y55" i="1"/>
  <c r="U33" i="1"/>
  <c r="V33" i="1"/>
  <c r="W33" i="1" s="1"/>
  <c r="U34" i="1"/>
  <c r="U35" i="1" s="1"/>
  <c r="V34" i="1"/>
  <c r="W34" i="1"/>
  <c r="W6" i="1"/>
  <c r="W7" i="1"/>
  <c r="W13" i="1"/>
  <c r="W29" i="1"/>
  <c r="W30" i="1"/>
  <c r="W31" i="1"/>
  <c r="V6" i="1"/>
  <c r="V7" i="1"/>
  <c r="V8" i="1"/>
  <c r="W8" i="1" s="1"/>
  <c r="V9" i="1"/>
  <c r="W9" i="1" s="1"/>
  <c r="V10" i="1"/>
  <c r="W10" i="1" s="1"/>
  <c r="V11" i="1"/>
  <c r="W11" i="1" s="1"/>
  <c r="V12" i="1"/>
  <c r="W12" i="1" s="1"/>
  <c r="V13" i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V30" i="1"/>
  <c r="V31" i="1"/>
  <c r="V32" i="1"/>
  <c r="W32" i="1" s="1"/>
  <c r="V5" i="1"/>
  <c r="W5" i="1" s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6" i="1"/>
  <c r="R25" i="1"/>
  <c r="R26" i="1" s="1"/>
  <c r="R27" i="1" s="1"/>
  <c r="R22" i="1"/>
  <c r="V35" i="1" l="1"/>
  <c r="W35" i="1" s="1"/>
  <c r="U36" i="1"/>
  <c r="U37" i="1" l="1"/>
  <c r="V36" i="1"/>
  <c r="W36" i="1" s="1"/>
  <c r="V37" i="1" l="1"/>
  <c r="W37" i="1" s="1"/>
  <c r="U38" i="1"/>
  <c r="U39" i="1" l="1"/>
  <c r="V38" i="1"/>
  <c r="W38" i="1" s="1"/>
  <c r="V39" i="1" l="1"/>
  <c r="W39" i="1" s="1"/>
  <c r="U40" i="1"/>
  <c r="U41" i="1" l="1"/>
  <c r="V40" i="1"/>
  <c r="W40" i="1" s="1"/>
  <c r="V41" i="1" l="1"/>
  <c r="W41" i="1" s="1"/>
  <c r="U42" i="1"/>
  <c r="U43" i="1" l="1"/>
  <c r="V42" i="1"/>
  <c r="W42" i="1" s="1"/>
  <c r="V43" i="1" l="1"/>
  <c r="W43" i="1" s="1"/>
  <c r="U44" i="1"/>
  <c r="U45" i="1" l="1"/>
  <c r="V44" i="1"/>
  <c r="W44" i="1" s="1"/>
  <c r="V45" i="1" l="1"/>
  <c r="W45" i="1" s="1"/>
  <c r="U46" i="1"/>
  <c r="U47" i="1" l="1"/>
  <c r="V46" i="1"/>
  <c r="W46" i="1" s="1"/>
  <c r="V47" i="1" l="1"/>
  <c r="W47" i="1" s="1"/>
  <c r="U48" i="1"/>
  <c r="U49" i="1" l="1"/>
  <c r="V48" i="1"/>
  <c r="W48" i="1" s="1"/>
  <c r="V49" i="1" l="1"/>
  <c r="W49" i="1" s="1"/>
  <c r="U50" i="1"/>
  <c r="U51" i="1" l="1"/>
  <c r="V50" i="1"/>
  <c r="W50" i="1" s="1"/>
  <c r="V51" i="1" l="1"/>
  <c r="W51" i="1" s="1"/>
  <c r="U52" i="1"/>
  <c r="U53" i="1" l="1"/>
  <c r="V52" i="1"/>
  <c r="W52" i="1" s="1"/>
  <c r="V53" i="1" l="1"/>
  <c r="W53" i="1" s="1"/>
  <c r="U54" i="1"/>
  <c r="U55" i="1" l="1"/>
  <c r="V55" i="1" s="1"/>
  <c r="W55" i="1" s="1"/>
  <c r="V54" i="1"/>
  <c r="W54" i="1" s="1"/>
</calcChain>
</file>

<file path=xl/sharedStrings.xml><?xml version="1.0" encoding="utf-8"?>
<sst xmlns="http://schemas.openxmlformats.org/spreadsheetml/2006/main" count="26" uniqueCount="26">
  <si>
    <t>Output needed</t>
  </si>
  <si>
    <t>ARR</t>
  </si>
  <si>
    <t>Input data</t>
  </si>
  <si>
    <t>Contract Booked Date</t>
  </si>
  <si>
    <t>Subscription Segment Start Date</t>
  </si>
  <si>
    <t>Subscription Segment End Date</t>
  </si>
  <si>
    <t>Segment Total Value</t>
  </si>
  <si>
    <t>ARR Override Date</t>
  </si>
  <si>
    <t>ARR End Date = SS End Date</t>
  </si>
  <si>
    <t>if ARR Override Date not set:</t>
  </si>
  <si>
    <t>if Contract Booked Date earlier than SS Start Date, then ARR Start Date = Contract Booked Date</t>
  </si>
  <si>
    <t>if SS Start Date earlier than Contract Booked Date, then ARR Start Date = SS Start Date</t>
  </si>
  <si>
    <t>if ARR Override Date set:</t>
  </si>
  <si>
    <t>then ARR Start Date = ARR Override Date</t>
  </si>
  <si>
    <t>(need to calculate contract length)</t>
  </si>
  <si>
    <t>Rules:</t>
  </si>
  <si>
    <t>ARR Start Date</t>
  </si>
  <si>
    <t>ARR End Date</t>
  </si>
  <si>
    <t>(Can always assume that monthly/quarterly reporting on ARR applies at the last day of each month)</t>
  </si>
  <si>
    <t>Contract Length  = (SS End Date - SS Start Date / 30.42) rounded to zero decimal points</t>
  </si>
  <si>
    <t>ARR :=</t>
  </si>
  <si>
    <t>ARR = (Segment Total Value / Contract Length) * 12</t>
  </si>
  <si>
    <t>Contract Length Variance Alert</t>
  </si>
  <si>
    <t>If decimal portion of Contract Length unrounded &gt; 0.2 then alert set, otherwise alert unset</t>
  </si>
  <si>
    <t>Contract Length Variance Alert:</t>
  </si>
  <si>
    <t>Output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</si>
</sst>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0E82-2F60-44A5-AB77-ABD95D140E5F}">
  <dimension ref="A1:AB55"/>
  <sheetViews>
    <sheetView tabSelected="1" topLeftCell="A2" workbookViewId="0">
      <selection activeCell="A3" sqref="A3:C36"/>
    </sheetView>
  </sheetViews>
  <sheetFormatPr defaultRowHeight="15" x14ac:dyDescent="0.25"/>
  <cols>
    <col min="18" max="18" width="11.5703125" bestFit="1" customWidth="1"/>
    <col min="21" max="21" width="12.5703125" customWidth="1"/>
    <col min="22" max="22" width="12" customWidth="1"/>
  </cols>
  <sheetData>
    <row r="1" spans="1:28" x14ac:dyDescent="0.25">
      <c r="A1" t="s">
        <v>0</v>
      </c>
    </row>
    <row r="3" spans="1:28" x14ac:dyDescent="0.25">
      <c r="A3" t="s">
        <v>25</v>
      </c>
      <c r="V3" s="2">
        <v>45031</v>
      </c>
      <c r="Y3">
        <v>30000</v>
      </c>
      <c r="AA3">
        <v>0.1</v>
      </c>
    </row>
    <row r="4" spans="1:28" x14ac:dyDescent="0.25">
      <c r="B4" t="s">
        <v>16</v>
      </c>
    </row>
    <row r="5" spans="1:28" x14ac:dyDescent="0.25">
      <c r="B5" t="s">
        <v>17</v>
      </c>
      <c r="U5" s="2">
        <v>44927</v>
      </c>
      <c r="V5">
        <f>_xlfn.DAYS($V$3,U5)</f>
        <v>104</v>
      </c>
      <c r="W5">
        <f>V5/$R$22</f>
        <v>3.4191780821917805</v>
      </c>
      <c r="X5">
        <f>ROUND(W5,0)</f>
        <v>3</v>
      </c>
      <c r="Y5">
        <f>$Y$3/X5*12</f>
        <v>120000</v>
      </c>
      <c r="Z5">
        <f>W5-TRUNC(W5)</f>
        <v>0.41917808219178054</v>
      </c>
      <c r="AA5">
        <f>X5-W5</f>
        <v>-0.41917808219178054</v>
      </c>
      <c r="AB5" t="str">
        <f>IF(ABS(AA5)&gt;$AA$3,"ALERT","")</f>
        <v>ALERT</v>
      </c>
    </row>
    <row r="6" spans="1:28" x14ac:dyDescent="0.25">
      <c r="B6" t="s">
        <v>1</v>
      </c>
      <c r="U6" s="2">
        <f>U5+1</f>
        <v>44928</v>
      </c>
      <c r="V6">
        <f t="shared" ref="V6:V55" si="0">_xlfn.DAYS($V$3,U6)</f>
        <v>103</v>
      </c>
      <c r="W6">
        <f t="shared" ref="W6:W55" si="1">V6/$R$22</f>
        <v>3.3863013698630136</v>
      </c>
      <c r="X6">
        <f t="shared" ref="X6:X55" si="2">ROUND(W6,0)</f>
        <v>3</v>
      </c>
      <c r="Y6">
        <f t="shared" ref="Y6:Y55" si="3">$Y$3/X6*12</f>
        <v>120000</v>
      </c>
      <c r="Z6">
        <f t="shared" ref="Z6:Z55" si="4">W6-TRUNC(W6)</f>
        <v>0.38630136986301356</v>
      </c>
      <c r="AA6">
        <f t="shared" ref="AA6:AA55" si="5">X6-W6</f>
        <v>-0.38630136986301356</v>
      </c>
      <c r="AB6" t="str">
        <f t="shared" ref="AB6:AB55" si="6">IF(ABS(AA6)&gt;$AA$3,"ALERT","")</f>
        <v>ALERT</v>
      </c>
    </row>
    <row r="7" spans="1:28" x14ac:dyDescent="0.25">
      <c r="B7" t="s">
        <v>22</v>
      </c>
      <c r="U7" s="2">
        <f t="shared" ref="U7:U32" si="7">U6+1</f>
        <v>44929</v>
      </c>
      <c r="V7">
        <f t="shared" si="0"/>
        <v>102</v>
      </c>
      <c r="W7">
        <f t="shared" si="1"/>
        <v>3.3534246575342466</v>
      </c>
      <c r="X7">
        <f t="shared" si="2"/>
        <v>3</v>
      </c>
      <c r="Y7">
        <f t="shared" si="3"/>
        <v>120000</v>
      </c>
      <c r="Z7">
        <f t="shared" si="4"/>
        <v>0.35342465753424657</v>
      </c>
      <c r="AA7">
        <f t="shared" si="5"/>
        <v>-0.35342465753424657</v>
      </c>
      <c r="AB7" t="str">
        <f t="shared" si="6"/>
        <v>ALERT</v>
      </c>
    </row>
    <row r="8" spans="1:28" x14ac:dyDescent="0.25">
      <c r="U8" s="2">
        <f t="shared" si="7"/>
        <v>44930</v>
      </c>
      <c r="V8">
        <f t="shared" si="0"/>
        <v>101</v>
      </c>
      <c r="W8">
        <f t="shared" si="1"/>
        <v>3.3205479452054791</v>
      </c>
      <c r="X8">
        <f t="shared" si="2"/>
        <v>3</v>
      </c>
      <c r="Y8">
        <f t="shared" si="3"/>
        <v>120000</v>
      </c>
      <c r="Z8">
        <f t="shared" si="4"/>
        <v>0.32054794520547913</v>
      </c>
      <c r="AA8">
        <f t="shared" si="5"/>
        <v>-0.32054794520547913</v>
      </c>
      <c r="AB8" t="str">
        <f t="shared" si="6"/>
        <v>ALERT</v>
      </c>
    </row>
    <row r="9" spans="1:28" x14ac:dyDescent="0.25">
      <c r="A9" t="s">
        <v>2</v>
      </c>
      <c r="U9" s="2">
        <f t="shared" si="7"/>
        <v>44931</v>
      </c>
      <c r="V9">
        <f t="shared" si="0"/>
        <v>100</v>
      </c>
      <c r="W9">
        <f t="shared" si="1"/>
        <v>3.2876712328767121</v>
      </c>
      <c r="X9">
        <f t="shared" si="2"/>
        <v>3</v>
      </c>
      <c r="Y9">
        <f t="shared" si="3"/>
        <v>120000</v>
      </c>
      <c r="Z9">
        <f t="shared" si="4"/>
        <v>0.28767123287671215</v>
      </c>
      <c r="AA9">
        <f t="shared" si="5"/>
        <v>-0.28767123287671215</v>
      </c>
      <c r="AB9" t="str">
        <f t="shared" si="6"/>
        <v>ALERT</v>
      </c>
    </row>
    <row r="10" spans="1:28" x14ac:dyDescent="0.25">
      <c r="B10" t="s">
        <v>3</v>
      </c>
      <c r="R10">
        <v>31</v>
      </c>
      <c r="U10" s="2">
        <f t="shared" si="7"/>
        <v>44932</v>
      </c>
      <c r="V10">
        <f t="shared" si="0"/>
        <v>99</v>
      </c>
      <c r="W10">
        <f t="shared" si="1"/>
        <v>3.2547945205479452</v>
      </c>
      <c r="X10">
        <f t="shared" si="2"/>
        <v>3</v>
      </c>
      <c r="Y10">
        <f t="shared" si="3"/>
        <v>120000</v>
      </c>
      <c r="Z10">
        <f t="shared" si="4"/>
        <v>0.25479452054794516</v>
      </c>
      <c r="AA10">
        <f t="shared" si="5"/>
        <v>-0.25479452054794516</v>
      </c>
      <c r="AB10" t="str">
        <f t="shared" si="6"/>
        <v>ALERT</v>
      </c>
    </row>
    <row r="11" spans="1:28" x14ac:dyDescent="0.25">
      <c r="B11" t="s">
        <v>4</v>
      </c>
      <c r="R11">
        <v>28</v>
      </c>
      <c r="U11" s="2">
        <f t="shared" si="7"/>
        <v>44933</v>
      </c>
      <c r="V11">
        <f t="shared" si="0"/>
        <v>98</v>
      </c>
      <c r="W11">
        <f t="shared" si="1"/>
        <v>3.2219178082191782</v>
      </c>
      <c r="X11">
        <f t="shared" si="2"/>
        <v>3</v>
      </c>
      <c r="Y11">
        <f t="shared" si="3"/>
        <v>120000</v>
      </c>
      <c r="Z11">
        <f t="shared" si="4"/>
        <v>0.22191780821917817</v>
      </c>
      <c r="AA11">
        <f t="shared" si="5"/>
        <v>-0.22191780821917817</v>
      </c>
      <c r="AB11" t="str">
        <f t="shared" si="6"/>
        <v>ALERT</v>
      </c>
    </row>
    <row r="12" spans="1:28" x14ac:dyDescent="0.25">
      <c r="B12" t="s">
        <v>5</v>
      </c>
      <c r="R12">
        <v>31</v>
      </c>
      <c r="U12" s="2">
        <f t="shared" si="7"/>
        <v>44934</v>
      </c>
      <c r="V12">
        <f t="shared" si="0"/>
        <v>97</v>
      </c>
      <c r="W12">
        <f t="shared" si="1"/>
        <v>3.1890410958904107</v>
      </c>
      <c r="X12">
        <f t="shared" si="2"/>
        <v>3</v>
      </c>
      <c r="Y12">
        <f t="shared" si="3"/>
        <v>120000</v>
      </c>
      <c r="Z12">
        <f t="shared" si="4"/>
        <v>0.18904109589041074</v>
      </c>
      <c r="AA12">
        <f t="shared" si="5"/>
        <v>-0.18904109589041074</v>
      </c>
      <c r="AB12" t="str">
        <f t="shared" si="6"/>
        <v>ALERT</v>
      </c>
    </row>
    <row r="13" spans="1:28" x14ac:dyDescent="0.25">
      <c r="B13" t="s">
        <v>6</v>
      </c>
      <c r="R13">
        <v>30</v>
      </c>
      <c r="U13" s="2">
        <f t="shared" si="7"/>
        <v>44935</v>
      </c>
      <c r="V13">
        <f t="shared" si="0"/>
        <v>96</v>
      </c>
      <c r="W13">
        <f t="shared" si="1"/>
        <v>3.1561643835616437</v>
      </c>
      <c r="X13">
        <f t="shared" si="2"/>
        <v>3</v>
      </c>
      <c r="Y13">
        <f t="shared" si="3"/>
        <v>120000</v>
      </c>
      <c r="Z13">
        <f t="shared" si="4"/>
        <v>0.15616438356164375</v>
      </c>
      <c r="AA13">
        <f t="shared" si="5"/>
        <v>-0.15616438356164375</v>
      </c>
      <c r="AB13" t="str">
        <f t="shared" si="6"/>
        <v>ALERT</v>
      </c>
    </row>
    <row r="14" spans="1:28" x14ac:dyDescent="0.25">
      <c r="B14" t="s">
        <v>7</v>
      </c>
      <c r="R14">
        <v>31</v>
      </c>
      <c r="U14" s="2">
        <f t="shared" si="7"/>
        <v>44936</v>
      </c>
      <c r="V14">
        <f t="shared" si="0"/>
        <v>95</v>
      </c>
      <c r="W14">
        <f t="shared" si="1"/>
        <v>3.1232876712328768</v>
      </c>
      <c r="X14">
        <f t="shared" si="2"/>
        <v>3</v>
      </c>
      <c r="Y14">
        <f t="shared" si="3"/>
        <v>120000</v>
      </c>
      <c r="Z14">
        <f t="shared" si="4"/>
        <v>0.12328767123287676</v>
      </c>
      <c r="AA14">
        <f t="shared" si="5"/>
        <v>-0.12328767123287676</v>
      </c>
      <c r="AB14" t="str">
        <f t="shared" si="6"/>
        <v>ALERT</v>
      </c>
    </row>
    <row r="15" spans="1:28" x14ac:dyDescent="0.25">
      <c r="R15">
        <v>30</v>
      </c>
      <c r="U15" s="2">
        <f t="shared" si="7"/>
        <v>44937</v>
      </c>
      <c r="V15">
        <f t="shared" si="0"/>
        <v>94</v>
      </c>
      <c r="W15">
        <f t="shared" si="1"/>
        <v>3.0904109589041093</v>
      </c>
      <c r="X15">
        <f t="shared" si="2"/>
        <v>3</v>
      </c>
      <c r="Y15">
        <f t="shared" si="3"/>
        <v>120000</v>
      </c>
      <c r="Z15">
        <f t="shared" si="4"/>
        <v>9.0410958904109329E-2</v>
      </c>
      <c r="AA15">
        <f t="shared" si="5"/>
        <v>-9.0410958904109329E-2</v>
      </c>
      <c r="AB15" t="str">
        <f t="shared" si="6"/>
        <v/>
      </c>
    </row>
    <row r="16" spans="1:28" x14ac:dyDescent="0.25">
      <c r="R16">
        <v>31</v>
      </c>
      <c r="U16" s="2">
        <f t="shared" si="7"/>
        <v>44938</v>
      </c>
      <c r="V16">
        <f t="shared" si="0"/>
        <v>93</v>
      </c>
      <c r="W16">
        <f t="shared" si="1"/>
        <v>3.0575342465753423</v>
      </c>
      <c r="X16">
        <f t="shared" si="2"/>
        <v>3</v>
      </c>
      <c r="Y16">
        <f t="shared" si="3"/>
        <v>120000</v>
      </c>
      <c r="Z16">
        <f t="shared" si="4"/>
        <v>5.753424657534234E-2</v>
      </c>
      <c r="AA16">
        <f t="shared" si="5"/>
        <v>-5.753424657534234E-2</v>
      </c>
      <c r="AB16" t="str">
        <f t="shared" si="6"/>
        <v/>
      </c>
    </row>
    <row r="17" spans="1:28" x14ac:dyDescent="0.25">
      <c r="A17" t="s">
        <v>15</v>
      </c>
      <c r="R17">
        <v>31</v>
      </c>
      <c r="U17" s="2">
        <f t="shared" si="7"/>
        <v>44939</v>
      </c>
      <c r="V17">
        <f t="shared" si="0"/>
        <v>92</v>
      </c>
      <c r="W17">
        <f t="shared" si="1"/>
        <v>3.0246575342465754</v>
      </c>
      <c r="X17">
        <f t="shared" si="2"/>
        <v>3</v>
      </c>
      <c r="Y17">
        <f t="shared" si="3"/>
        <v>120000</v>
      </c>
      <c r="Z17">
        <f t="shared" si="4"/>
        <v>2.4657534246575352E-2</v>
      </c>
      <c r="AA17">
        <f t="shared" si="5"/>
        <v>-2.4657534246575352E-2</v>
      </c>
      <c r="AB17" t="str">
        <f t="shared" si="6"/>
        <v/>
      </c>
    </row>
    <row r="18" spans="1:28" x14ac:dyDescent="0.25">
      <c r="B18" t="s">
        <v>12</v>
      </c>
      <c r="R18">
        <v>30</v>
      </c>
      <c r="U18" s="2">
        <f t="shared" si="7"/>
        <v>44940</v>
      </c>
      <c r="V18">
        <f t="shared" si="0"/>
        <v>91</v>
      </c>
      <c r="W18">
        <f t="shared" si="1"/>
        <v>2.9917808219178079</v>
      </c>
      <c r="X18">
        <f t="shared" si="2"/>
        <v>3</v>
      </c>
      <c r="Y18">
        <f t="shared" si="3"/>
        <v>120000</v>
      </c>
      <c r="Z18">
        <f t="shared" si="4"/>
        <v>0.99178082191780792</v>
      </c>
      <c r="AA18">
        <f t="shared" si="5"/>
        <v>8.2191780821920801E-3</v>
      </c>
      <c r="AB18" t="str">
        <f t="shared" si="6"/>
        <v/>
      </c>
    </row>
    <row r="19" spans="1:28" x14ac:dyDescent="0.25">
      <c r="C19" t="s">
        <v>13</v>
      </c>
      <c r="R19">
        <v>31</v>
      </c>
      <c r="U19" s="2">
        <f t="shared" si="7"/>
        <v>44941</v>
      </c>
      <c r="V19">
        <f t="shared" si="0"/>
        <v>90</v>
      </c>
      <c r="W19">
        <f t="shared" si="1"/>
        <v>2.9589041095890409</v>
      </c>
      <c r="X19">
        <f t="shared" si="2"/>
        <v>3</v>
      </c>
      <c r="Y19">
        <f t="shared" si="3"/>
        <v>120000</v>
      </c>
      <c r="Z19">
        <f t="shared" si="4"/>
        <v>0.95890410958904093</v>
      </c>
      <c r="AA19">
        <f t="shared" si="5"/>
        <v>4.1095890410959068E-2</v>
      </c>
      <c r="AB19" t="str">
        <f t="shared" si="6"/>
        <v/>
      </c>
    </row>
    <row r="20" spans="1:28" x14ac:dyDescent="0.25">
      <c r="R20">
        <v>30</v>
      </c>
      <c r="U20" s="2">
        <f t="shared" si="7"/>
        <v>44942</v>
      </c>
      <c r="V20">
        <f t="shared" si="0"/>
        <v>89</v>
      </c>
      <c r="W20">
        <f t="shared" si="1"/>
        <v>2.9260273972602739</v>
      </c>
      <c r="X20">
        <f t="shared" si="2"/>
        <v>3</v>
      </c>
      <c r="Y20">
        <f t="shared" si="3"/>
        <v>120000</v>
      </c>
      <c r="Z20">
        <f t="shared" si="4"/>
        <v>0.92602739726027394</v>
      </c>
      <c r="AA20">
        <f t="shared" si="5"/>
        <v>7.3972602739726057E-2</v>
      </c>
      <c r="AB20" t="str">
        <f t="shared" si="6"/>
        <v/>
      </c>
    </row>
    <row r="21" spans="1:28" x14ac:dyDescent="0.25">
      <c r="B21" t="s">
        <v>9</v>
      </c>
      <c r="R21">
        <v>31</v>
      </c>
      <c r="U21" s="2">
        <f t="shared" si="7"/>
        <v>44943</v>
      </c>
      <c r="V21">
        <f t="shared" si="0"/>
        <v>88</v>
      </c>
      <c r="W21">
        <f t="shared" si="1"/>
        <v>2.893150684931507</v>
      </c>
      <c r="X21">
        <f t="shared" si="2"/>
        <v>3</v>
      </c>
      <c r="Y21">
        <f t="shared" si="3"/>
        <v>120000</v>
      </c>
      <c r="Z21">
        <f t="shared" si="4"/>
        <v>0.89315068493150696</v>
      </c>
      <c r="AA21">
        <f t="shared" si="5"/>
        <v>0.10684931506849304</v>
      </c>
      <c r="AB21" t="str">
        <f t="shared" si="6"/>
        <v>ALERT</v>
      </c>
    </row>
    <row r="22" spans="1:28" x14ac:dyDescent="0.25">
      <c r="C22" t="s">
        <v>10</v>
      </c>
      <c r="R22">
        <f>AVERAGE(R10:R21)</f>
        <v>30.416666666666668</v>
      </c>
      <c r="U22" s="2">
        <f t="shared" si="7"/>
        <v>44944</v>
      </c>
      <c r="V22">
        <f t="shared" si="0"/>
        <v>87</v>
      </c>
      <c r="W22">
        <f t="shared" si="1"/>
        <v>2.8602739726027395</v>
      </c>
      <c r="X22">
        <f t="shared" si="2"/>
        <v>3</v>
      </c>
      <c r="Y22">
        <f t="shared" si="3"/>
        <v>120000</v>
      </c>
      <c r="Z22">
        <f t="shared" si="4"/>
        <v>0.86027397260273952</v>
      </c>
      <c r="AA22">
        <f t="shared" si="5"/>
        <v>0.13972602739726048</v>
      </c>
      <c r="AB22" t="str">
        <f t="shared" si="6"/>
        <v>ALERT</v>
      </c>
    </row>
    <row r="23" spans="1:28" x14ac:dyDescent="0.25">
      <c r="C23" t="s">
        <v>11</v>
      </c>
      <c r="U23" s="2">
        <f t="shared" si="7"/>
        <v>44945</v>
      </c>
      <c r="V23">
        <f t="shared" si="0"/>
        <v>86</v>
      </c>
      <c r="W23">
        <f t="shared" si="1"/>
        <v>2.8273972602739725</v>
      </c>
      <c r="X23">
        <f t="shared" si="2"/>
        <v>3</v>
      </c>
      <c r="Y23">
        <f t="shared" si="3"/>
        <v>120000</v>
      </c>
      <c r="Z23">
        <f t="shared" si="4"/>
        <v>0.82739726027397253</v>
      </c>
      <c r="AA23">
        <f t="shared" si="5"/>
        <v>0.17260273972602747</v>
      </c>
      <c r="AB23" t="str">
        <f t="shared" si="6"/>
        <v>ALERT</v>
      </c>
    </row>
    <row r="24" spans="1:28" x14ac:dyDescent="0.25">
      <c r="U24" s="2">
        <f t="shared" si="7"/>
        <v>44946</v>
      </c>
      <c r="V24">
        <f t="shared" si="0"/>
        <v>85</v>
      </c>
      <c r="W24">
        <f t="shared" si="1"/>
        <v>2.7945205479452055</v>
      </c>
      <c r="X24">
        <f t="shared" si="2"/>
        <v>3</v>
      </c>
      <c r="Y24">
        <f t="shared" si="3"/>
        <v>120000</v>
      </c>
      <c r="Z24">
        <f t="shared" si="4"/>
        <v>0.79452054794520555</v>
      </c>
      <c r="AA24">
        <f t="shared" si="5"/>
        <v>0.20547945205479445</v>
      </c>
      <c r="AB24" t="str">
        <f t="shared" si="6"/>
        <v>ALERT</v>
      </c>
    </row>
    <row r="25" spans="1:28" x14ac:dyDescent="0.25">
      <c r="B25" t="s">
        <v>8</v>
      </c>
      <c r="R25">
        <f>_xlfn.DAYS("12/31/23","12/31/22")</f>
        <v>365</v>
      </c>
      <c r="U25" s="2">
        <f t="shared" si="7"/>
        <v>44947</v>
      </c>
      <c r="V25">
        <f t="shared" si="0"/>
        <v>84</v>
      </c>
      <c r="W25">
        <f t="shared" si="1"/>
        <v>2.7616438356164381</v>
      </c>
      <c r="X25">
        <f t="shared" si="2"/>
        <v>3</v>
      </c>
      <c r="Y25">
        <f t="shared" si="3"/>
        <v>120000</v>
      </c>
      <c r="Z25">
        <f t="shared" si="4"/>
        <v>0.76164383561643811</v>
      </c>
      <c r="AA25">
        <f t="shared" si="5"/>
        <v>0.23835616438356189</v>
      </c>
      <c r="AB25" t="str">
        <f t="shared" si="6"/>
        <v>ALERT</v>
      </c>
    </row>
    <row r="26" spans="1:28" x14ac:dyDescent="0.25">
      <c r="R26" s="1">
        <f>R25/R22</f>
        <v>12</v>
      </c>
      <c r="U26" s="2">
        <f t="shared" si="7"/>
        <v>44948</v>
      </c>
      <c r="V26">
        <f t="shared" si="0"/>
        <v>83</v>
      </c>
      <c r="W26">
        <f t="shared" si="1"/>
        <v>2.7287671232876711</v>
      </c>
      <c r="X26">
        <f t="shared" si="2"/>
        <v>3</v>
      </c>
      <c r="Y26">
        <f t="shared" si="3"/>
        <v>120000</v>
      </c>
      <c r="Z26">
        <f t="shared" si="4"/>
        <v>0.72876712328767113</v>
      </c>
      <c r="AA26">
        <f t="shared" si="5"/>
        <v>0.27123287671232887</v>
      </c>
      <c r="AB26" t="str">
        <f t="shared" si="6"/>
        <v>ALERT</v>
      </c>
    </row>
    <row r="27" spans="1:28" x14ac:dyDescent="0.25">
      <c r="B27" t="s">
        <v>14</v>
      </c>
      <c r="R27">
        <f>ROUND(R26,0)</f>
        <v>12</v>
      </c>
      <c r="U27" s="2">
        <f t="shared" si="7"/>
        <v>44949</v>
      </c>
      <c r="V27">
        <f t="shared" si="0"/>
        <v>82</v>
      </c>
      <c r="W27">
        <f t="shared" si="1"/>
        <v>2.6958904109589041</v>
      </c>
      <c r="X27">
        <f t="shared" si="2"/>
        <v>3</v>
      </c>
      <c r="Y27">
        <f t="shared" si="3"/>
        <v>120000</v>
      </c>
      <c r="Z27">
        <f t="shared" si="4"/>
        <v>0.69589041095890414</v>
      </c>
      <c r="AA27">
        <f t="shared" si="5"/>
        <v>0.30410958904109586</v>
      </c>
      <c r="AB27" t="str">
        <f t="shared" si="6"/>
        <v>ALERT</v>
      </c>
    </row>
    <row r="28" spans="1:28" x14ac:dyDescent="0.25">
      <c r="U28" s="2">
        <f t="shared" si="7"/>
        <v>44950</v>
      </c>
      <c r="V28">
        <f t="shared" si="0"/>
        <v>81</v>
      </c>
      <c r="W28">
        <f t="shared" si="1"/>
        <v>2.6630136986301367</v>
      </c>
      <c r="X28">
        <f t="shared" si="2"/>
        <v>3</v>
      </c>
      <c r="Y28">
        <f t="shared" si="3"/>
        <v>120000</v>
      </c>
      <c r="Z28">
        <f t="shared" si="4"/>
        <v>0.66301369863013671</v>
      </c>
      <c r="AA28">
        <f t="shared" si="5"/>
        <v>0.33698630136986329</v>
      </c>
      <c r="AB28" t="str">
        <f t="shared" si="6"/>
        <v>ALERT</v>
      </c>
    </row>
    <row r="29" spans="1:28" x14ac:dyDescent="0.25">
      <c r="B29" t="s">
        <v>20</v>
      </c>
      <c r="U29" s="2">
        <f t="shared" si="7"/>
        <v>44951</v>
      </c>
      <c r="V29">
        <f t="shared" si="0"/>
        <v>80</v>
      </c>
      <c r="W29">
        <f t="shared" si="1"/>
        <v>2.6301369863013697</v>
      </c>
      <c r="X29">
        <f t="shared" si="2"/>
        <v>3</v>
      </c>
      <c r="Y29">
        <f t="shared" si="3"/>
        <v>120000</v>
      </c>
      <c r="Z29">
        <f t="shared" si="4"/>
        <v>0.63013698630136972</v>
      </c>
      <c r="AA29">
        <f t="shared" si="5"/>
        <v>0.36986301369863028</v>
      </c>
      <c r="AB29" t="str">
        <f t="shared" si="6"/>
        <v>ALERT</v>
      </c>
    </row>
    <row r="30" spans="1:28" x14ac:dyDescent="0.25">
      <c r="C30" t="s">
        <v>19</v>
      </c>
      <c r="U30" s="2">
        <f t="shared" si="7"/>
        <v>44952</v>
      </c>
      <c r="V30">
        <f t="shared" si="0"/>
        <v>79</v>
      </c>
      <c r="W30">
        <f t="shared" si="1"/>
        <v>2.5972602739726027</v>
      </c>
      <c r="X30">
        <f t="shared" si="2"/>
        <v>3</v>
      </c>
      <c r="Y30">
        <f t="shared" si="3"/>
        <v>120000</v>
      </c>
      <c r="Z30">
        <f t="shared" si="4"/>
        <v>0.59726027397260273</v>
      </c>
      <c r="AA30">
        <f t="shared" si="5"/>
        <v>0.40273972602739727</v>
      </c>
      <c r="AB30" t="str">
        <f t="shared" si="6"/>
        <v>ALERT</v>
      </c>
    </row>
    <row r="31" spans="1:28" x14ac:dyDescent="0.25">
      <c r="C31" t="s">
        <v>21</v>
      </c>
      <c r="U31" s="2">
        <f t="shared" si="7"/>
        <v>44953</v>
      </c>
      <c r="V31">
        <f t="shared" si="0"/>
        <v>78</v>
      </c>
      <c r="W31">
        <f t="shared" si="1"/>
        <v>2.5643835616438353</v>
      </c>
      <c r="X31">
        <f t="shared" si="2"/>
        <v>3</v>
      </c>
      <c r="Y31">
        <f t="shared" si="3"/>
        <v>120000</v>
      </c>
      <c r="Z31">
        <f t="shared" si="4"/>
        <v>0.5643835616438353</v>
      </c>
      <c r="AA31">
        <f t="shared" si="5"/>
        <v>0.4356164383561647</v>
      </c>
      <c r="AB31" t="str">
        <f t="shared" si="6"/>
        <v>ALERT</v>
      </c>
    </row>
    <row r="32" spans="1:28" x14ac:dyDescent="0.25">
      <c r="U32" s="2">
        <f t="shared" si="7"/>
        <v>44954</v>
      </c>
      <c r="V32">
        <f t="shared" si="0"/>
        <v>77</v>
      </c>
      <c r="W32">
        <f t="shared" si="1"/>
        <v>2.5315068493150683</v>
      </c>
      <c r="X32">
        <f t="shared" si="2"/>
        <v>3</v>
      </c>
      <c r="Y32">
        <f t="shared" si="3"/>
        <v>120000</v>
      </c>
      <c r="Z32">
        <f t="shared" si="4"/>
        <v>0.53150684931506831</v>
      </c>
      <c r="AA32">
        <f t="shared" si="5"/>
        <v>0.46849315068493169</v>
      </c>
      <c r="AB32" t="str">
        <f t="shared" si="6"/>
        <v>ALERT</v>
      </c>
    </row>
    <row r="33" spans="1:28" x14ac:dyDescent="0.25">
      <c r="B33" t="s">
        <v>24</v>
      </c>
      <c r="U33" s="2">
        <f t="shared" ref="U33:U55" si="8">U32+1</f>
        <v>44955</v>
      </c>
      <c r="V33">
        <f t="shared" si="0"/>
        <v>76</v>
      </c>
      <c r="W33">
        <f t="shared" si="1"/>
        <v>2.4986301369863013</v>
      </c>
      <c r="X33">
        <f t="shared" si="2"/>
        <v>2</v>
      </c>
      <c r="Y33">
        <f t="shared" si="3"/>
        <v>180000</v>
      </c>
      <c r="Z33">
        <f t="shared" si="4"/>
        <v>0.49863013698630132</v>
      </c>
      <c r="AA33">
        <f t="shared" si="5"/>
        <v>-0.49863013698630132</v>
      </c>
      <c r="AB33" t="str">
        <f t="shared" si="6"/>
        <v>ALERT</v>
      </c>
    </row>
    <row r="34" spans="1:28" x14ac:dyDescent="0.25">
      <c r="C34" t="s">
        <v>23</v>
      </c>
      <c r="U34" s="2">
        <f t="shared" si="8"/>
        <v>44956</v>
      </c>
      <c r="V34">
        <f t="shared" si="0"/>
        <v>75</v>
      </c>
      <c r="W34">
        <f t="shared" si="1"/>
        <v>2.4657534246575343</v>
      </c>
      <c r="X34">
        <f t="shared" si="2"/>
        <v>2</v>
      </c>
      <c r="Y34">
        <f t="shared" si="3"/>
        <v>180000</v>
      </c>
      <c r="Z34">
        <f t="shared" si="4"/>
        <v>0.46575342465753433</v>
      </c>
      <c r="AA34">
        <f t="shared" si="5"/>
        <v>-0.46575342465753433</v>
      </c>
      <c r="AB34" t="str">
        <f t="shared" si="6"/>
        <v>ALERT</v>
      </c>
    </row>
    <row r="35" spans="1:28" x14ac:dyDescent="0.25">
      <c r="U35" s="2">
        <f t="shared" si="8"/>
        <v>44957</v>
      </c>
      <c r="V35">
        <f t="shared" si="0"/>
        <v>74</v>
      </c>
      <c r="W35">
        <f t="shared" si="1"/>
        <v>2.4328767123287669</v>
      </c>
      <c r="X35">
        <f t="shared" si="2"/>
        <v>2</v>
      </c>
      <c r="Y35">
        <f t="shared" si="3"/>
        <v>180000</v>
      </c>
      <c r="Z35">
        <f t="shared" si="4"/>
        <v>0.4328767123287669</v>
      </c>
      <c r="AA35">
        <f t="shared" si="5"/>
        <v>-0.4328767123287669</v>
      </c>
      <c r="AB35" t="str">
        <f t="shared" si="6"/>
        <v>ALERT</v>
      </c>
    </row>
    <row r="36" spans="1:28" x14ac:dyDescent="0.25">
      <c r="A36" t="s">
        <v>18</v>
      </c>
      <c r="U36" s="2">
        <f t="shared" si="8"/>
        <v>44958</v>
      </c>
      <c r="V36">
        <f t="shared" si="0"/>
        <v>73</v>
      </c>
      <c r="W36">
        <f t="shared" si="1"/>
        <v>2.4</v>
      </c>
      <c r="X36">
        <f t="shared" si="2"/>
        <v>2</v>
      </c>
      <c r="Y36">
        <f t="shared" si="3"/>
        <v>180000</v>
      </c>
      <c r="Z36">
        <f t="shared" si="4"/>
        <v>0.39999999999999991</v>
      </c>
      <c r="AA36">
        <f t="shared" si="5"/>
        <v>-0.39999999999999991</v>
      </c>
      <c r="AB36" t="str">
        <f t="shared" si="6"/>
        <v>ALERT</v>
      </c>
    </row>
    <row r="37" spans="1:28" x14ac:dyDescent="0.25">
      <c r="U37" s="2">
        <f t="shared" si="8"/>
        <v>44959</v>
      </c>
      <c r="V37">
        <f t="shared" si="0"/>
        <v>72</v>
      </c>
      <c r="W37">
        <f t="shared" si="1"/>
        <v>2.3671232876712329</v>
      </c>
      <c r="X37">
        <f t="shared" si="2"/>
        <v>2</v>
      </c>
      <c r="Y37">
        <f t="shared" si="3"/>
        <v>180000</v>
      </c>
      <c r="Z37">
        <f t="shared" si="4"/>
        <v>0.36712328767123292</v>
      </c>
      <c r="AA37">
        <f t="shared" si="5"/>
        <v>-0.36712328767123292</v>
      </c>
      <c r="AB37" t="str">
        <f t="shared" si="6"/>
        <v>ALERT</v>
      </c>
    </row>
    <row r="38" spans="1:28" x14ac:dyDescent="0.25">
      <c r="U38" s="2">
        <f t="shared" si="8"/>
        <v>44960</v>
      </c>
      <c r="V38">
        <f t="shared" si="0"/>
        <v>71</v>
      </c>
      <c r="W38">
        <f t="shared" si="1"/>
        <v>2.3342465753424655</v>
      </c>
      <c r="X38">
        <f t="shared" si="2"/>
        <v>2</v>
      </c>
      <c r="Y38">
        <f t="shared" si="3"/>
        <v>180000</v>
      </c>
      <c r="Z38">
        <f t="shared" si="4"/>
        <v>0.33424657534246549</v>
      </c>
      <c r="AA38">
        <f t="shared" si="5"/>
        <v>-0.33424657534246549</v>
      </c>
      <c r="AB38" t="str">
        <f t="shared" si="6"/>
        <v>ALERT</v>
      </c>
    </row>
    <row r="39" spans="1:28" x14ac:dyDescent="0.25">
      <c r="U39" s="2">
        <f t="shared" si="8"/>
        <v>44961</v>
      </c>
      <c r="V39">
        <f t="shared" si="0"/>
        <v>70</v>
      </c>
      <c r="W39">
        <f t="shared" si="1"/>
        <v>2.3013698630136985</v>
      </c>
      <c r="X39">
        <f t="shared" si="2"/>
        <v>2</v>
      </c>
      <c r="Y39">
        <f t="shared" si="3"/>
        <v>180000</v>
      </c>
      <c r="Z39">
        <f t="shared" si="4"/>
        <v>0.3013698630136985</v>
      </c>
      <c r="AA39">
        <f t="shared" si="5"/>
        <v>-0.3013698630136985</v>
      </c>
      <c r="AB39" t="str">
        <f t="shared" si="6"/>
        <v>ALERT</v>
      </c>
    </row>
    <row r="40" spans="1:28" x14ac:dyDescent="0.25">
      <c r="U40" s="2">
        <f t="shared" si="8"/>
        <v>44962</v>
      </c>
      <c r="V40">
        <f t="shared" si="0"/>
        <v>69</v>
      </c>
      <c r="W40">
        <f t="shared" si="1"/>
        <v>2.2684931506849315</v>
      </c>
      <c r="X40">
        <f t="shared" si="2"/>
        <v>2</v>
      </c>
      <c r="Y40">
        <f t="shared" si="3"/>
        <v>180000</v>
      </c>
      <c r="Z40">
        <f t="shared" si="4"/>
        <v>0.26849315068493151</v>
      </c>
      <c r="AA40">
        <f t="shared" si="5"/>
        <v>-0.26849315068493151</v>
      </c>
      <c r="AB40" t="str">
        <f t="shared" si="6"/>
        <v>ALERT</v>
      </c>
    </row>
    <row r="41" spans="1:28" x14ac:dyDescent="0.25">
      <c r="U41" s="2">
        <f t="shared" si="8"/>
        <v>44963</v>
      </c>
      <c r="V41">
        <f t="shared" si="0"/>
        <v>68</v>
      </c>
      <c r="W41">
        <f t="shared" si="1"/>
        <v>2.2356164383561641</v>
      </c>
      <c r="X41">
        <f t="shared" si="2"/>
        <v>2</v>
      </c>
      <c r="Y41">
        <f t="shared" si="3"/>
        <v>180000</v>
      </c>
      <c r="Z41">
        <f t="shared" si="4"/>
        <v>0.23561643835616408</v>
      </c>
      <c r="AA41">
        <f t="shared" si="5"/>
        <v>-0.23561643835616408</v>
      </c>
      <c r="AB41" t="str">
        <f t="shared" si="6"/>
        <v>ALERT</v>
      </c>
    </row>
    <row r="42" spans="1:28" x14ac:dyDescent="0.25">
      <c r="U42" s="2">
        <f t="shared" si="8"/>
        <v>44964</v>
      </c>
      <c r="V42">
        <f t="shared" si="0"/>
        <v>67</v>
      </c>
      <c r="W42">
        <f t="shared" si="1"/>
        <v>2.2027397260273971</v>
      </c>
      <c r="X42">
        <f t="shared" si="2"/>
        <v>2</v>
      </c>
      <c r="Y42">
        <f t="shared" si="3"/>
        <v>180000</v>
      </c>
      <c r="Z42">
        <f t="shared" si="4"/>
        <v>0.20273972602739709</v>
      </c>
      <c r="AA42">
        <f t="shared" si="5"/>
        <v>-0.20273972602739709</v>
      </c>
      <c r="AB42" t="str">
        <f t="shared" si="6"/>
        <v>ALERT</v>
      </c>
    </row>
    <row r="43" spans="1:28" x14ac:dyDescent="0.25">
      <c r="U43" s="2">
        <f t="shared" si="8"/>
        <v>44965</v>
      </c>
      <c r="V43">
        <f t="shared" si="0"/>
        <v>66</v>
      </c>
      <c r="W43">
        <f t="shared" si="1"/>
        <v>2.1698630136986301</v>
      </c>
      <c r="X43">
        <f t="shared" si="2"/>
        <v>2</v>
      </c>
      <c r="Y43">
        <f t="shared" si="3"/>
        <v>180000</v>
      </c>
      <c r="Z43">
        <f t="shared" si="4"/>
        <v>0.16986301369863011</v>
      </c>
      <c r="AA43">
        <f t="shared" si="5"/>
        <v>-0.16986301369863011</v>
      </c>
      <c r="AB43" t="str">
        <f t="shared" si="6"/>
        <v>ALERT</v>
      </c>
    </row>
    <row r="44" spans="1:28" x14ac:dyDescent="0.25">
      <c r="U44" s="2">
        <f t="shared" si="8"/>
        <v>44966</v>
      </c>
      <c r="V44">
        <f t="shared" si="0"/>
        <v>65</v>
      </c>
      <c r="W44">
        <f t="shared" si="1"/>
        <v>2.1369863013698631</v>
      </c>
      <c r="X44">
        <f t="shared" si="2"/>
        <v>2</v>
      </c>
      <c r="Y44">
        <f t="shared" si="3"/>
        <v>180000</v>
      </c>
      <c r="Z44">
        <f t="shared" si="4"/>
        <v>0.13698630136986312</v>
      </c>
      <c r="AA44">
        <f t="shared" si="5"/>
        <v>-0.13698630136986312</v>
      </c>
      <c r="AB44" t="str">
        <f t="shared" si="6"/>
        <v>ALERT</v>
      </c>
    </row>
    <row r="45" spans="1:28" x14ac:dyDescent="0.25">
      <c r="U45" s="2">
        <f t="shared" si="8"/>
        <v>44967</v>
      </c>
      <c r="V45">
        <f t="shared" si="0"/>
        <v>64</v>
      </c>
      <c r="W45">
        <f t="shared" si="1"/>
        <v>2.1041095890410957</v>
      </c>
      <c r="X45">
        <f t="shared" si="2"/>
        <v>2</v>
      </c>
      <c r="Y45">
        <f t="shared" si="3"/>
        <v>180000</v>
      </c>
      <c r="Z45">
        <f t="shared" si="4"/>
        <v>0.10410958904109568</v>
      </c>
      <c r="AA45">
        <f t="shared" si="5"/>
        <v>-0.10410958904109568</v>
      </c>
      <c r="AB45" t="str">
        <f t="shared" si="6"/>
        <v>ALERT</v>
      </c>
    </row>
    <row r="46" spans="1:28" x14ac:dyDescent="0.25">
      <c r="U46" s="2">
        <f t="shared" si="8"/>
        <v>44968</v>
      </c>
      <c r="V46">
        <f t="shared" si="0"/>
        <v>63</v>
      </c>
      <c r="W46">
        <f t="shared" si="1"/>
        <v>2.0712328767123287</v>
      </c>
      <c r="X46">
        <f t="shared" si="2"/>
        <v>2</v>
      </c>
      <c r="Y46">
        <f t="shared" si="3"/>
        <v>180000</v>
      </c>
      <c r="Z46">
        <f t="shared" si="4"/>
        <v>7.1232876712328697E-2</v>
      </c>
      <c r="AA46">
        <f t="shared" si="5"/>
        <v>-7.1232876712328697E-2</v>
      </c>
      <c r="AB46" t="str">
        <f t="shared" si="6"/>
        <v/>
      </c>
    </row>
    <row r="47" spans="1:28" x14ac:dyDescent="0.25">
      <c r="U47" s="2">
        <f t="shared" si="8"/>
        <v>44969</v>
      </c>
      <c r="V47">
        <f t="shared" si="0"/>
        <v>62</v>
      </c>
      <c r="W47">
        <f t="shared" si="1"/>
        <v>2.0383561643835617</v>
      </c>
      <c r="X47">
        <f t="shared" si="2"/>
        <v>2</v>
      </c>
      <c r="Y47">
        <f t="shared" si="3"/>
        <v>180000</v>
      </c>
      <c r="Z47">
        <f t="shared" si="4"/>
        <v>3.8356164383561708E-2</v>
      </c>
      <c r="AA47">
        <f t="shared" si="5"/>
        <v>-3.8356164383561708E-2</v>
      </c>
      <c r="AB47" t="str">
        <f t="shared" si="6"/>
        <v/>
      </c>
    </row>
    <row r="48" spans="1:28" x14ac:dyDescent="0.25">
      <c r="U48" s="2">
        <f t="shared" si="8"/>
        <v>44970</v>
      </c>
      <c r="V48">
        <f t="shared" si="0"/>
        <v>61</v>
      </c>
      <c r="W48">
        <f t="shared" si="1"/>
        <v>2.0054794520547943</v>
      </c>
      <c r="X48">
        <f t="shared" si="2"/>
        <v>2</v>
      </c>
      <c r="Y48">
        <f t="shared" si="3"/>
        <v>180000</v>
      </c>
      <c r="Z48">
        <f t="shared" si="4"/>
        <v>5.479452054794276E-3</v>
      </c>
      <c r="AA48">
        <f t="shared" si="5"/>
        <v>-5.479452054794276E-3</v>
      </c>
      <c r="AB48" t="str">
        <f t="shared" si="6"/>
        <v/>
      </c>
    </row>
    <row r="49" spans="21:28" x14ac:dyDescent="0.25">
      <c r="U49" s="2">
        <f t="shared" si="8"/>
        <v>44971</v>
      </c>
      <c r="V49">
        <f t="shared" si="0"/>
        <v>60</v>
      </c>
      <c r="W49">
        <f t="shared" si="1"/>
        <v>1.9726027397260273</v>
      </c>
      <c r="X49">
        <f t="shared" si="2"/>
        <v>2</v>
      </c>
      <c r="Y49">
        <f t="shared" si="3"/>
        <v>180000</v>
      </c>
      <c r="Z49">
        <f t="shared" si="4"/>
        <v>0.97260273972602729</v>
      </c>
      <c r="AA49">
        <f t="shared" si="5"/>
        <v>2.7397260273972712E-2</v>
      </c>
      <c r="AB49" t="str">
        <f t="shared" si="6"/>
        <v/>
      </c>
    </row>
    <row r="50" spans="21:28" x14ac:dyDescent="0.25">
      <c r="U50" s="2">
        <f t="shared" si="8"/>
        <v>44972</v>
      </c>
      <c r="V50">
        <f t="shared" si="0"/>
        <v>59</v>
      </c>
      <c r="W50">
        <f t="shared" si="1"/>
        <v>1.9397260273972603</v>
      </c>
      <c r="X50">
        <f t="shared" si="2"/>
        <v>2</v>
      </c>
      <c r="Y50">
        <f t="shared" si="3"/>
        <v>180000</v>
      </c>
      <c r="Z50">
        <f t="shared" si="4"/>
        <v>0.9397260273972603</v>
      </c>
      <c r="AA50">
        <f t="shared" si="5"/>
        <v>6.02739726027397E-2</v>
      </c>
      <c r="AB50" t="str">
        <f t="shared" si="6"/>
        <v/>
      </c>
    </row>
    <row r="51" spans="21:28" x14ac:dyDescent="0.25">
      <c r="U51" s="2">
        <f t="shared" si="8"/>
        <v>44973</v>
      </c>
      <c r="V51">
        <f t="shared" si="0"/>
        <v>58</v>
      </c>
      <c r="W51">
        <f t="shared" si="1"/>
        <v>1.9068493150684931</v>
      </c>
      <c r="X51">
        <f t="shared" si="2"/>
        <v>2</v>
      </c>
      <c r="Y51">
        <f t="shared" si="3"/>
        <v>180000</v>
      </c>
      <c r="Z51">
        <f t="shared" si="4"/>
        <v>0.90684931506849309</v>
      </c>
      <c r="AA51">
        <f t="shared" si="5"/>
        <v>9.3150684931506911E-2</v>
      </c>
      <c r="AB51" t="str">
        <f t="shared" si="6"/>
        <v/>
      </c>
    </row>
    <row r="52" spans="21:28" x14ac:dyDescent="0.25">
      <c r="U52" s="2">
        <f t="shared" si="8"/>
        <v>44974</v>
      </c>
      <c r="V52">
        <f t="shared" si="0"/>
        <v>57</v>
      </c>
      <c r="W52">
        <f t="shared" si="1"/>
        <v>1.8739726027397259</v>
      </c>
      <c r="X52">
        <f t="shared" si="2"/>
        <v>2</v>
      </c>
      <c r="Y52">
        <f t="shared" si="3"/>
        <v>180000</v>
      </c>
      <c r="Z52">
        <f t="shared" si="4"/>
        <v>0.87397260273972588</v>
      </c>
      <c r="AA52">
        <f t="shared" si="5"/>
        <v>0.12602739726027412</v>
      </c>
      <c r="AB52" t="str">
        <f t="shared" si="6"/>
        <v>ALERT</v>
      </c>
    </row>
    <row r="53" spans="21:28" x14ac:dyDescent="0.25">
      <c r="U53" s="2">
        <f t="shared" si="8"/>
        <v>44975</v>
      </c>
      <c r="V53">
        <f t="shared" si="0"/>
        <v>56</v>
      </c>
      <c r="W53">
        <f t="shared" si="1"/>
        <v>1.8410958904109589</v>
      </c>
      <c r="X53">
        <f t="shared" si="2"/>
        <v>2</v>
      </c>
      <c r="Y53">
        <f t="shared" si="3"/>
        <v>180000</v>
      </c>
      <c r="Z53">
        <f t="shared" si="4"/>
        <v>0.84109589041095889</v>
      </c>
      <c r="AA53">
        <f t="shared" si="5"/>
        <v>0.15890410958904111</v>
      </c>
      <c r="AB53" t="str">
        <f t="shared" si="6"/>
        <v>ALERT</v>
      </c>
    </row>
    <row r="54" spans="21:28" x14ac:dyDescent="0.25">
      <c r="U54" s="2">
        <f t="shared" si="8"/>
        <v>44976</v>
      </c>
      <c r="V54">
        <f t="shared" si="0"/>
        <v>55</v>
      </c>
      <c r="W54">
        <f t="shared" si="1"/>
        <v>1.8082191780821917</v>
      </c>
      <c r="X54">
        <f t="shared" si="2"/>
        <v>2</v>
      </c>
      <c r="Y54">
        <f t="shared" si="3"/>
        <v>180000</v>
      </c>
      <c r="Z54">
        <f t="shared" si="4"/>
        <v>0.80821917808219168</v>
      </c>
      <c r="AA54">
        <f t="shared" si="5"/>
        <v>0.19178082191780832</v>
      </c>
      <c r="AB54" t="str">
        <f t="shared" si="6"/>
        <v>ALERT</v>
      </c>
    </row>
    <row r="55" spans="21:28" x14ac:dyDescent="0.25">
      <c r="U55" s="2">
        <f t="shared" si="8"/>
        <v>44977</v>
      </c>
      <c r="V55">
        <f t="shared" si="0"/>
        <v>54</v>
      </c>
      <c r="W55">
        <f t="shared" si="1"/>
        <v>1.7753424657534247</v>
      </c>
      <c r="X55">
        <f t="shared" si="2"/>
        <v>2</v>
      </c>
      <c r="Y55">
        <f t="shared" si="3"/>
        <v>180000</v>
      </c>
      <c r="Z55">
        <f t="shared" si="4"/>
        <v>0.77534246575342469</v>
      </c>
      <c r="AA55">
        <f t="shared" si="5"/>
        <v>0.22465753424657531</v>
      </c>
      <c r="AB55" t="str">
        <f t="shared" si="6"/>
        <v>ALERT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Walker</dc:creator>
  <cp:lastModifiedBy>Johnnie Walker</cp:lastModifiedBy>
  <dcterms:created xsi:type="dcterms:W3CDTF">2024-01-15T16:33:42Z</dcterms:created>
  <dcterms:modified xsi:type="dcterms:W3CDTF">2024-01-15T21:39:33Z</dcterms:modified>
</cp:coreProperties>
</file>