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coleman\Documents\GitHub\Arcade-Joust2_MiSTer\doc\"/>
    </mc:Choice>
  </mc:AlternateContent>
  <xr:revisionPtr revIDLastSave="0" documentId="13_ncr:1_{076CFC16-281F-4390-8479-56FE9086A97F}" xr6:coauthVersionLast="47" xr6:coauthVersionMax="47" xr10:uidLastSave="{00000000-0000-0000-0000-000000000000}"/>
  <bookViews>
    <workbookView xWindow="-14550" yWindow="-163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H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F3" i="2"/>
  <c r="G3" i="2" s="1"/>
  <c r="J3" i="2" s="1"/>
  <c r="I3" i="2" l="1"/>
  <c r="K3" i="2"/>
</calcChain>
</file>

<file path=xl/sharedStrings.xml><?xml version="1.0" encoding="utf-8"?>
<sst xmlns="http://schemas.openxmlformats.org/spreadsheetml/2006/main" count="146" uniqueCount="95">
  <si>
    <t>MAME</t>
  </si>
  <si>
    <t>section</t>
  </si>
  <si>
    <t>filename</t>
  </si>
  <si>
    <t>crc</t>
  </si>
  <si>
    <t>size</t>
  </si>
  <si>
    <t>gfx1</t>
  </si>
  <si>
    <t>joust2_graph1</t>
  </si>
  <si>
    <t xml:space="preserve">vid_27128_ic57_rom20_rev1.8f </t>
  </si>
  <si>
    <t>joust2_graph2</t>
  </si>
  <si>
    <t>vid_27128_ic58_rom21_rev1.9f</t>
  </si>
  <si>
    <t>joust2_graph3</t>
  </si>
  <si>
    <t>vid_27128_ic41_rom22_rev1.9d</t>
  </si>
  <si>
    <t>maincpu</t>
  </si>
  <si>
    <t>joust2_bank_a</t>
  </si>
  <si>
    <t>cpu_2732_ic26_rom19_rev1.10j</t>
  </si>
  <si>
    <t>cpu_2732_ic24_rom17_rev1.10h</t>
  </si>
  <si>
    <t>cpu_2732_ic22_rom15_rev1.9j</t>
  </si>
  <si>
    <t>cpu_2732_ic20_rom13_rev1.9h</t>
  </si>
  <si>
    <t>joust2_bank_b</t>
  </si>
  <si>
    <t>cpu_2732_ic25_rom18_rev1.10i</t>
  </si>
  <si>
    <t>cpu_2732_ic23_rom16_rev1.10g</t>
  </si>
  <si>
    <t>cpu_2732_ic21_rom14_rev1.9i</t>
  </si>
  <si>
    <t>cpu_2732_ic19_rom12_rev1.9g</t>
  </si>
  <si>
    <t>joust2_bank_c</t>
  </si>
  <si>
    <t>cpu_2732_ic18_rom11_rev1.8j</t>
  </si>
  <si>
    <t>cpu_2732_ic16_rom9_rev2.8h</t>
  </si>
  <si>
    <t>cpu_2732_ic14_rom7_rev2.6j</t>
  </si>
  <si>
    <t>cpu_2732_ic12_rom5_rev2.6h</t>
  </si>
  <si>
    <t>joust2_bank_d</t>
  </si>
  <si>
    <t>cpu_2732_ic17_rom10_rev1.8i</t>
  </si>
  <si>
    <t>cpu_2732_ic15_rom8_rev1.8g</t>
  </si>
  <si>
    <t>cpu_2732_ic13_rom6_rev2.6i</t>
  </si>
  <si>
    <t>soundcpu</t>
  </si>
  <si>
    <t>joust2_sound</t>
  </si>
  <si>
    <t>cpu_2764_ic8_rom1_rev1.0f</t>
  </si>
  <si>
    <t>joust2_prog1</t>
  </si>
  <si>
    <t>cpu_2732_ic55_rom2_rev1.4c</t>
  </si>
  <si>
    <t>joust2_prog2</t>
  </si>
  <si>
    <t>cpu_2732_ic9_rom3_rev2.4d</t>
  </si>
  <si>
    <t>cpu_2732_ic10_rom4_rev2.4f</t>
  </si>
  <si>
    <t>joust2_decoder.vhd</t>
  </si>
  <si>
    <t>vid_82s147a_ic60_a-5282-10292.12f</t>
  </si>
  <si>
    <t>proms</t>
  </si>
  <si>
    <t>bg:cpu</t>
  </si>
  <si>
    <t>snd_27256_rom23_rev1.u4</t>
  </si>
  <si>
    <t>snd_27256_rom24_rev1.u19</t>
  </si>
  <si>
    <t>snd_27256_rom25_rev1.u20</t>
  </si>
  <si>
    <t>08b0d5bd</t>
  </si>
  <si>
    <t>951175ce</t>
  </si>
  <si>
    <t>ba6e0f6c</t>
  </si>
  <si>
    <t>9dc986f9</t>
  </si>
  <si>
    <t>56e2b550</t>
  </si>
  <si>
    <t>f3bce576</t>
  </si>
  <si>
    <t>5f8b4919</t>
  </si>
  <si>
    <t>4ef5e805</t>
  </si>
  <si>
    <t>4861f063</t>
  </si>
  <si>
    <t>421aafa8</t>
  </si>
  <si>
    <t>3432ff55</t>
  </si>
  <si>
    <t>3e01b597</t>
  </si>
  <si>
    <t>ff26fb29</t>
  </si>
  <si>
    <t>5f107db5</t>
  </si>
  <si>
    <t>47580af5</t>
  </si>
  <si>
    <t>869b5942</t>
  </si>
  <si>
    <t>0bbd867c</t>
  </si>
  <si>
    <t>b9221ed1</t>
  </si>
  <si>
    <t>84517c3c</t>
  </si>
  <si>
    <t>572c6b01</t>
  </si>
  <si>
    <t>aa94bf05</t>
  </si>
  <si>
    <t>c41e3daa</t>
  </si>
  <si>
    <t>0ea3f7fb</t>
  </si>
  <si>
    <t>Bitrange</t>
  </si>
  <si>
    <t>BLANK</t>
  </si>
  <si>
    <t>0000</t>
  </si>
  <si>
    <t>bitpattern end</t>
  </si>
  <si>
    <t>Bit map</t>
  </si>
  <si>
    <t>0011</t>
  </si>
  <si>
    <t>Bit</t>
  </si>
  <si>
    <t>Size</t>
  </si>
  <si>
    <t>d'Start</t>
  </si>
  <si>
    <t>h'Start</t>
  </si>
  <si>
    <t>h'End</t>
  </si>
  <si>
    <t>expand to 32kb</t>
  </si>
  <si>
    <t>bitpattern start</t>
  </si>
  <si>
    <t>joust2_bg_sound_bank_a</t>
  </si>
  <si>
    <t>3af6b47d</t>
  </si>
  <si>
    <t>e7f9ed2e</t>
  </si>
  <si>
    <t>c85b29f7</t>
  </si>
  <si>
    <t>18:15</t>
  </si>
  <si>
    <t>0100</t>
  </si>
  <si>
    <t>0101</t>
  </si>
  <si>
    <t>0110</t>
  </si>
  <si>
    <t>joust2_bg_sound_bank_c</t>
  </si>
  <si>
    <t>joust2_bg_sound_bank_b</t>
  </si>
  <si>
    <t>0001</t>
  </si>
  <si>
    <t>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</si>
</sst>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sz val="14"/>
      <color rgb="FF000000"/>
      <name val="Cascadia Mono SemiBold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3" fillId="0" borderId="1" xfId="0" applyFont="1" applyBorder="1" applyAlignment="1"/>
    <xf numFmtId="0" fontId="4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3" fillId="0" borderId="3" xfId="0" applyFont="1" applyFill="1" applyBorder="1" applyAlignment="1"/>
    <xf numFmtId="0" fontId="2" fillId="0" borderId="3" xfId="0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5" fillId="0" borderId="0" xfId="0" applyFont="1" applyAlignment="1"/>
    <xf numFmtId="0" fontId="5" fillId="0" borderId="0" xfId="0" applyFont="1"/>
    <xf numFmtId="0" fontId="3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M30"/>
  <sheetViews>
    <sheetView tabSelected="1" zoomScale="115" zoomScaleNormal="115" workbookViewId="0">
      <selection activeCell="J13" sqref="J13"/>
    </sheetView>
  </sheetViews>
  <sheetFormatPr defaultRowHeight="14.25" x14ac:dyDescent="0.25"/>
  <cols>
    <col min="1" max="1" width="10.140625" style="1" bestFit="1" customWidth="1"/>
    <col min="2" max="2" width="26.7109375" style="1" bestFit="1" customWidth="1"/>
    <col min="3" max="3" width="39.7109375" style="1" bestFit="1" customWidth="1"/>
    <col min="4" max="4" width="10.140625" style="1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1" bestFit="1" customWidth="1"/>
    <col min="13" max="13" width="12.42578125" style="1" bestFit="1" customWidth="1"/>
    <col min="14" max="16384" width="9.140625" style="1"/>
  </cols>
  <sheetData>
    <row r="1" spans="1:13" ht="1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78</v>
      </c>
      <c r="G1" s="4" t="s">
        <v>78</v>
      </c>
      <c r="H1" s="4" t="s">
        <v>79</v>
      </c>
      <c r="I1" s="4" t="s">
        <v>80</v>
      </c>
      <c r="J1" s="8" t="s">
        <v>73</v>
      </c>
      <c r="K1" s="8" t="s">
        <v>82</v>
      </c>
      <c r="L1" s="3" t="s">
        <v>70</v>
      </c>
      <c r="M1" s="4" t="s">
        <v>74</v>
      </c>
    </row>
    <row r="2" spans="1:13" x14ac:dyDescent="0.25">
      <c r="A2" s="5"/>
      <c r="B2" s="9"/>
      <c r="C2" s="9"/>
      <c r="D2" s="9"/>
      <c r="E2" s="9"/>
      <c r="F2" s="9"/>
      <c r="G2" s="9"/>
      <c r="H2" s="9"/>
      <c r="I2" s="10"/>
      <c r="J2" s="11"/>
      <c r="K2" s="11"/>
      <c r="L2" s="12"/>
      <c r="M2" s="13"/>
    </row>
    <row r="3" spans="1:13" x14ac:dyDescent="0.25">
      <c r="A3" s="27" t="s">
        <v>43</v>
      </c>
      <c r="B3" s="27" t="s">
        <v>83</v>
      </c>
      <c r="C3" s="16" t="s">
        <v>44</v>
      </c>
      <c r="D3" s="27" t="s">
        <v>84</v>
      </c>
      <c r="E3" s="15">
        <v>32768</v>
      </c>
      <c r="F3" s="15">
        <f t="shared" ref="F3:F29" si="0">E2+F2</f>
        <v>0</v>
      </c>
      <c r="G3" s="15">
        <f t="shared" ref="G3:G29" si="1">E3+F3-1</f>
        <v>32767</v>
      </c>
      <c r="H3" s="23" t="str">
        <f>DEC2HEX(E2+F2,5)</f>
        <v>00000</v>
      </c>
      <c r="I3" s="24" t="str">
        <f>DEC2HEX(E3+F3-1,5)</f>
        <v>07FFF</v>
      </c>
      <c r="J3" s="17" t="str">
        <f>DEC2BIN(MOD(QUOTIENT($G3,256^2),256),8)&amp;DEC2BIN(MOD(QUOTIENT($G3,256^1),256),8)&amp;DEC2BIN(MOD(QUOTIENT($G3,256^0),256),8)</f>
        <v>000000000111111111111111</v>
      </c>
      <c r="K3" s="17" t="str">
        <f t="shared" ref="K3:K29" si="2">DEC2BIN(MOD(QUOTIENT($F3,256^2),256),8)&amp;DEC2BIN(MOD(QUOTIENT($F3,256^1),256),8)&amp;DEC2BIN(MOD(QUOTIENT($F3,256^0),256),8)</f>
        <v>000000000000000000000000</v>
      </c>
      <c r="L3" s="18" t="s">
        <v>87</v>
      </c>
      <c r="M3" s="19" t="s">
        <v>72</v>
      </c>
    </row>
    <row r="4" spans="1:13" x14ac:dyDescent="0.25">
      <c r="A4" s="27"/>
      <c r="B4" s="27" t="s">
        <v>92</v>
      </c>
      <c r="C4" s="16" t="s">
        <v>45</v>
      </c>
      <c r="D4" s="14" t="s">
        <v>85</v>
      </c>
      <c r="E4" s="15">
        <v>32768</v>
      </c>
      <c r="F4" s="15">
        <f t="shared" si="0"/>
        <v>32768</v>
      </c>
      <c r="G4" s="15">
        <f t="shared" si="1"/>
        <v>65535</v>
      </c>
      <c r="H4" s="23" t="str">
        <f t="shared" ref="H4:H29" si="3">DEC2HEX(E3+F3,5)</f>
        <v>08000</v>
      </c>
      <c r="I4" s="24" t="str">
        <f t="shared" ref="I4:I29" si="4">DEC2HEX(E4+F4-1,5)</f>
        <v>0FFFF</v>
      </c>
      <c r="J4" s="17" t="str">
        <f t="shared" ref="J4:J29" si="5">DEC2BIN(MOD(QUOTIENT($G4,256^2),256),8)&amp;DEC2BIN(MOD(QUOTIENT($G4,256^1),256),8)&amp;DEC2BIN(MOD(QUOTIENT($G4,256^0),256),8)</f>
        <v>000000001111111111111111</v>
      </c>
      <c r="K4" s="17" t="str">
        <f t="shared" si="2"/>
        <v>000000001000000000000000</v>
      </c>
      <c r="L4" s="18" t="s">
        <v>87</v>
      </c>
      <c r="M4" s="19" t="s">
        <v>93</v>
      </c>
    </row>
    <row r="5" spans="1:13" x14ac:dyDescent="0.25">
      <c r="A5" s="27"/>
      <c r="B5" s="27" t="s">
        <v>91</v>
      </c>
      <c r="C5" s="16" t="s">
        <v>46</v>
      </c>
      <c r="D5" s="14" t="s">
        <v>86</v>
      </c>
      <c r="E5" s="15">
        <v>32768</v>
      </c>
      <c r="F5" s="15">
        <f t="shared" si="0"/>
        <v>65536</v>
      </c>
      <c r="G5" s="15">
        <f t="shared" si="1"/>
        <v>98303</v>
      </c>
      <c r="H5" s="23" t="str">
        <f t="shared" si="3"/>
        <v>10000</v>
      </c>
      <c r="I5" s="24" t="str">
        <f t="shared" si="4"/>
        <v>17FFF</v>
      </c>
      <c r="J5" s="17" t="str">
        <f t="shared" si="5"/>
        <v>000000010111111111111111</v>
      </c>
      <c r="K5" s="17" t="str">
        <f t="shared" si="2"/>
        <v>000000010000000000000000</v>
      </c>
      <c r="L5" s="18" t="s">
        <v>87</v>
      </c>
      <c r="M5" s="19" t="s">
        <v>94</v>
      </c>
    </row>
    <row r="6" spans="1:13" x14ac:dyDescent="0.25">
      <c r="A6" s="6" t="s">
        <v>12</v>
      </c>
      <c r="B6" s="14" t="s">
        <v>13</v>
      </c>
      <c r="C6" s="14" t="s">
        <v>14</v>
      </c>
      <c r="D6" s="14" t="s">
        <v>54</v>
      </c>
      <c r="E6" s="15">
        <v>8192</v>
      </c>
      <c r="F6" s="15">
        <f t="shared" si="0"/>
        <v>98304</v>
      </c>
      <c r="G6" s="15">
        <f t="shared" si="1"/>
        <v>106495</v>
      </c>
      <c r="H6" s="23" t="str">
        <f t="shared" si="3"/>
        <v>18000</v>
      </c>
      <c r="I6" s="24" t="str">
        <f t="shared" si="4"/>
        <v>19FFF</v>
      </c>
      <c r="J6" s="17" t="str">
        <f t="shared" si="5"/>
        <v>000000011001111111111111</v>
      </c>
      <c r="K6" s="17" t="str">
        <f t="shared" si="2"/>
        <v>000000011000000000000000</v>
      </c>
      <c r="L6" s="18" t="s">
        <v>87</v>
      </c>
      <c r="M6" s="19" t="s">
        <v>75</v>
      </c>
    </row>
    <row r="7" spans="1:13" x14ac:dyDescent="0.25">
      <c r="A7" s="6" t="s">
        <v>12</v>
      </c>
      <c r="B7" s="14"/>
      <c r="C7" s="14" t="s">
        <v>15</v>
      </c>
      <c r="D7" s="14" t="s">
        <v>55</v>
      </c>
      <c r="E7" s="15">
        <v>8192</v>
      </c>
      <c r="F7" s="15">
        <f t="shared" si="0"/>
        <v>106496</v>
      </c>
      <c r="G7" s="15">
        <f t="shared" si="1"/>
        <v>114687</v>
      </c>
      <c r="H7" s="23" t="str">
        <f t="shared" si="3"/>
        <v>1A000</v>
      </c>
      <c r="I7" s="24" t="str">
        <f t="shared" si="4"/>
        <v>1BFFF</v>
      </c>
      <c r="J7" s="17" t="str">
        <f t="shared" si="5"/>
        <v>000000011011111111111111</v>
      </c>
      <c r="K7" s="17" t="str">
        <f t="shared" si="2"/>
        <v>000000011010000000000000</v>
      </c>
      <c r="L7" s="18" t="s">
        <v>87</v>
      </c>
      <c r="M7" s="19" t="s">
        <v>75</v>
      </c>
    </row>
    <row r="8" spans="1:13" x14ac:dyDescent="0.25">
      <c r="A8" s="6" t="s">
        <v>12</v>
      </c>
      <c r="B8" s="14"/>
      <c r="C8" s="14" t="s">
        <v>16</v>
      </c>
      <c r="D8" s="14" t="s">
        <v>56</v>
      </c>
      <c r="E8" s="15">
        <v>8192</v>
      </c>
      <c r="F8" s="15">
        <f t="shared" si="0"/>
        <v>114688</v>
      </c>
      <c r="G8" s="15">
        <f t="shared" si="1"/>
        <v>122879</v>
      </c>
      <c r="H8" s="23" t="str">
        <f t="shared" si="3"/>
        <v>1C000</v>
      </c>
      <c r="I8" s="24" t="str">
        <f t="shared" si="4"/>
        <v>1DFFF</v>
      </c>
      <c r="J8" s="17" t="str">
        <f t="shared" si="5"/>
        <v>000000011101111111111111</v>
      </c>
      <c r="K8" s="17" t="str">
        <f t="shared" si="2"/>
        <v>000000011100000000000000</v>
      </c>
      <c r="L8" s="18" t="s">
        <v>87</v>
      </c>
      <c r="M8" s="19" t="s">
        <v>75</v>
      </c>
    </row>
    <row r="9" spans="1:13" x14ac:dyDescent="0.25">
      <c r="A9" s="6" t="s">
        <v>12</v>
      </c>
      <c r="B9" s="14"/>
      <c r="C9" s="14" t="s">
        <v>17</v>
      </c>
      <c r="D9" s="14" t="s">
        <v>57</v>
      </c>
      <c r="E9" s="15">
        <v>8192</v>
      </c>
      <c r="F9" s="15">
        <f t="shared" si="0"/>
        <v>122880</v>
      </c>
      <c r="G9" s="15">
        <f t="shared" si="1"/>
        <v>131071</v>
      </c>
      <c r="H9" s="23" t="str">
        <f t="shared" si="3"/>
        <v>1E000</v>
      </c>
      <c r="I9" s="24" t="str">
        <f t="shared" si="4"/>
        <v>1FFFF</v>
      </c>
      <c r="J9" s="17" t="str">
        <f t="shared" si="5"/>
        <v>000000011111111111111111</v>
      </c>
      <c r="K9" s="17" t="str">
        <f t="shared" si="2"/>
        <v>000000011110000000000000</v>
      </c>
      <c r="L9" s="18" t="s">
        <v>87</v>
      </c>
      <c r="M9" s="19" t="s">
        <v>75</v>
      </c>
    </row>
    <row r="10" spans="1:13" x14ac:dyDescent="0.25">
      <c r="A10" s="6" t="s">
        <v>12</v>
      </c>
      <c r="B10" s="14" t="s">
        <v>18</v>
      </c>
      <c r="C10" s="14" t="s">
        <v>19</v>
      </c>
      <c r="D10" s="14" t="s">
        <v>61</v>
      </c>
      <c r="E10" s="15">
        <v>8192</v>
      </c>
      <c r="F10" s="15">
        <f t="shared" si="0"/>
        <v>131072</v>
      </c>
      <c r="G10" s="15">
        <f t="shared" si="1"/>
        <v>139263</v>
      </c>
      <c r="H10" s="23" t="str">
        <f t="shared" si="3"/>
        <v>20000</v>
      </c>
      <c r="I10" s="24" t="str">
        <f t="shared" si="4"/>
        <v>21FFF</v>
      </c>
      <c r="J10" s="17" t="str">
        <f t="shared" si="5"/>
        <v>000000100001111111111111</v>
      </c>
      <c r="K10" s="17" t="str">
        <f t="shared" si="2"/>
        <v>000000100000000000000000</v>
      </c>
      <c r="L10" s="18" t="s">
        <v>87</v>
      </c>
      <c r="M10" s="19" t="s">
        <v>88</v>
      </c>
    </row>
    <row r="11" spans="1:13" x14ac:dyDescent="0.25">
      <c r="A11" s="6" t="s">
        <v>12</v>
      </c>
      <c r="B11" s="14"/>
      <c r="C11" s="14" t="s">
        <v>20</v>
      </c>
      <c r="D11" s="14" t="s">
        <v>62</v>
      </c>
      <c r="E11" s="15">
        <v>8192</v>
      </c>
      <c r="F11" s="15">
        <f t="shared" si="0"/>
        <v>139264</v>
      </c>
      <c r="G11" s="15">
        <f t="shared" si="1"/>
        <v>147455</v>
      </c>
      <c r="H11" s="23" t="str">
        <f t="shared" si="3"/>
        <v>22000</v>
      </c>
      <c r="I11" s="24" t="str">
        <f t="shared" si="4"/>
        <v>23FFF</v>
      </c>
      <c r="J11" s="17" t="str">
        <f t="shared" si="5"/>
        <v>000000100011111111111111</v>
      </c>
      <c r="K11" s="17" t="str">
        <f t="shared" si="2"/>
        <v>000000100010000000000000</v>
      </c>
      <c r="L11" s="18" t="s">
        <v>87</v>
      </c>
      <c r="M11" s="19" t="s">
        <v>88</v>
      </c>
    </row>
    <row r="12" spans="1:13" x14ac:dyDescent="0.25">
      <c r="A12" s="6" t="s">
        <v>12</v>
      </c>
      <c r="B12" s="14"/>
      <c r="C12" s="14" t="s">
        <v>21</v>
      </c>
      <c r="D12" s="14" t="s">
        <v>63</v>
      </c>
      <c r="E12" s="15">
        <v>8192</v>
      </c>
      <c r="F12" s="15">
        <f t="shared" si="0"/>
        <v>147456</v>
      </c>
      <c r="G12" s="15">
        <f t="shared" si="1"/>
        <v>155647</v>
      </c>
      <c r="H12" s="23" t="str">
        <f t="shared" si="3"/>
        <v>24000</v>
      </c>
      <c r="I12" s="24" t="str">
        <f t="shared" si="4"/>
        <v>25FFF</v>
      </c>
      <c r="J12" s="17" t="str">
        <f t="shared" si="5"/>
        <v>000000100101111111111111</v>
      </c>
      <c r="K12" s="17" t="str">
        <f t="shared" si="2"/>
        <v>000000100100000000000000</v>
      </c>
      <c r="L12" s="18" t="s">
        <v>87</v>
      </c>
      <c r="M12" s="19" t="s">
        <v>88</v>
      </c>
    </row>
    <row r="13" spans="1:13" x14ac:dyDescent="0.25">
      <c r="A13" s="6" t="s">
        <v>12</v>
      </c>
      <c r="B13" s="14"/>
      <c r="C13" s="14" t="s">
        <v>22</v>
      </c>
      <c r="D13" s="14" t="s">
        <v>64</v>
      </c>
      <c r="E13" s="15">
        <v>8192</v>
      </c>
      <c r="F13" s="15">
        <f t="shared" si="0"/>
        <v>155648</v>
      </c>
      <c r="G13" s="15">
        <f t="shared" si="1"/>
        <v>163839</v>
      </c>
      <c r="H13" s="23" t="str">
        <f t="shared" si="3"/>
        <v>26000</v>
      </c>
      <c r="I13" s="24" t="str">
        <f t="shared" si="4"/>
        <v>27FFF</v>
      </c>
      <c r="J13" s="17" t="str">
        <f t="shared" si="5"/>
        <v>000000100111111111111111</v>
      </c>
      <c r="K13" s="17" t="str">
        <f t="shared" si="2"/>
        <v>000000100110000000000000</v>
      </c>
      <c r="L13" s="18" t="s">
        <v>87</v>
      </c>
      <c r="M13" s="19" t="s">
        <v>88</v>
      </c>
    </row>
    <row r="14" spans="1:13" x14ac:dyDescent="0.25">
      <c r="A14" s="6" t="s">
        <v>12</v>
      </c>
      <c r="B14" s="14" t="s">
        <v>23</v>
      </c>
      <c r="C14" s="14" t="s">
        <v>24</v>
      </c>
      <c r="D14" s="14" t="s">
        <v>50</v>
      </c>
      <c r="E14" s="15">
        <v>8192</v>
      </c>
      <c r="F14" s="15">
        <f t="shared" si="0"/>
        <v>163840</v>
      </c>
      <c r="G14" s="15">
        <f t="shared" si="1"/>
        <v>172031</v>
      </c>
      <c r="H14" s="23" t="str">
        <f t="shared" si="3"/>
        <v>28000</v>
      </c>
      <c r="I14" s="24" t="str">
        <f t="shared" si="4"/>
        <v>29FFF</v>
      </c>
      <c r="J14" s="17" t="str">
        <f t="shared" si="5"/>
        <v>000000101001111111111111</v>
      </c>
      <c r="K14" s="17" t="str">
        <f t="shared" si="2"/>
        <v>000000101000000000000000</v>
      </c>
      <c r="L14" s="18" t="s">
        <v>87</v>
      </c>
      <c r="M14" s="19" t="s">
        <v>89</v>
      </c>
    </row>
    <row r="15" spans="1:13" x14ac:dyDescent="0.25">
      <c r="A15" s="6" t="s">
        <v>12</v>
      </c>
      <c r="B15" s="14"/>
      <c r="C15" s="14" t="s">
        <v>25</v>
      </c>
      <c r="D15" s="14" t="s">
        <v>51</v>
      </c>
      <c r="E15" s="15">
        <v>8192</v>
      </c>
      <c r="F15" s="15">
        <f t="shared" si="0"/>
        <v>172032</v>
      </c>
      <c r="G15" s="15">
        <f t="shared" si="1"/>
        <v>180223</v>
      </c>
      <c r="H15" s="23" t="str">
        <f t="shared" si="3"/>
        <v>2A000</v>
      </c>
      <c r="I15" s="24" t="str">
        <f t="shared" si="4"/>
        <v>2BFFF</v>
      </c>
      <c r="J15" s="17" t="str">
        <f t="shared" si="5"/>
        <v>000000101011111111111111</v>
      </c>
      <c r="K15" s="17" t="str">
        <f t="shared" si="2"/>
        <v>000000101010000000000000</v>
      </c>
      <c r="L15" s="18" t="s">
        <v>87</v>
      </c>
      <c r="M15" s="19" t="s">
        <v>89</v>
      </c>
    </row>
    <row r="16" spans="1:13" x14ac:dyDescent="0.25">
      <c r="A16" s="6" t="s">
        <v>12</v>
      </c>
      <c r="B16" s="14"/>
      <c r="C16" s="14" t="s">
        <v>26</v>
      </c>
      <c r="D16" s="14" t="s">
        <v>52</v>
      </c>
      <c r="E16" s="15">
        <v>8192</v>
      </c>
      <c r="F16" s="15">
        <f t="shared" si="0"/>
        <v>180224</v>
      </c>
      <c r="G16" s="15">
        <f t="shared" si="1"/>
        <v>188415</v>
      </c>
      <c r="H16" s="23" t="str">
        <f t="shared" si="3"/>
        <v>2C000</v>
      </c>
      <c r="I16" s="24" t="str">
        <f t="shared" si="4"/>
        <v>2DFFF</v>
      </c>
      <c r="J16" s="17" t="str">
        <f t="shared" si="5"/>
        <v>000000101101111111111111</v>
      </c>
      <c r="K16" s="17" t="str">
        <f t="shared" si="2"/>
        <v>000000101100000000000000</v>
      </c>
      <c r="L16" s="18" t="s">
        <v>87</v>
      </c>
      <c r="M16" s="19" t="s">
        <v>89</v>
      </c>
    </row>
    <row r="17" spans="1:13" x14ac:dyDescent="0.25">
      <c r="A17" s="6" t="s">
        <v>12</v>
      </c>
      <c r="B17" s="14"/>
      <c r="C17" s="14" t="s">
        <v>27</v>
      </c>
      <c r="D17" s="14" t="s">
        <v>53</v>
      </c>
      <c r="E17" s="15">
        <v>8192</v>
      </c>
      <c r="F17" s="15">
        <f t="shared" si="0"/>
        <v>188416</v>
      </c>
      <c r="G17" s="15">
        <f t="shared" si="1"/>
        <v>196607</v>
      </c>
      <c r="H17" s="23" t="str">
        <f t="shared" si="3"/>
        <v>2E000</v>
      </c>
      <c r="I17" s="24" t="str">
        <f t="shared" si="4"/>
        <v>2FFFF</v>
      </c>
      <c r="J17" s="17" t="str">
        <f t="shared" si="5"/>
        <v>000000101111111111111111</v>
      </c>
      <c r="K17" s="17" t="str">
        <f t="shared" si="2"/>
        <v>000000101110000000000000</v>
      </c>
      <c r="L17" s="18" t="s">
        <v>87</v>
      </c>
      <c r="M17" s="19" t="s">
        <v>89</v>
      </c>
    </row>
    <row r="18" spans="1:13" x14ac:dyDescent="0.25">
      <c r="A18" s="6" t="s">
        <v>12</v>
      </c>
      <c r="B18" s="14" t="s">
        <v>28</v>
      </c>
      <c r="C18" s="14" t="s">
        <v>29</v>
      </c>
      <c r="D18" s="14" t="s">
        <v>58</v>
      </c>
      <c r="E18" s="15">
        <v>8192</v>
      </c>
      <c r="F18" s="15">
        <f t="shared" si="0"/>
        <v>196608</v>
      </c>
      <c r="G18" s="15">
        <f t="shared" si="1"/>
        <v>204799</v>
      </c>
      <c r="H18" s="23" t="str">
        <f t="shared" si="3"/>
        <v>30000</v>
      </c>
      <c r="I18" s="24" t="str">
        <f t="shared" si="4"/>
        <v>31FFF</v>
      </c>
      <c r="J18" s="17" t="str">
        <f t="shared" si="5"/>
        <v>000000110001111111111111</v>
      </c>
      <c r="K18" s="17" t="str">
        <f t="shared" si="2"/>
        <v>000000110000000000000000</v>
      </c>
      <c r="L18" s="18" t="s">
        <v>87</v>
      </c>
      <c r="M18" s="19" t="s">
        <v>90</v>
      </c>
    </row>
    <row r="19" spans="1:13" x14ac:dyDescent="0.25">
      <c r="A19" s="6" t="s">
        <v>12</v>
      </c>
      <c r="B19" s="14"/>
      <c r="C19" s="14" t="s">
        <v>30</v>
      </c>
      <c r="D19" s="14" t="s">
        <v>59</v>
      </c>
      <c r="E19" s="15">
        <v>8192</v>
      </c>
      <c r="F19" s="15">
        <f t="shared" si="0"/>
        <v>204800</v>
      </c>
      <c r="G19" s="15">
        <f t="shared" si="1"/>
        <v>212991</v>
      </c>
      <c r="H19" s="23" t="str">
        <f t="shared" si="3"/>
        <v>32000</v>
      </c>
      <c r="I19" s="24" t="str">
        <f t="shared" si="4"/>
        <v>33FFF</v>
      </c>
      <c r="J19" s="17" t="str">
        <f t="shared" si="5"/>
        <v>000000110011111111111111</v>
      </c>
      <c r="K19" s="17" t="str">
        <f t="shared" si="2"/>
        <v>000000110010000000000000</v>
      </c>
      <c r="L19" s="18" t="s">
        <v>87</v>
      </c>
      <c r="M19" s="19" t="s">
        <v>90</v>
      </c>
    </row>
    <row r="20" spans="1:13" x14ac:dyDescent="0.25">
      <c r="A20" s="6" t="s">
        <v>12</v>
      </c>
      <c r="B20" s="14"/>
      <c r="C20" s="14" t="s">
        <v>31</v>
      </c>
      <c r="D20" s="14" t="s">
        <v>60</v>
      </c>
      <c r="E20" s="15">
        <v>8192</v>
      </c>
      <c r="F20" s="15">
        <f t="shared" si="0"/>
        <v>212992</v>
      </c>
      <c r="G20" s="15">
        <f t="shared" si="1"/>
        <v>221183</v>
      </c>
      <c r="H20" s="23" t="str">
        <f t="shared" si="3"/>
        <v>34000</v>
      </c>
      <c r="I20" s="24" t="str">
        <f t="shared" si="4"/>
        <v>35FFF</v>
      </c>
      <c r="J20" s="17" t="str">
        <f t="shared" si="5"/>
        <v>000000110101111111111111</v>
      </c>
      <c r="K20" s="17" t="str">
        <f t="shared" si="2"/>
        <v>000000110100000000000000</v>
      </c>
      <c r="L20" s="18" t="s">
        <v>87</v>
      </c>
      <c r="M20" s="19" t="s">
        <v>90</v>
      </c>
    </row>
    <row r="21" spans="1:13" x14ac:dyDescent="0.25">
      <c r="A21" s="6" t="s">
        <v>12</v>
      </c>
      <c r="B21" s="14" t="s">
        <v>81</v>
      </c>
      <c r="C21" s="20" t="s">
        <v>71</v>
      </c>
      <c r="D21" s="20"/>
      <c r="E21" s="15">
        <v>8192</v>
      </c>
      <c r="F21" s="15">
        <f t="shared" si="0"/>
        <v>221184</v>
      </c>
      <c r="G21" s="15">
        <f t="shared" si="1"/>
        <v>229375</v>
      </c>
      <c r="H21" s="23" t="str">
        <f t="shared" si="3"/>
        <v>36000</v>
      </c>
      <c r="I21" s="24" t="str">
        <f t="shared" si="4"/>
        <v>37FFF</v>
      </c>
      <c r="J21" s="17" t="str">
        <f t="shared" si="5"/>
        <v>000000110111111111111111</v>
      </c>
      <c r="K21" s="17" t="str">
        <f t="shared" si="2"/>
        <v>000000110110000000000000</v>
      </c>
      <c r="L21" s="18" t="s">
        <v>87</v>
      </c>
      <c r="M21" s="19" t="s">
        <v>90</v>
      </c>
    </row>
    <row r="22" spans="1:13" x14ac:dyDescent="0.25">
      <c r="A22" s="6" t="s">
        <v>5</v>
      </c>
      <c r="B22" s="14" t="s">
        <v>6</v>
      </c>
      <c r="C22" s="14" t="s">
        <v>7</v>
      </c>
      <c r="D22" s="14" t="s">
        <v>66</v>
      </c>
      <c r="E22" s="15">
        <v>8192</v>
      </c>
      <c r="F22" s="15">
        <f t="shared" si="0"/>
        <v>229376</v>
      </c>
      <c r="G22" s="15">
        <f t="shared" si="1"/>
        <v>237567</v>
      </c>
      <c r="H22" s="23" t="str">
        <f t="shared" si="3"/>
        <v>38000</v>
      </c>
      <c r="I22" s="24" t="str">
        <f t="shared" si="4"/>
        <v>39FFF</v>
      </c>
      <c r="J22" s="17" t="str">
        <f t="shared" si="5"/>
        <v>000000111001111111111111</v>
      </c>
      <c r="K22" s="17" t="str">
        <f t="shared" si="2"/>
        <v>000000111000000000000000</v>
      </c>
      <c r="L22" s="18"/>
      <c r="M22" s="19"/>
    </row>
    <row r="23" spans="1:13" x14ac:dyDescent="0.25">
      <c r="A23" s="6" t="s">
        <v>5</v>
      </c>
      <c r="B23" s="14" t="s">
        <v>8</v>
      </c>
      <c r="C23" s="14" t="s">
        <v>9</v>
      </c>
      <c r="D23" s="14" t="s">
        <v>67</v>
      </c>
      <c r="E23" s="15">
        <v>8192</v>
      </c>
      <c r="F23" s="15">
        <f t="shared" si="0"/>
        <v>237568</v>
      </c>
      <c r="G23" s="15">
        <f t="shared" si="1"/>
        <v>245759</v>
      </c>
      <c r="H23" s="23" t="str">
        <f t="shared" si="3"/>
        <v>3A000</v>
      </c>
      <c r="I23" s="24" t="str">
        <f t="shared" si="4"/>
        <v>3BFFF</v>
      </c>
      <c r="J23" s="17" t="str">
        <f t="shared" si="5"/>
        <v>000000111011111111111111</v>
      </c>
      <c r="K23" s="17" t="str">
        <f t="shared" si="2"/>
        <v>000000111010000000000000</v>
      </c>
      <c r="L23" s="18"/>
      <c r="M23" s="19"/>
    </row>
    <row r="24" spans="1:13" x14ac:dyDescent="0.25">
      <c r="A24" s="6" t="s">
        <v>5</v>
      </c>
      <c r="B24" s="14" t="s">
        <v>10</v>
      </c>
      <c r="C24" s="14" t="s">
        <v>11</v>
      </c>
      <c r="D24" s="14" t="s">
        <v>68</v>
      </c>
      <c r="E24" s="15">
        <v>8192</v>
      </c>
      <c r="F24" s="15">
        <f t="shared" si="0"/>
        <v>245760</v>
      </c>
      <c r="G24" s="15">
        <f t="shared" si="1"/>
        <v>253951</v>
      </c>
      <c r="H24" s="23" t="str">
        <f t="shared" si="3"/>
        <v>3C000</v>
      </c>
      <c r="I24" s="24" t="str">
        <f t="shared" si="4"/>
        <v>3DFFF</v>
      </c>
      <c r="J24" s="17" t="str">
        <f t="shared" si="5"/>
        <v>000000111101111111111111</v>
      </c>
      <c r="K24" s="17" t="str">
        <f t="shared" si="2"/>
        <v>000000111100000000000000</v>
      </c>
      <c r="L24" s="18"/>
      <c r="M24" s="19"/>
    </row>
    <row r="25" spans="1:13" x14ac:dyDescent="0.25">
      <c r="A25" s="6" t="s">
        <v>12</v>
      </c>
      <c r="B25" s="14" t="s">
        <v>37</v>
      </c>
      <c r="C25" s="14" t="s">
        <v>38</v>
      </c>
      <c r="D25" s="14" t="s">
        <v>48</v>
      </c>
      <c r="E25" s="15">
        <v>4096</v>
      </c>
      <c r="F25" s="15">
        <f t="shared" si="0"/>
        <v>253952</v>
      </c>
      <c r="G25" s="15">
        <f t="shared" si="1"/>
        <v>258047</v>
      </c>
      <c r="H25" s="23" t="str">
        <f t="shared" si="3"/>
        <v>3E000</v>
      </c>
      <c r="I25" s="24" t="str">
        <f t="shared" si="4"/>
        <v>3EFFF</v>
      </c>
      <c r="J25" s="17" t="str">
        <f t="shared" si="5"/>
        <v>000000111110111111111111</v>
      </c>
      <c r="K25" s="17" t="str">
        <f t="shared" si="2"/>
        <v>000000111110000000000000</v>
      </c>
      <c r="L25" s="18"/>
      <c r="M25" s="19"/>
    </row>
    <row r="26" spans="1:13" x14ac:dyDescent="0.25">
      <c r="A26" s="6" t="s">
        <v>12</v>
      </c>
      <c r="B26" s="14"/>
      <c r="C26" s="14" t="s">
        <v>39</v>
      </c>
      <c r="D26" s="14" t="s">
        <v>49</v>
      </c>
      <c r="E26" s="15">
        <v>4096</v>
      </c>
      <c r="F26" s="15">
        <f t="shared" si="0"/>
        <v>258048</v>
      </c>
      <c r="G26" s="15">
        <f t="shared" si="1"/>
        <v>262143</v>
      </c>
      <c r="H26" s="23" t="str">
        <f t="shared" si="3"/>
        <v>3F000</v>
      </c>
      <c r="I26" s="24" t="str">
        <f t="shared" si="4"/>
        <v>3FFFF</v>
      </c>
      <c r="J26" s="17" t="str">
        <f t="shared" si="5"/>
        <v>000000111111111111111111</v>
      </c>
      <c r="K26" s="17" t="str">
        <f t="shared" si="2"/>
        <v>000000111111000000000000</v>
      </c>
      <c r="L26" s="18"/>
      <c r="M26" s="19"/>
    </row>
    <row r="27" spans="1:13" x14ac:dyDescent="0.25">
      <c r="A27" s="6" t="s">
        <v>32</v>
      </c>
      <c r="B27" s="14" t="s">
        <v>33</v>
      </c>
      <c r="C27" s="14" t="s">
        <v>34</v>
      </c>
      <c r="D27" s="14" t="s">
        <v>65</v>
      </c>
      <c r="E27" s="15">
        <v>8192</v>
      </c>
      <c r="F27" s="15">
        <f t="shared" si="0"/>
        <v>262144</v>
      </c>
      <c r="G27" s="15">
        <f t="shared" si="1"/>
        <v>270335</v>
      </c>
      <c r="H27" s="23" t="str">
        <f t="shared" si="3"/>
        <v>40000</v>
      </c>
      <c r="I27" s="24" t="str">
        <f t="shared" si="4"/>
        <v>41FFF</v>
      </c>
      <c r="J27" s="17" t="str">
        <f t="shared" si="5"/>
        <v>000001000001111111111111</v>
      </c>
      <c r="K27" s="17" t="str">
        <f t="shared" si="2"/>
        <v>000001000000000000000000</v>
      </c>
      <c r="L27" s="18"/>
      <c r="M27" s="19"/>
    </row>
    <row r="28" spans="1:13" x14ac:dyDescent="0.25">
      <c r="A28" s="6" t="s">
        <v>12</v>
      </c>
      <c r="B28" s="14" t="s">
        <v>35</v>
      </c>
      <c r="C28" s="14" t="s">
        <v>36</v>
      </c>
      <c r="D28" s="14" t="s">
        <v>47</v>
      </c>
      <c r="E28" s="15">
        <v>4096</v>
      </c>
      <c r="F28" s="15">
        <f t="shared" si="0"/>
        <v>270336</v>
      </c>
      <c r="G28" s="15">
        <f t="shared" si="1"/>
        <v>274431</v>
      </c>
      <c r="H28" s="23" t="str">
        <f t="shared" si="3"/>
        <v>42000</v>
      </c>
      <c r="I28" s="24" t="str">
        <f t="shared" si="4"/>
        <v>42FFF</v>
      </c>
      <c r="J28" s="17" t="str">
        <f t="shared" si="5"/>
        <v>000001000010111111111111</v>
      </c>
      <c r="K28" s="17" t="str">
        <f t="shared" si="2"/>
        <v>000001000010000000000000</v>
      </c>
      <c r="L28" s="18"/>
      <c r="M28" s="19"/>
    </row>
    <row r="29" spans="1:13" x14ac:dyDescent="0.25">
      <c r="A29" s="7" t="s">
        <v>42</v>
      </c>
      <c r="B29" s="16" t="s">
        <v>40</v>
      </c>
      <c r="C29" s="16" t="s">
        <v>41</v>
      </c>
      <c r="D29" s="14" t="s">
        <v>69</v>
      </c>
      <c r="E29" s="15">
        <v>512</v>
      </c>
      <c r="F29" s="15">
        <f t="shared" si="0"/>
        <v>274432</v>
      </c>
      <c r="G29" s="15">
        <f t="shared" si="1"/>
        <v>274943</v>
      </c>
      <c r="H29" s="23" t="str">
        <f t="shared" si="3"/>
        <v>43000</v>
      </c>
      <c r="I29" s="24" t="str">
        <f t="shared" si="4"/>
        <v>431FF</v>
      </c>
      <c r="J29" s="17" t="str">
        <f t="shared" si="5"/>
        <v>000001000011000111111111</v>
      </c>
      <c r="K29" s="17" t="str">
        <f t="shared" si="2"/>
        <v>000001000011000000000000</v>
      </c>
      <c r="L29" s="18"/>
      <c r="M29" s="19"/>
    </row>
    <row r="30" spans="1:13" x14ac:dyDescent="0.25">
      <c r="A30" s="25"/>
      <c r="B30" s="26"/>
    </row>
  </sheetData>
  <conditionalFormatting sqref="D22:D29 D4:D20">
    <cfRule type="duplicateValues" dxfId="2" priority="91"/>
  </conditionalFormatting>
  <conditionalFormatting sqref="J3:J29">
    <cfRule type="duplicateValues" dxfId="1" priority="102"/>
  </conditionalFormatting>
  <conditionalFormatting sqref="K3:K29">
    <cfRule type="duplicateValues" dxfId="0" priority="10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21" t="s">
        <v>76</v>
      </c>
      <c r="B1" s="22">
        <v>23</v>
      </c>
      <c r="C1" s="22">
        <v>22</v>
      </c>
      <c r="D1" s="22">
        <v>21</v>
      </c>
      <c r="E1" s="22">
        <v>20</v>
      </c>
      <c r="F1" s="22">
        <v>19</v>
      </c>
      <c r="G1" s="22">
        <v>18</v>
      </c>
      <c r="H1" s="22">
        <v>17</v>
      </c>
      <c r="I1" s="22">
        <v>16</v>
      </c>
      <c r="J1" s="22">
        <v>15</v>
      </c>
      <c r="K1" s="22">
        <v>14</v>
      </c>
      <c r="L1" s="22">
        <v>13</v>
      </c>
      <c r="M1" s="22">
        <v>12</v>
      </c>
      <c r="N1" s="22">
        <v>11</v>
      </c>
      <c r="O1" s="22">
        <v>10</v>
      </c>
      <c r="P1" s="22">
        <v>9</v>
      </c>
      <c r="Q1" s="22">
        <v>8</v>
      </c>
      <c r="R1" s="22">
        <v>7</v>
      </c>
      <c r="S1" s="22">
        <v>6</v>
      </c>
      <c r="T1" s="22">
        <v>5</v>
      </c>
      <c r="U1" s="22">
        <v>4</v>
      </c>
      <c r="V1" s="22">
        <v>3</v>
      </c>
      <c r="W1" s="22">
        <v>2</v>
      </c>
      <c r="X1" s="22">
        <v>1</v>
      </c>
      <c r="Y1" s="22">
        <v>0</v>
      </c>
    </row>
    <row r="2" spans="1:25" ht="21" x14ac:dyDescent="0.35">
      <c r="A2" s="21" t="s">
        <v>77</v>
      </c>
      <c r="B2" s="22">
        <f>2^24</f>
        <v>16777216</v>
      </c>
      <c r="C2" s="22">
        <f>2^23</f>
        <v>8388608</v>
      </c>
      <c r="D2" s="22">
        <f>2^22</f>
        <v>4194304</v>
      </c>
      <c r="E2" s="22">
        <f>2^21</f>
        <v>2097152</v>
      </c>
      <c r="F2" s="22">
        <f>2^20</f>
        <v>1048576</v>
      </c>
      <c r="G2" s="22">
        <f>2^19</f>
        <v>524288</v>
      </c>
      <c r="H2" s="22">
        <f>2^18</f>
        <v>262144</v>
      </c>
      <c r="I2" s="22">
        <f>2^17</f>
        <v>131072</v>
      </c>
      <c r="J2" s="22">
        <f>2^16</f>
        <v>65536</v>
      </c>
      <c r="K2" s="22">
        <f>2^15</f>
        <v>32768</v>
      </c>
      <c r="L2" s="22">
        <f>2^14</f>
        <v>16384</v>
      </c>
      <c r="M2" s="22">
        <f>2^13</f>
        <v>8192</v>
      </c>
      <c r="N2" s="22">
        <f>2^12</f>
        <v>4096</v>
      </c>
      <c r="O2" s="22">
        <f>2^11</f>
        <v>2048</v>
      </c>
      <c r="P2" s="22">
        <f>2^10</f>
        <v>1024</v>
      </c>
      <c r="Q2" s="22">
        <f>2^9</f>
        <v>512</v>
      </c>
      <c r="R2" s="22">
        <f>2^8</f>
        <v>256</v>
      </c>
      <c r="S2" s="22">
        <f>2^7</f>
        <v>128</v>
      </c>
      <c r="T2" s="22">
        <f>2^6</f>
        <v>64</v>
      </c>
      <c r="U2" s="22">
        <f>2^5</f>
        <v>32</v>
      </c>
      <c r="V2" s="22">
        <f>2^4</f>
        <v>16</v>
      </c>
      <c r="W2" s="22">
        <f>2^3</f>
        <v>8</v>
      </c>
      <c r="X2" s="22">
        <f>2^2</f>
        <v>4</v>
      </c>
      <c r="Y2" s="22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Kevin Coleman</cp:lastModifiedBy>
  <dcterms:created xsi:type="dcterms:W3CDTF">2022-03-24T01:03:33Z</dcterms:created>
  <dcterms:modified xsi:type="dcterms:W3CDTF">2022-04-28T15:54:32Z</dcterms:modified>
</cp:coreProperties>
</file>