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ACT_Masters\Thesis_MS_MSC632\_Capstone_Project\DataCollection\AntiMoneyLaundering\AntiLaundering\View\Download\"/>
    </mc:Choice>
  </mc:AlternateContent>
  <xr:revisionPtr revIDLastSave="0" documentId="13_ncr:1_{81EB1715-5B9B-4038-87A9-2D97F52DFFE6}" xr6:coauthVersionLast="37" xr6:coauthVersionMax="37" xr10:uidLastSave="{00000000-0000-0000-0000-000000000000}"/>
  <bookViews>
    <workbookView xWindow="0" yWindow="0" windowWidth="20490" windowHeight="6945" activeTab="2" xr2:uid="{00000000-000D-0000-FFFF-FFFF00000000}"/>
  </bookViews>
  <sheets>
    <sheet name="Specific experience of firm " sheetId="1" r:id="rId1"/>
    <sheet name="Technical Approach Methodology" sheetId="2" r:id="rId2"/>
    <sheet name="Key Experts’ qualifications" sheetId="8" r:id="rId3"/>
    <sheet name="Transfer of knowledge " sheetId="9" r:id="rId4"/>
    <sheet name="Result_summary" sheetId="7" r:id="rId5"/>
  </sheets>
  <definedNames>
    <definedName name="_Toc111713167" localSheetId="4">Result_summary!$B$8</definedName>
    <definedName name="_Toc126105322" localSheetId="1">'Technical Approach Methodology'!$B$9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" i="8" l="1"/>
  <c r="L40" i="8"/>
  <c r="L39" i="8"/>
  <c r="L38" i="8"/>
  <c r="L37" i="8"/>
  <c r="L36" i="8"/>
  <c r="L35" i="8"/>
  <c r="L34" i="8"/>
  <c r="L33" i="8"/>
  <c r="L32" i="8"/>
  <c r="L31" i="8"/>
  <c r="L30" i="8"/>
  <c r="L28" i="8"/>
  <c r="L29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N9" i="8"/>
  <c r="L9" i="8"/>
  <c r="G33" i="1" l="1"/>
  <c r="G36" i="1" s="1"/>
  <c r="I37" i="1" s="1"/>
  <c r="H35" i="1"/>
  <c r="H34" i="1"/>
  <c r="G35" i="1"/>
  <c r="G34" i="1"/>
  <c r="S41" i="8" l="1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6" i="8"/>
  <c r="S15" i="8"/>
  <c r="S14" i="8"/>
  <c r="S13" i="8"/>
  <c r="S12" i="8"/>
  <c r="S11" i="8"/>
  <c r="S10" i="8"/>
  <c r="S9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M9" i="8"/>
  <c r="H41" i="8"/>
  <c r="I41" i="8" s="1"/>
  <c r="H40" i="8"/>
  <c r="I40" i="8" s="1"/>
  <c r="H39" i="8"/>
  <c r="I39" i="8" s="1"/>
  <c r="H38" i="8"/>
  <c r="I38" i="8" s="1"/>
  <c r="H37" i="8"/>
  <c r="I37" i="8" s="1"/>
  <c r="H36" i="8"/>
  <c r="I36" i="8" s="1"/>
  <c r="H35" i="8"/>
  <c r="I35" i="8" s="1"/>
  <c r="H34" i="8"/>
  <c r="I34" i="8" s="1"/>
  <c r="H33" i="8"/>
  <c r="I33" i="8" s="1"/>
  <c r="H32" i="8"/>
  <c r="I32" i="8" s="1"/>
  <c r="H31" i="8"/>
  <c r="I31" i="8" s="1"/>
  <c r="H30" i="8"/>
  <c r="I30" i="8" s="1"/>
  <c r="H29" i="8"/>
  <c r="I29" i="8" s="1"/>
  <c r="H28" i="8"/>
  <c r="I28" i="8" s="1"/>
  <c r="H27" i="8"/>
  <c r="I27" i="8" s="1"/>
  <c r="H26" i="8"/>
  <c r="I26" i="8" s="1"/>
  <c r="H25" i="8"/>
  <c r="I25" i="8" s="1"/>
  <c r="H24" i="8"/>
  <c r="I24" i="8" s="1"/>
  <c r="H23" i="8"/>
  <c r="I23" i="8" s="1"/>
  <c r="H22" i="8"/>
  <c r="I22" i="8" s="1"/>
  <c r="H20" i="8"/>
  <c r="I20" i="8" s="1"/>
  <c r="H19" i="8"/>
  <c r="I19" i="8" s="1"/>
  <c r="H18" i="8"/>
  <c r="I18" i="8" s="1"/>
  <c r="H17" i="8"/>
  <c r="I17" i="8" s="1"/>
  <c r="H16" i="8"/>
  <c r="I16" i="8" s="1"/>
  <c r="H15" i="8"/>
  <c r="I15" i="8" s="1"/>
  <c r="H14" i="8"/>
  <c r="I14" i="8" s="1"/>
  <c r="H13" i="8"/>
  <c r="I13" i="8" s="1"/>
  <c r="H12" i="8"/>
  <c r="I12" i="8" s="1"/>
  <c r="H11" i="8"/>
  <c r="I11" i="8" s="1"/>
  <c r="H10" i="8"/>
  <c r="I10" i="8" s="1"/>
  <c r="H9" i="8"/>
  <c r="I9" i="8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S17" i="8"/>
  <c r="H21" i="8"/>
  <c r="I21" i="8" s="1"/>
  <c r="E9" i="9" l="1"/>
  <c r="E10" i="9"/>
  <c r="D42" i="7" s="1"/>
  <c r="E8" i="9"/>
  <c r="D40" i="7" s="1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Q42" i="8"/>
  <c r="E52" i="8" s="1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9" i="8"/>
  <c r="M11" i="8"/>
  <c r="T11" i="8" s="1"/>
  <c r="M12" i="8"/>
  <c r="T12" i="8" s="1"/>
  <c r="M13" i="8"/>
  <c r="M14" i="8"/>
  <c r="M15" i="8"/>
  <c r="T15" i="8" s="1"/>
  <c r="M16" i="8"/>
  <c r="T16" i="8" s="1"/>
  <c r="M17" i="8"/>
  <c r="T17" i="8" s="1"/>
  <c r="M18" i="8"/>
  <c r="M19" i="8"/>
  <c r="T19" i="8" s="1"/>
  <c r="M20" i="8"/>
  <c r="T20" i="8" s="1"/>
  <c r="M21" i="8"/>
  <c r="T21" i="8" s="1"/>
  <c r="M22" i="8"/>
  <c r="M23" i="8"/>
  <c r="T23" i="8" s="1"/>
  <c r="M24" i="8"/>
  <c r="T24" i="8" s="1"/>
  <c r="M25" i="8"/>
  <c r="T25" i="8" s="1"/>
  <c r="M26" i="8"/>
  <c r="M27" i="8"/>
  <c r="T27" i="8" s="1"/>
  <c r="M28" i="8"/>
  <c r="T28" i="8" s="1"/>
  <c r="M29" i="8"/>
  <c r="T29" i="8" s="1"/>
  <c r="M30" i="8"/>
  <c r="M31" i="8"/>
  <c r="T31" i="8" s="1"/>
  <c r="M32" i="8"/>
  <c r="T32" i="8" s="1"/>
  <c r="M33" i="8"/>
  <c r="T33" i="8" s="1"/>
  <c r="M34" i="8"/>
  <c r="M35" i="8"/>
  <c r="T35" i="8" s="1"/>
  <c r="M36" i="8"/>
  <c r="T36" i="8" s="1"/>
  <c r="M37" i="8"/>
  <c r="T37" i="8" s="1"/>
  <c r="M38" i="8"/>
  <c r="M39" i="8"/>
  <c r="T39" i="8" s="1"/>
  <c r="M40" i="8"/>
  <c r="T40" i="8" s="1"/>
  <c r="M41" i="8"/>
  <c r="T41" i="8" s="1"/>
  <c r="I42" i="8"/>
  <c r="G9" i="8"/>
  <c r="E9" i="8"/>
  <c r="E24" i="2"/>
  <c r="D26" i="7" s="1"/>
  <c r="E25" i="2"/>
  <c r="D27" i="7" s="1"/>
  <c r="E26" i="2"/>
  <c r="D28" i="7" s="1"/>
  <c r="E23" i="2"/>
  <c r="D25" i="7" s="1"/>
  <c r="E19" i="2"/>
  <c r="D21" i="7" s="1"/>
  <c r="E20" i="2"/>
  <c r="D22" i="7" s="1"/>
  <c r="E21" i="2"/>
  <c r="D23" i="7" s="1"/>
  <c r="E18" i="2"/>
  <c r="D20" i="7" s="1"/>
  <c r="E12" i="2"/>
  <c r="D14" i="7" s="1"/>
  <c r="E13" i="2"/>
  <c r="D15" i="7" s="1"/>
  <c r="E14" i="2"/>
  <c r="D16" i="7" s="1"/>
  <c r="E15" i="2"/>
  <c r="D17" i="7" s="1"/>
  <c r="E16" i="2"/>
  <c r="D18" i="7" s="1"/>
  <c r="E11" i="2"/>
  <c r="D13" i="7" s="1"/>
  <c r="C43" i="7"/>
  <c r="H33" i="1"/>
  <c r="T38" i="8" l="1"/>
  <c r="T34" i="8"/>
  <c r="T30" i="8"/>
  <c r="T26" i="8"/>
  <c r="T22" i="8"/>
  <c r="T18" i="8"/>
  <c r="T14" i="8"/>
  <c r="T13" i="8"/>
  <c r="E11" i="9"/>
  <c r="D39" i="7" s="1"/>
  <c r="D41" i="7"/>
  <c r="E47" i="8"/>
  <c r="D32" i="7" s="1"/>
  <c r="E42" i="8"/>
  <c r="T9" i="8"/>
  <c r="O42" i="8"/>
  <c r="S42" i="8"/>
  <c r="K42" i="8"/>
  <c r="G42" i="8"/>
  <c r="E46" i="8" s="1"/>
  <c r="E22" i="2"/>
  <c r="D24" i="7" s="1"/>
  <c r="E17" i="2"/>
  <c r="D19" i="7" s="1"/>
  <c r="E10" i="2"/>
  <c r="D10" i="2"/>
  <c r="H36" i="1"/>
  <c r="E48" i="8" l="1"/>
  <c r="D33" i="7" s="1"/>
  <c r="D12" i="7"/>
  <c r="D9" i="2"/>
  <c r="E53" i="8"/>
  <c r="D38" i="7" s="1"/>
  <c r="E51" i="8"/>
  <c r="D36" i="7" s="1"/>
  <c r="D31" i="7"/>
  <c r="E9" i="2"/>
  <c r="D11" i="7" s="1"/>
  <c r="I38" i="1"/>
  <c r="E45" i="8" l="1"/>
  <c r="D30" i="7" s="1"/>
  <c r="D8" i="7"/>
  <c r="D9" i="7" l="1"/>
  <c r="D10" i="7"/>
  <c r="M10" i="8" l="1"/>
  <c r="T10" i="8" s="1"/>
  <c r="M42" i="8" l="1"/>
  <c r="E50" i="8" l="1"/>
  <c r="E49" i="8" s="1"/>
  <c r="D29" i="7" s="1"/>
  <c r="D35" i="7" l="1"/>
  <c r="D34" i="7"/>
  <c r="D43" i="7"/>
</calcChain>
</file>

<file path=xl/sharedStrings.xml><?xml version="1.0" encoding="utf-8"?>
<sst xmlns="http://schemas.openxmlformats.org/spreadsheetml/2006/main" count="230" uniqueCount="138">
  <si>
    <t>No.</t>
  </si>
  <si>
    <t>Project_Name</t>
  </si>
  <si>
    <t>Client_Name</t>
  </si>
  <si>
    <t>Country</t>
  </si>
  <si>
    <t>Brief_Project_Description</t>
  </si>
  <si>
    <t>Project_Deliverable</t>
  </si>
  <si>
    <t xml:space="preserve">       COMMERCIAL BANK OF ETHIOPIA</t>
  </si>
  <si>
    <t xml:space="preserve">       CBE Reform and Transformation Project Office</t>
  </si>
  <si>
    <t>Name                          Signature                            Date</t>
  </si>
  <si>
    <t>Evaluation Committee Member 1: ___________________________________________________________</t>
  </si>
  <si>
    <t>Evaluation Committee Member 2: ___________________________________________________________</t>
  </si>
  <si>
    <t>Evaluation Committee Member 3: ___________________________________________________________</t>
  </si>
  <si>
    <t>Evaluation Committee Member 4: ___________________________________________________________</t>
  </si>
  <si>
    <t>Evaluation Committee Member 5: ___________________________________________________________</t>
  </si>
  <si>
    <t>Evaluation Committee Chairman: ______________________________________________________________</t>
  </si>
  <si>
    <t>No</t>
  </si>
  <si>
    <t>Description _of_Evaluation_Criteria</t>
  </si>
  <si>
    <t>Max. Weight</t>
  </si>
  <si>
    <t>Actual Result</t>
  </si>
  <si>
    <t xml:space="preserve">       Procurement of Consultancy Service for Digital Banking and Data Management transformation initiatives implementation</t>
  </si>
  <si>
    <t>Name                          Signature                       Date</t>
  </si>
  <si>
    <t>Specific experience of the Consultant (as a firm) relevant to the Assignment</t>
  </si>
  <si>
    <t xml:space="preserve">Relevant experience on similar assignments for the last five years </t>
  </si>
  <si>
    <t>Number of banks/financial organizations to whom the consultancy service is performed</t>
  </si>
  <si>
    <t>Technical Approach and Methodology</t>
  </si>
  <si>
    <t>The consultant clearly understands the assignment and expectation of the Bank</t>
  </si>
  <si>
    <t>The proposal details the mechanisms of addressing the assignment by using tested innovative approach and methodology</t>
  </si>
  <si>
    <t>The consultant raises important issues that may not be considered in the TOR but would improve the quality and effectiveness of the assignment</t>
  </si>
  <si>
    <t>The techniques proposed by the consultant to deliver the assignment are practical in the context of CBE</t>
  </si>
  <si>
    <t>The proposed techniques are simple to understand</t>
  </si>
  <si>
    <t>The consultant’s approach and methodology are supported with relevant system (technology/software)</t>
  </si>
  <si>
    <t>Work Plan</t>
  </si>
  <si>
    <t>The work plan allocates reasonable time for each deliverable</t>
  </si>
  <si>
    <t>The work plan enables reasonable skill transfer for CBE team</t>
  </si>
  <si>
    <t>the work plan comprehensively addresses deliverables with logical flow</t>
  </si>
  <si>
    <t>The work plan is consistent with the technical approach &amp; methodology</t>
  </si>
  <si>
    <t>Organization and Staffing</t>
  </si>
  <si>
    <t xml:space="preserve">Clearly defined duties and responsibilities of participating teams </t>
  </si>
  <si>
    <t>Well integrated team and good support organization</t>
  </si>
  <si>
    <t>Proposed number of onsite man-months for Key Experts</t>
  </si>
  <si>
    <t xml:space="preserve">Total number of directly participating experts </t>
  </si>
  <si>
    <t>2.1.1</t>
  </si>
  <si>
    <t>2.2.2</t>
  </si>
  <si>
    <t>2.3.3</t>
  </si>
  <si>
    <t>2.1.2</t>
  </si>
  <si>
    <t>2.1.3</t>
  </si>
  <si>
    <t>2.1.4</t>
  </si>
  <si>
    <t>2.1.5</t>
  </si>
  <si>
    <t>2.1.6</t>
  </si>
  <si>
    <t>2.2.1</t>
  </si>
  <si>
    <t>2.2.3</t>
  </si>
  <si>
    <t>2.2.4</t>
  </si>
  <si>
    <t>2.3.1</t>
  </si>
  <si>
    <t>2.3.2</t>
  </si>
  <si>
    <t>2.3.4</t>
  </si>
  <si>
    <t>General qualifications (general education, training, and experience)</t>
  </si>
  <si>
    <t>Educational Status weights</t>
  </si>
  <si>
    <t xml:space="preserve">Relevant certification </t>
  </si>
  <si>
    <t xml:space="preserve">General Experience </t>
  </si>
  <si>
    <t>3.1.1</t>
  </si>
  <si>
    <t>3.1.2</t>
  </si>
  <si>
    <t>3.1.3</t>
  </si>
  <si>
    <t>Adequacy for the Assignment (experience in the sector/similar assignments)</t>
  </si>
  <si>
    <t>Relevant Experience in the area of specialty</t>
  </si>
  <si>
    <t>Relevant experience in the area of specialty in Bank/Financial institution projects</t>
  </si>
  <si>
    <t>Number of man-months in relevant projects</t>
  </si>
  <si>
    <t>3.2.1</t>
  </si>
  <si>
    <t>3.2.2</t>
  </si>
  <si>
    <t>3.2.3</t>
  </si>
  <si>
    <t>Relevant experience in the region (working level fluency in local language(s)/ knowledge of local culture, etc.)</t>
  </si>
  <si>
    <t xml:space="preserve">Adequacy and quality of the proposed methodology, and work plan in responding to the Terms of Reference (TOR) </t>
  </si>
  <si>
    <t xml:space="preserve">Adequacy and quality of the proposed methodology, and work 
plan in responding to the Terms of Reference (TOR) </t>
  </si>
  <si>
    <t>Key Experts’ qualifications and competence for the Assignment</t>
  </si>
  <si>
    <t xml:space="preserve">Delivered date </t>
  </si>
  <si>
    <t xml:space="preserve">Total </t>
  </si>
  <si>
    <t>Total experience on Digital banking</t>
  </si>
  <si>
    <t>Total experience on Data management</t>
  </si>
  <si>
    <t>Total experience onProject management</t>
  </si>
  <si>
    <t>Total sum</t>
  </si>
  <si>
    <t xml:space="preserve">Financial /Non-financial </t>
  </si>
  <si>
    <t>Total result</t>
  </si>
  <si>
    <t>Transfer of knowledge (training) program (relevance of approach 
and methodology)</t>
  </si>
  <si>
    <t>The consultant outlined a clear approach/methodology and timing to engage CBE’s team</t>
  </si>
  <si>
    <t>The consultant set out a plan to train staff of CBE</t>
  </si>
  <si>
    <t xml:space="preserve">The consultant scheduled for CBE’s team regular interactive sessions with its working team on-site and key Experts/Specialists </t>
  </si>
  <si>
    <t>Actual result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</si>
  <si>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</si>
  <si>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</si>
  <si>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</si>
  <si>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</si>
  <si>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</si>
  <si>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</si>
  <si>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</si>
  <si>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</si>
  <si>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</si>
  <si>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</si>
  <si>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</si>
  <si>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</si>
  <si>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</si>
  <si>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</si>
  <si>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Evaluation</t>
  </si>
  <si>
    <t>Evaluation Criteria</t>
  </si>
  <si>
    <t>Total Weight 
assigned</t>
  </si>
  <si>
    <t>Name</t>
  </si>
  <si>
    <t xml:space="preserve">Educational Status </t>
  </si>
  <si>
    <t>Criteria</t>
  </si>
  <si>
    <t>Assessment</t>
  </si>
  <si>
    <t>Weight</t>
  </si>
  <si>
    <t>Area of specialization</t>
  </si>
  <si>
    <t xml:space="preserve">Description of certification </t>
  </si>
  <si>
    <t>Issued by</t>
  </si>
  <si>
    <t xml:space="preserve">Certification </t>
  </si>
  <si>
    <t>Date Issued</t>
  </si>
  <si>
    <t>Experience</t>
  </si>
  <si>
    <t>Nationality</t>
  </si>
  <si>
    <t>Firm level Total</t>
  </si>
  <si>
    <t>Total actual result per specialist</t>
  </si>
  <si>
    <t xml:space="preserve">       Firm/Company Name_______________________________</t>
  </si>
  <si>
    <t xml:space="preserve">Table 1 Specific experience of the Consultant (as a firm) relevant to the Assignment </t>
  </si>
  <si>
    <t xml:space="preserve">       Table 2 Adequacy and quality of the proposed methodology, and work plan in responding to the Terms of Reference (TOR) </t>
  </si>
  <si>
    <t xml:space="preserve">       Table 3  Key Experts’ qualifications and competence for the Assignment</t>
  </si>
  <si>
    <t xml:space="preserve">       Table 4. Transfer of knowledge (training) program (relevance of approach and methodology) </t>
  </si>
  <si>
    <t xml:space="preserve">Table 5:Overall Techenical evaluation Summary report    </t>
  </si>
  <si>
    <t xml:space="preserve">      Technical evaluation</t>
  </si>
  <si>
    <t>Relevance</t>
  </si>
  <si>
    <t>Very Good</t>
  </si>
  <si>
    <t>satisfactory</t>
  </si>
  <si>
    <t>Excellent</t>
  </si>
  <si>
    <t>Relevant Experience in the 
area of specialty</t>
  </si>
  <si>
    <t xml:space="preserve">       Procurement of Consultancy Service for Digital Banking,Data Management and Project Management  transformation initiatives implementation </t>
  </si>
  <si>
    <t xml:space="preserve">       Procurement of Consultancy Service for Digital Banking ,Data Management and Project Management  transformation initiatives implementation</t>
  </si>
  <si>
    <t xml:space="preserve">       Technical evaluation </t>
  </si>
  <si>
    <t xml:space="preserve">      Technical evaluation </t>
  </si>
  <si>
    <t>Project Name</t>
  </si>
  <si>
    <t>Location</t>
  </si>
  <si>
    <t>Dates</t>
  </si>
  <si>
    <t>Remark</t>
  </si>
  <si>
    <t>Area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</si>
</sst>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0"/>
      <name val="Calibri"/>
      <family val="2"/>
      <scheme val="minor"/>
    </font>
    <font>
      <b/>
      <sz val="13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3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i/>
      <sz val="9"/>
      <color theme="1"/>
      <name val="Verdana"/>
      <family val="2"/>
    </font>
    <font>
      <sz val="11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i/>
      <sz val="11"/>
      <color rgb="FF000000"/>
      <name val="Verdana"/>
      <family val="2"/>
    </font>
    <font>
      <b/>
      <sz val="10"/>
      <color rgb="FF000000"/>
      <name val="Verdana"/>
      <family val="2"/>
    </font>
    <font>
      <b/>
      <sz val="15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theme="1"/>
      <name val="Calibri"/>
      <family val="2"/>
      <scheme val="minor"/>
    </font>
    <font>
      <b/>
      <i/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i/>
      <sz val="11"/>
      <color theme="1"/>
      <name val="Verdana"/>
      <family val="2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0F7EC"/>
        <bgColor indexed="64"/>
      </patternFill>
    </fill>
    <fill>
      <patternFill patternType="solid">
        <fgColor rgb="FFE2EFD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mediumDashDot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double">
        <color indexed="64"/>
      </right>
      <top style="double">
        <color indexed="64"/>
      </top>
      <bottom style="mediumDashDot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5">
    <xf numFmtId="0" fontId="0" fillId="0" borderId="0" xfId="0"/>
    <xf numFmtId="0" fontId="1" fillId="0" borderId="0" xfId="0" applyFont="1" applyBorder="1" applyAlignment="1" applyProtection="1">
      <alignment horizontal="left" indent="4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4" fillId="3" borderId="1" xfId="1" applyFont="1" applyFill="1" applyBorder="1"/>
    <xf numFmtId="0" fontId="0" fillId="0" borderId="1" xfId="0" applyBorder="1"/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2" fillId="0" borderId="0" xfId="0" applyFont="1" applyAlignment="1" applyProtection="1">
      <alignment horizontal="right"/>
      <protection locked="0"/>
    </xf>
    <xf numFmtId="0" fontId="17" fillId="0" borderId="0" xfId="0" applyFont="1"/>
    <xf numFmtId="0" fontId="12" fillId="6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13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0" borderId="0" xfId="0" applyBorder="1"/>
    <xf numFmtId="0" fontId="1" fillId="0" borderId="0" xfId="0" applyFont="1" applyFill="1" applyBorder="1" applyAlignment="1" applyProtection="1">
      <alignment horizontal="left" indent="4"/>
      <protection locked="0"/>
    </xf>
    <xf numFmtId="0" fontId="11" fillId="6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horizontal="right" vertical="center" wrapText="1"/>
    </xf>
    <xf numFmtId="0" fontId="10" fillId="6" borderId="1" xfId="0" applyFont="1" applyFill="1" applyBorder="1" applyAlignment="1">
      <alignment horizontal="right" vertical="center" wrapText="1"/>
    </xf>
    <xf numFmtId="0" fontId="20" fillId="6" borderId="1" xfId="0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justify" vertical="center" wrapText="1"/>
    </xf>
    <xf numFmtId="0" fontId="19" fillId="0" borderId="1" xfId="0" applyFont="1" applyBorder="1" applyAlignment="1">
      <alignment horizontal="right"/>
    </xf>
    <xf numFmtId="0" fontId="20" fillId="0" borderId="1" xfId="0" applyFont="1" applyBorder="1"/>
    <xf numFmtId="9" fontId="19" fillId="0" borderId="1" xfId="0" applyNumberFormat="1" applyFont="1" applyBorder="1"/>
    <xf numFmtId="0" fontId="0" fillId="0" borderId="1" xfId="0" applyFont="1" applyBorder="1"/>
    <xf numFmtId="9" fontId="0" fillId="0" borderId="1" xfId="0" applyNumberFormat="1" applyBorder="1"/>
    <xf numFmtId="0" fontId="20" fillId="0" borderId="1" xfId="0" applyFont="1" applyBorder="1" applyAlignment="1">
      <alignment horizontal="right"/>
    </xf>
    <xf numFmtId="0" fontId="20" fillId="0" borderId="1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justify" vertical="center"/>
    </xf>
    <xf numFmtId="9" fontId="7" fillId="0" borderId="1" xfId="0" applyNumberFormat="1" applyFont="1" applyBorder="1"/>
    <xf numFmtId="0" fontId="7" fillId="0" borderId="1" xfId="0" applyFont="1" applyBorder="1"/>
    <xf numFmtId="0" fontId="9" fillId="0" borderId="1" xfId="0" applyFont="1" applyBorder="1" applyAlignment="1">
      <alignment horizontal="right" vertical="center"/>
    </xf>
    <xf numFmtId="9" fontId="11" fillId="0" borderId="1" xfId="0" applyNumberFormat="1" applyFont="1" applyBorder="1"/>
    <xf numFmtId="10" fontId="12" fillId="6" borderId="1" xfId="0" applyNumberFormat="1" applyFont="1" applyFill="1" applyBorder="1" applyAlignment="1">
      <alignment horizontal="right" vertical="center"/>
    </xf>
    <xf numFmtId="10" fontId="12" fillId="5" borderId="1" xfId="0" applyNumberFormat="1" applyFont="1" applyFill="1" applyBorder="1" applyAlignment="1">
      <alignment horizontal="right" vertical="center"/>
    </xf>
    <xf numFmtId="9" fontId="20" fillId="0" borderId="1" xfId="0" applyNumberFormat="1" applyFont="1" applyBorder="1"/>
    <xf numFmtId="9" fontId="14" fillId="5" borderId="1" xfId="0" applyNumberFormat="1" applyFont="1" applyFill="1" applyBorder="1" applyAlignment="1">
      <alignment horizontal="right" vertical="center" wrapText="1"/>
    </xf>
    <xf numFmtId="0" fontId="13" fillId="5" borderId="1" xfId="0" applyFont="1" applyFill="1" applyBorder="1" applyAlignment="1">
      <alignment horizontal="right" vertical="center" wrapText="1"/>
    </xf>
    <xf numFmtId="9" fontId="12" fillId="5" borderId="1" xfId="0" applyNumberFormat="1" applyFont="1" applyFill="1" applyBorder="1" applyAlignment="1">
      <alignment horizontal="right" vertical="center" wrapText="1"/>
    </xf>
    <xf numFmtId="0" fontId="13" fillId="6" borderId="1" xfId="0" applyFont="1" applyFill="1" applyBorder="1" applyAlignment="1">
      <alignment horizontal="right" vertical="center" wrapText="1"/>
    </xf>
    <xf numFmtId="9" fontId="12" fillId="6" borderId="1" xfId="0" applyNumberFormat="1" applyFont="1" applyFill="1" applyBorder="1" applyAlignment="1">
      <alignment horizontal="right" vertical="center" wrapText="1"/>
    </xf>
    <xf numFmtId="0" fontId="20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1" xfId="0" applyFont="1" applyBorder="1"/>
    <xf numFmtId="0" fontId="12" fillId="5" borderId="1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right" vertical="center" wrapText="1"/>
    </xf>
    <xf numFmtId="0" fontId="0" fillId="0" borderId="1" xfId="0" applyNumberFormat="1" applyBorder="1"/>
    <xf numFmtId="0" fontId="0" fillId="0" borderId="1" xfId="0" applyBorder="1" applyAlignment="1"/>
    <xf numFmtId="0" fontId="0" fillId="0" borderId="13" xfId="0" applyBorder="1" applyAlignment="1"/>
    <xf numFmtId="0" fontId="21" fillId="0" borderId="0" xfId="0" applyFont="1" applyAlignment="1">
      <alignment horizontal="right" vertical="center"/>
    </xf>
    <xf numFmtId="0" fontId="18" fillId="5" borderId="1" xfId="0" applyFont="1" applyFill="1" applyBorder="1" applyAlignment="1">
      <alignment horizontal="center" vertical="center" wrapText="1"/>
    </xf>
    <xf numFmtId="0" fontId="16" fillId="5" borderId="18" xfId="0" applyFont="1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left" wrapText="1"/>
    </xf>
    <xf numFmtId="0" fontId="4" fillId="3" borderId="11" xfId="1" applyFont="1" applyFill="1" applyBorder="1" applyAlignment="1">
      <alignment horizontal="left" wrapText="1"/>
    </xf>
    <xf numFmtId="0" fontId="4" fillId="3" borderId="12" xfId="1" applyFont="1" applyFill="1" applyBorder="1" applyAlignment="1">
      <alignment horizontal="left" wrapText="1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0" fillId="0" borderId="11" xfId="0" applyBorder="1" applyAlignment="1">
      <alignment horizontal="center"/>
    </xf>
    <xf numFmtId="0" fontId="6" fillId="0" borderId="5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6" fillId="0" borderId="8" xfId="0" applyFont="1" applyBorder="1" applyAlignment="1" applyProtection="1">
      <alignment horizontal="left"/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 indent="30"/>
      <protection locked="0"/>
    </xf>
    <xf numFmtId="0" fontId="5" fillId="0" borderId="3" xfId="0" applyFont="1" applyBorder="1" applyAlignment="1" applyProtection="1">
      <alignment horizontal="left" indent="30"/>
      <protection locked="0"/>
    </xf>
    <xf numFmtId="0" fontId="5" fillId="0" borderId="4" xfId="0" applyFont="1" applyBorder="1" applyAlignment="1" applyProtection="1">
      <alignment horizontal="left" indent="30"/>
      <protection locked="0"/>
    </xf>
    <xf numFmtId="0" fontId="18" fillId="5" borderId="14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9" fontId="14" fillId="5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18" fillId="5" borderId="19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N$58" lockText="1" noThreeD="1"/>
</file>

<file path=xl/ctrlProps/ctrlProp2.xml><?xml version="1.0" encoding="utf-8"?>
<formControlPr xmlns="http://schemas.microsoft.com/office/spreadsheetml/2009/9/main" objectType="CheckBox" fmlaLink="$M$58" lockText="1" noThreeD="1"/>
</file>

<file path=xl/ctrlProps/ctrlProp3.xml><?xml version="1.0" encoding="utf-8"?>
<formControlPr xmlns="http://schemas.microsoft.com/office/spreadsheetml/2009/9/main" objectType="CheckBox" fmlaLink="$L$58" lockText="1" noThreeD="1"/>
</file>

<file path=xl/ctrlProps/ctrlProp4.xml><?xml version="1.0" encoding="utf-8"?>
<formControlPr xmlns="http://schemas.microsoft.com/office/spreadsheetml/2009/9/main" objectType="CheckBox" fmlaLink="$N$59" lockText="1" noThreeD="1"/>
</file>

<file path=xl/ctrlProps/ctrlProp5.xml><?xml version="1.0" encoding="utf-8"?>
<formControlPr xmlns="http://schemas.microsoft.com/office/spreadsheetml/2009/9/main" objectType="CheckBox" fmlaLink="$M$59" lockText="1" noThreeD="1"/>
</file>

<file path=xl/ctrlProps/ctrlProp6.xml><?xml version="1.0" encoding="utf-8"?>
<formControlPr xmlns="http://schemas.microsoft.com/office/spreadsheetml/2009/9/main" objectType="CheckBox" fmlaLink="$L$59" lockText="1" noThreeD="1"/>
</file>

<file path=xl/ctrlProps/ctrlProp7.xml><?xml version="1.0" encoding="utf-8"?>
<formControlPr xmlns="http://schemas.microsoft.com/office/spreadsheetml/2009/9/main" objectType="CheckBox" fmlaLink="$N$60" lockText="1" noThreeD="1"/>
</file>

<file path=xl/ctrlProps/ctrlProp8.xml><?xml version="1.0" encoding="utf-8"?>
<formControlPr xmlns="http://schemas.microsoft.com/office/spreadsheetml/2009/9/main" objectType="CheckBox" fmlaLink="$M$60" lockText="1" noThreeD="1"/>
</file>

<file path=xl/ctrlProps/ctrlProp9.xml><?xml version="1.0" encoding="utf-8"?>
<formControlPr xmlns="http://schemas.microsoft.com/office/spreadsheetml/2009/9/main" objectType="CheckBox" fmlaLink="$L$60" lockText="1" noThreeD="1"/>
</file>

<file path=xl/ctrlProps/ctrlProp10.xml><?xml version="1.0" encoding="utf-8"?>
<formControlPr xmlns="http://schemas.microsoft.com/office/spreadsheetml/2009/9/main" objectType="CheckBox" fmlaLink="$N$61" lockText="1" noThreeD="1"/>
</file>

<file path=xl/ctrlProps/ctrlProp11.xml><?xml version="1.0" encoding="utf-8"?>
<formControlPr xmlns="http://schemas.microsoft.com/office/spreadsheetml/2009/9/main" objectType="CheckBox" fmlaLink="$M$61" lockText="1" noThreeD="1"/>
</file>

<file path=xl/ctrlProps/ctrlProp12.xml><?xml version="1.0" encoding="utf-8"?>
<formControlPr xmlns="http://schemas.microsoft.com/office/spreadsheetml/2009/9/main" objectType="CheckBox" fmlaLink="$L$61" lockText="1" noThreeD="1"/>
</file>

<file path=xl/ctrlProps/ctrlProp13.xml><?xml version="1.0" encoding="utf-8"?>
<formControlPr xmlns="http://schemas.microsoft.com/office/spreadsheetml/2009/9/main" objectType="CheckBox" fmlaLink="$N$62" lockText="1" noThreeD="1"/>
</file>

<file path=xl/ctrlProps/ctrlProp14.xml><?xml version="1.0" encoding="utf-8"?>
<formControlPr xmlns="http://schemas.microsoft.com/office/spreadsheetml/2009/9/main" objectType="CheckBox" fmlaLink="$M$62" lockText="1" noThreeD="1"/>
</file>

<file path=xl/ctrlProps/ctrlProp15.xml><?xml version="1.0" encoding="utf-8"?>
<formControlPr xmlns="http://schemas.microsoft.com/office/spreadsheetml/2009/9/main" objectType="CheckBox" fmlaLink="$L$62" lockText="1" noThreeD="1"/>
</file>

<file path=xl/ctrlProps/ctrlProp16.xml><?xml version="1.0" encoding="utf-8"?>
<formControlPr xmlns="http://schemas.microsoft.com/office/spreadsheetml/2009/9/main" objectType="CheckBox" fmlaLink="$N$63" lockText="1" noThreeD="1"/>
</file>

<file path=xl/ctrlProps/ctrlProp17.xml><?xml version="1.0" encoding="utf-8"?>
<formControlPr xmlns="http://schemas.microsoft.com/office/spreadsheetml/2009/9/main" objectType="CheckBox" fmlaLink="$M$63" lockText="1" noThreeD="1"/>
</file>

<file path=xl/ctrlProps/ctrlProp18.xml><?xml version="1.0" encoding="utf-8"?>
<formControlPr xmlns="http://schemas.microsoft.com/office/spreadsheetml/2009/9/main" objectType="CheckBox" fmlaLink="$L$63" lockText="1" noThreeD="1"/>
</file>

<file path=xl/ctrlProps/ctrlProp19.xml><?xml version="1.0" encoding="utf-8"?>
<formControlPr xmlns="http://schemas.microsoft.com/office/spreadsheetml/2009/9/main" objectType="CheckBox" fmlaLink="$N$64" lockText="1" noThreeD="1"/>
</file>

<file path=xl/ctrlProps/ctrlProp20.xml><?xml version="1.0" encoding="utf-8"?>
<formControlPr xmlns="http://schemas.microsoft.com/office/spreadsheetml/2009/9/main" objectType="CheckBox" fmlaLink="$M$64" lockText="1" noThreeD="1"/>
</file>

<file path=xl/ctrlProps/ctrlProp21.xml><?xml version="1.0" encoding="utf-8"?>
<formControlPr xmlns="http://schemas.microsoft.com/office/spreadsheetml/2009/9/main" objectType="CheckBox" fmlaLink="$L$64" lockText="1" noThreeD="1"/>
</file>

<file path=xl/ctrlProps/ctrlProp22.xml><?xml version="1.0" encoding="utf-8"?>
<formControlPr xmlns="http://schemas.microsoft.com/office/spreadsheetml/2009/9/main" objectType="CheckBox" fmlaLink="$N$65" lockText="1" noThreeD="1"/>
</file>

<file path=xl/ctrlProps/ctrlProp23.xml><?xml version="1.0" encoding="utf-8"?>
<formControlPr xmlns="http://schemas.microsoft.com/office/spreadsheetml/2009/9/main" objectType="CheckBox" fmlaLink="$M$65" lockText="1" noThreeD="1"/>
</file>

<file path=xl/ctrlProps/ctrlProp24.xml><?xml version="1.0" encoding="utf-8"?>
<formControlPr xmlns="http://schemas.microsoft.com/office/spreadsheetml/2009/9/main" objectType="CheckBox" fmlaLink="$L$65" lockText="1" noThreeD="1"/>
</file>

<file path=xl/ctrlProps/ctrlProp25.xml><?xml version="1.0" encoding="utf-8"?>
<formControlPr xmlns="http://schemas.microsoft.com/office/spreadsheetml/2009/9/main" objectType="CheckBox" fmlaLink="$N$66" lockText="1" noThreeD="1"/>
</file>

<file path=xl/ctrlProps/ctrlProp26.xml><?xml version="1.0" encoding="utf-8"?>
<formControlPr xmlns="http://schemas.microsoft.com/office/spreadsheetml/2009/9/main" objectType="CheckBox" fmlaLink="$M$66" lockText="1" noThreeD="1"/>
</file>

<file path=xl/ctrlProps/ctrlProp27.xml><?xml version="1.0" encoding="utf-8"?>
<formControlPr xmlns="http://schemas.microsoft.com/office/spreadsheetml/2009/9/main" objectType="CheckBox" fmlaLink="$L$66" lockText="1" noThreeD="1"/>
</file>

<file path=xl/ctrlProps/ctrlProp28.xml><?xml version="1.0" encoding="utf-8"?>
<formControlPr xmlns="http://schemas.microsoft.com/office/spreadsheetml/2009/9/main" objectType="CheckBox" fmlaLink="$N$67" lockText="1" noThreeD="1"/>
</file>

<file path=xl/ctrlProps/ctrlProp29.xml><?xml version="1.0" encoding="utf-8"?>
<formControlPr xmlns="http://schemas.microsoft.com/office/spreadsheetml/2009/9/main" objectType="CheckBox" fmlaLink="$M$67" lockText="1" noThreeD="1"/>
</file>

<file path=xl/ctrlProps/ctrlProp30.xml><?xml version="1.0" encoding="utf-8"?>
<formControlPr xmlns="http://schemas.microsoft.com/office/spreadsheetml/2009/9/main" objectType="CheckBox" fmlaLink="$L$67" lockText="1" noThreeD="1"/>
</file>

<file path=xl/ctrlProps/ctrlProp31.xml><?xml version="1.0" encoding="utf-8"?>
<formControlPr xmlns="http://schemas.microsoft.com/office/spreadsheetml/2009/9/main" objectType="CheckBox" fmlaLink="$N$68" lockText="1" noThreeD="1"/>
</file>

<file path=xl/ctrlProps/ctrlProp32.xml><?xml version="1.0" encoding="utf-8"?>
<formControlPr xmlns="http://schemas.microsoft.com/office/spreadsheetml/2009/9/main" objectType="CheckBox" fmlaLink="$M$68" lockText="1" noThreeD="1"/>
</file>

<file path=xl/ctrlProps/ctrlProp33.xml><?xml version="1.0" encoding="utf-8"?>
<formControlPr xmlns="http://schemas.microsoft.com/office/spreadsheetml/2009/9/main" objectType="CheckBox" fmlaLink="$L$68" lockText="1" noThreeD="1"/>
</file>

<file path=xl/ctrlProps/ctrlProp34.xml><?xml version="1.0" encoding="utf-8"?>
<formControlPr xmlns="http://schemas.microsoft.com/office/spreadsheetml/2009/9/main" objectType="CheckBox" fmlaLink="$N$69" lockText="1" noThreeD="1"/>
</file>

<file path=xl/ctrlProps/ctrlProp35.xml><?xml version="1.0" encoding="utf-8"?>
<formControlPr xmlns="http://schemas.microsoft.com/office/spreadsheetml/2009/9/main" objectType="CheckBox" fmlaLink="$M$69" lockText="1" noThreeD="1"/>
</file>

<file path=xl/ctrlProps/ctrlProp36.xml><?xml version="1.0" encoding="utf-8"?>
<formControlPr xmlns="http://schemas.microsoft.com/office/spreadsheetml/2009/9/main" objectType="CheckBox" fmlaLink="$L$69" lockText="1" noThreeD="1"/>
</file>

<file path=xl/ctrlProps/ctrlProp37.xml><?xml version="1.0" encoding="utf-8"?>
<formControlPr xmlns="http://schemas.microsoft.com/office/spreadsheetml/2009/9/main" objectType="CheckBox" fmlaLink="$N$70" lockText="1" noThreeD="1"/>
</file>

<file path=xl/ctrlProps/ctrlProp38.xml><?xml version="1.0" encoding="utf-8"?>
<formControlPr xmlns="http://schemas.microsoft.com/office/spreadsheetml/2009/9/main" objectType="CheckBox" fmlaLink="$M$70" lockText="1" noThreeD="1"/>
</file>

<file path=xl/ctrlProps/ctrlProp39.xml><?xml version="1.0" encoding="utf-8"?>
<formControlPr xmlns="http://schemas.microsoft.com/office/spreadsheetml/2009/9/main" objectType="CheckBox" fmlaLink="$L$70" lockText="1" noThreeD="1"/>
</file>

<file path=xl/ctrlProps/ctrlProp40.xml><?xml version="1.0" encoding="utf-8"?>
<formControlPr xmlns="http://schemas.microsoft.com/office/spreadsheetml/2009/9/main" objectType="CheckBox" fmlaLink="$N$71" lockText="1" noThreeD="1"/>
</file>

<file path=xl/ctrlProps/ctrlProp41.xml><?xml version="1.0" encoding="utf-8"?>
<formControlPr xmlns="http://schemas.microsoft.com/office/spreadsheetml/2009/9/main" objectType="CheckBox" fmlaLink="$M$71" lockText="1" noThreeD="1"/>
</file>

<file path=xl/ctrlProps/ctrlProp42.xml><?xml version="1.0" encoding="utf-8"?>
<formControlPr xmlns="http://schemas.microsoft.com/office/spreadsheetml/2009/9/main" objectType="CheckBox" fmlaLink="$L$71" lockText="1" noThreeD="1"/>
</file>

<file path=xl/ctrlProps/ctrlProp43.xml><?xml version="1.0" encoding="utf-8"?>
<formControlPr xmlns="http://schemas.microsoft.com/office/spreadsheetml/2009/9/main" objectType="CheckBox" fmlaLink="$N$72" lockText="1" noThreeD="1"/>
</file>

<file path=xl/ctrlProps/ctrlProp44.xml><?xml version="1.0" encoding="utf-8"?>
<formControlPr xmlns="http://schemas.microsoft.com/office/spreadsheetml/2009/9/main" objectType="CheckBox" fmlaLink="$M$72" lockText="1" noThreeD="1"/>
</file>

<file path=xl/ctrlProps/ctrlProp45.xml><?xml version="1.0" encoding="utf-8"?>
<formControlPr xmlns="http://schemas.microsoft.com/office/spreadsheetml/2009/9/main" objectType="CheckBox" fmlaLink="$L$72" lockText="1" noThreeD="1"/>
</file>

<file path=xl/ctrlProps/ctrlProp46.xml><?xml version="1.0" encoding="utf-8"?>
<formControlPr xmlns="http://schemas.microsoft.com/office/spreadsheetml/2009/9/main" objectType="CheckBox" fmlaLink="$N$73" lockText="1" noThreeD="1"/>
</file>

<file path=xl/ctrlProps/ctrlProp47.xml><?xml version="1.0" encoding="utf-8"?>
<formControlPr xmlns="http://schemas.microsoft.com/office/spreadsheetml/2009/9/main" objectType="CheckBox" fmlaLink="$M$73" lockText="1" noThreeD="1"/>
</file>

<file path=xl/ctrlProps/ctrlProp48.xml><?xml version="1.0" encoding="utf-8"?>
<formControlPr xmlns="http://schemas.microsoft.com/office/spreadsheetml/2009/9/main" objectType="CheckBox" fmlaLink="$L$73" lockText="1" noThreeD="1"/>
</file>

<file path=xl/ctrlProps/ctrlProp49.xml><?xml version="1.0" encoding="utf-8"?>
<formControlPr xmlns="http://schemas.microsoft.com/office/spreadsheetml/2009/9/main" objectType="CheckBox" fmlaLink="$N$74" lockText="1" noThreeD="1"/>
</file>

<file path=xl/ctrlProps/ctrlProp50.xml><?xml version="1.0" encoding="utf-8"?>
<formControlPr xmlns="http://schemas.microsoft.com/office/spreadsheetml/2009/9/main" objectType="CheckBox" fmlaLink="$M$74" lockText="1" noThreeD="1"/>
</file>

<file path=xl/ctrlProps/ctrlProp51.xml><?xml version="1.0" encoding="utf-8"?>
<formControlPr xmlns="http://schemas.microsoft.com/office/spreadsheetml/2009/9/main" objectType="CheckBox" fmlaLink="$L$74" lockText="1" noThreeD="1"/>
</file>

<file path=xl/ctrlProps/ctrlProp52.xml><?xml version="1.0" encoding="utf-8"?>
<formControlPr xmlns="http://schemas.microsoft.com/office/spreadsheetml/2009/9/main" objectType="CheckBox" fmlaLink="$N$75" lockText="1" noThreeD="1"/>
</file>

<file path=xl/ctrlProps/ctrlProp53.xml><?xml version="1.0" encoding="utf-8"?>
<formControlPr xmlns="http://schemas.microsoft.com/office/spreadsheetml/2009/9/main" objectType="CheckBox" fmlaLink="$M$75" lockText="1" noThreeD="1"/>
</file>

<file path=xl/ctrlProps/ctrlProp54.xml><?xml version="1.0" encoding="utf-8"?>
<formControlPr xmlns="http://schemas.microsoft.com/office/spreadsheetml/2009/9/main" objectType="CheckBox" fmlaLink="$L$75" lockText="1" noThreeD="1"/>
</file>

<file path=xl/ctrlProps/ctrlProp55.xml><?xml version="1.0" encoding="utf-8"?>
<formControlPr xmlns="http://schemas.microsoft.com/office/spreadsheetml/2009/9/main" objectType="CheckBox" fmlaLink="$N$76" lockText="1" noThreeD="1"/>
</file>

<file path=xl/ctrlProps/ctrlProp56.xml><?xml version="1.0" encoding="utf-8"?>
<formControlPr xmlns="http://schemas.microsoft.com/office/spreadsheetml/2009/9/main" objectType="CheckBox" fmlaLink="$M$76" lockText="1" noThreeD="1"/>
</file>

<file path=xl/ctrlProps/ctrlProp57.xml><?xml version="1.0" encoding="utf-8"?>
<formControlPr xmlns="http://schemas.microsoft.com/office/spreadsheetml/2009/9/main" objectType="CheckBox" fmlaLink="$L$76" lockText="1" noThreeD="1"/>
</file>

<file path=xl/ctrlProps/ctrlProp58.xml><?xml version="1.0" encoding="utf-8"?>
<formControlPr xmlns="http://schemas.microsoft.com/office/spreadsheetml/2009/9/main" objectType="CheckBox" fmlaLink="$N$77" lockText="1" noThreeD="1"/>
</file>

<file path=xl/ctrlProps/ctrlProp59.xml><?xml version="1.0" encoding="utf-8"?>
<formControlPr xmlns="http://schemas.microsoft.com/office/spreadsheetml/2009/9/main" objectType="CheckBox" fmlaLink="$M$77" lockText="1" noThreeD="1"/>
</file>

<file path=xl/ctrlProps/ctrlProp60.xml><?xml version="1.0" encoding="utf-8"?>
<formControlPr xmlns="http://schemas.microsoft.com/office/spreadsheetml/2009/9/main" objectType="CheckBox" fmlaLink="$L$77" lockText="1" noThreeD="1"/>
</file>

<file path=xl/ctrlProps/ctrlProp61.xml><?xml version="1.0" encoding="utf-8"?>
<formControlPr xmlns="http://schemas.microsoft.com/office/spreadsheetml/2009/9/main" objectType="CheckBox" fmlaLink="$N$78" lockText="1" noThreeD="1"/>
</file>

<file path=xl/ctrlProps/ctrlProp62.xml><?xml version="1.0" encoding="utf-8"?>
<formControlPr xmlns="http://schemas.microsoft.com/office/spreadsheetml/2009/9/main" objectType="CheckBox" fmlaLink="$M$78" lockText="1" noThreeD="1"/>
</file>

<file path=xl/ctrlProps/ctrlProp63.xml><?xml version="1.0" encoding="utf-8"?>
<formControlPr xmlns="http://schemas.microsoft.com/office/spreadsheetml/2009/9/main" objectType="CheckBox" fmlaLink="$L$78" lockText="1" noThreeD="1"/>
</file>

<file path=xl/ctrlProps/ctrlProp64.xml><?xml version="1.0" encoding="utf-8"?>
<formControlPr xmlns="http://schemas.microsoft.com/office/spreadsheetml/2009/9/main" objectType="CheckBox" fmlaLink="$N$79" lockText="1" noThreeD="1"/>
</file>

<file path=xl/ctrlProps/ctrlProp65.xml><?xml version="1.0" encoding="utf-8"?>
<formControlPr xmlns="http://schemas.microsoft.com/office/spreadsheetml/2009/9/main" objectType="CheckBox" fmlaLink="$M$79" lockText="1" noThreeD="1"/>
</file>

<file path=xl/ctrlProps/ctrlProp66.xml><?xml version="1.0" encoding="utf-8"?>
<formControlPr xmlns="http://schemas.microsoft.com/office/spreadsheetml/2009/9/main" objectType="CheckBox" fmlaLink="$L$79" lockText="1" noThreeD="1"/>
</file>

<file path=xl/ctrlProps/ctrlProp67.xml><?xml version="1.0" encoding="utf-8"?>
<formControlPr xmlns="http://schemas.microsoft.com/office/spreadsheetml/2009/9/main" objectType="CheckBox" fmlaLink="$N$80" lockText="1" noThreeD="1"/>
</file>

<file path=xl/ctrlProps/ctrlProp68.xml><?xml version="1.0" encoding="utf-8"?>
<formControlPr xmlns="http://schemas.microsoft.com/office/spreadsheetml/2009/9/main" objectType="CheckBox" fmlaLink="$M$80" lockText="1" noThreeD="1"/>
</file>

<file path=xl/ctrlProps/ctrlProp69.xml><?xml version="1.0" encoding="utf-8"?>
<formControlPr xmlns="http://schemas.microsoft.com/office/spreadsheetml/2009/9/main" objectType="CheckBox" fmlaLink="$L$80" lockText="1" noThreeD="1"/>
</file>

<file path=xl/ctrlProps/ctrlProp70.xml><?xml version="1.0" encoding="utf-8"?>
<formControlPr xmlns="http://schemas.microsoft.com/office/spreadsheetml/2009/9/main" objectType="CheckBox" fmlaLink="$N$81" lockText="1" noThreeD="1"/>
</file>

<file path=xl/ctrlProps/ctrlProp71.xml><?xml version="1.0" encoding="utf-8"?>
<formControlPr xmlns="http://schemas.microsoft.com/office/spreadsheetml/2009/9/main" objectType="CheckBox" fmlaLink="$M$81" lockText="1" noThreeD="1"/>
</file>

<file path=xl/ctrlProps/ctrlProp72.xml><?xml version="1.0" encoding="utf-8"?>
<formControlPr xmlns="http://schemas.microsoft.com/office/spreadsheetml/2009/9/main" objectType="CheckBox" fmlaLink="$L$81" lockText="1" noThreeD="1"/>
</file>

<file path=xl/ctrlProps/ctrlProp73.xml><?xml version="1.0" encoding="utf-8"?>
<formControlPr xmlns="http://schemas.microsoft.com/office/spreadsheetml/2009/9/main" objectType="CheckBox" fmlaLink="$N$82" lockText="1" noThreeD="1"/>
</file>

<file path=xl/ctrlProps/ctrlProp74.xml><?xml version="1.0" encoding="utf-8"?>
<formControlPr xmlns="http://schemas.microsoft.com/office/spreadsheetml/2009/9/main" objectType="CheckBox" fmlaLink="$M$82" lockText="1" noThreeD="1"/>
</file>

<file path=xl/ctrlProps/ctrlProp75.xml><?xml version="1.0" encoding="utf-8"?>
<formControlPr xmlns="http://schemas.microsoft.com/office/spreadsheetml/2009/9/main" objectType="CheckBox" fmlaLink="$L$82" lockText="1" noThreeD="1"/>
</file>

<file path=xl/ctrlProps/ctrlProp76.xml><?xml version="1.0" encoding="utf-8"?>
<formControlPr xmlns="http://schemas.microsoft.com/office/spreadsheetml/2009/9/main" objectType="CheckBox" fmlaLink="$N$83" lockText="1" noThreeD="1"/>
</file>

<file path=xl/ctrlProps/ctrlProp77.xml><?xml version="1.0" encoding="utf-8"?>
<formControlPr xmlns="http://schemas.microsoft.com/office/spreadsheetml/2009/9/main" objectType="CheckBox" fmlaLink="$M$83" lockText="1" noThreeD="1"/>
</file>

<file path=xl/ctrlProps/ctrlProp78.xml><?xml version="1.0" encoding="utf-8"?>
<formControlPr xmlns="http://schemas.microsoft.com/office/spreadsheetml/2009/9/main" objectType="CheckBox" fmlaLink="$L$83" lockText="1" noThreeD="1"/>
</file>

<file path=xl/ctrlProps/ctrlProp79.xml><?xml version="1.0" encoding="utf-8"?>
<formControlPr xmlns="http://schemas.microsoft.com/office/spreadsheetml/2009/9/main" objectType="CheckBox" fmlaLink="$N$84" lockText="1" noThreeD="1"/>
</file>

<file path=xl/ctrlProps/ctrlProp80.xml><?xml version="1.0" encoding="utf-8"?>
<formControlPr xmlns="http://schemas.microsoft.com/office/spreadsheetml/2009/9/main" objectType="CheckBox" fmlaLink="$M$84" lockText="1" noThreeD="1"/>
</file>

<file path=xl/ctrlProps/ctrlProp81.xml><?xml version="1.0" encoding="utf-8"?>
<formControlPr xmlns="http://schemas.microsoft.com/office/spreadsheetml/2009/9/main" objectType="CheckBox" fmlaLink="$L$84" lockText="1" noThreeD="1"/>
</file>

<file path=xl/ctrlProps/ctrlProp82.xml><?xml version="1.0" encoding="utf-8"?>
<formControlPr xmlns="http://schemas.microsoft.com/office/spreadsheetml/2009/9/main" objectType="CheckBox" fmlaLink="$N$85" lockText="1" noThreeD="1"/>
</file>

<file path=xl/ctrlProps/ctrlProp83.xml><?xml version="1.0" encoding="utf-8"?>
<formControlPr xmlns="http://schemas.microsoft.com/office/spreadsheetml/2009/9/main" objectType="CheckBox" fmlaLink="$M$85" lockText="1" noThreeD="1"/>
</file>

<file path=xl/ctrlProps/ctrlProp84.xml><?xml version="1.0" encoding="utf-8"?>
<formControlPr xmlns="http://schemas.microsoft.com/office/spreadsheetml/2009/9/main" objectType="CheckBox" fmlaLink="$L$85" lockText="1" noThreeD="1"/>
</file>

<file path=xl/ctrlProps/ctrlProp85.xml><?xml version="1.0" encoding="utf-8"?>
<formControlPr xmlns="http://schemas.microsoft.com/office/spreadsheetml/2009/9/main" objectType="CheckBox" fmlaLink="$N$86" lockText="1" noThreeD="1"/>
</file>

<file path=xl/ctrlProps/ctrlProp86.xml><?xml version="1.0" encoding="utf-8"?>
<formControlPr xmlns="http://schemas.microsoft.com/office/spreadsheetml/2009/9/main" objectType="CheckBox" fmlaLink="$M$86" lockText="1" noThreeD="1"/>
</file>

<file path=xl/ctrlProps/ctrlProp87.xml><?xml version="1.0" encoding="utf-8"?>
<formControlPr xmlns="http://schemas.microsoft.com/office/spreadsheetml/2009/9/main" objectType="CheckBox" fmlaLink="$L$86" lockText="1" noThreeD="1"/>
</file>

<file path=xl/ctrlProps/ctrlProp88.xml><?xml version="1.0" encoding="utf-8"?>
<formControlPr xmlns="http://schemas.microsoft.com/office/spreadsheetml/2009/9/main" objectType="CheckBox" fmlaLink="$N$87" lockText="1" noThreeD="1"/>
</file>

<file path=xl/ctrlProps/ctrlProp89.xml><?xml version="1.0" encoding="utf-8"?>
<formControlPr xmlns="http://schemas.microsoft.com/office/spreadsheetml/2009/9/main" objectType="CheckBox" fmlaLink="$M$87" lockText="1" noThreeD="1"/>
</file>

<file path=xl/ctrlProps/ctrlProp90.xml><?xml version="1.0" encoding="utf-8"?>
<formControlPr xmlns="http://schemas.microsoft.com/office/spreadsheetml/2009/9/main" objectType="CheckBox" fmlaLink="$L$87" lockText="1" noThreeD="1"/>
</file>

<file path=xl/ctrlProps/ctrlProp91.xml><?xml version="1.0" encoding="utf-8"?>
<formControlPr xmlns="http://schemas.microsoft.com/office/spreadsheetml/2009/9/main" objectType="CheckBox" fmlaLink="$N$88" lockText="1" noThreeD="1"/>
</file>

<file path=xl/ctrlProps/ctrlProp92.xml><?xml version="1.0" encoding="utf-8"?>
<formControlPr xmlns="http://schemas.microsoft.com/office/spreadsheetml/2009/9/main" objectType="CheckBox" fmlaLink="$M$88" lockText="1" noThreeD="1"/>
</file>

<file path=xl/ctrlProps/ctrlProp93.xml><?xml version="1.0" encoding="utf-8"?>
<formControlPr xmlns="http://schemas.microsoft.com/office/spreadsheetml/2009/9/main" objectType="CheckBox" fmlaLink="$L$88" lockText="1" noThreeD="1"/>
</file>

<file path=xl/ctrlProps/ctrlProp94.xml><?xml version="1.0" encoding="utf-8"?>
<formControlPr xmlns="http://schemas.microsoft.com/office/spreadsheetml/2009/9/main" objectType="CheckBox" fmlaLink="$N$89" lockText="1" noThreeD="1"/>
</file>

<file path=xl/ctrlProps/ctrlProp95.xml><?xml version="1.0" encoding="utf-8"?>
<formControlPr xmlns="http://schemas.microsoft.com/office/spreadsheetml/2009/9/main" objectType="CheckBox" fmlaLink="$M$89" lockText="1" noThreeD="1"/>
</file>

<file path=xl/ctrlProps/ctrlProp96.xml><?xml version="1.0" encoding="utf-8"?>
<formControlPr xmlns="http://schemas.microsoft.com/office/spreadsheetml/2009/9/main" objectType="CheckBox" fmlaLink="$L$89" lockText="1" noThreeD="1"/>
</file>

<file path=xl/ctrlProps/ctrlProp97.xml><?xml version="1.0" encoding="utf-8"?>
<formControlPr xmlns="http://schemas.microsoft.com/office/spreadsheetml/2009/9/main" objectType="CheckBox" fmlaLink="$N$90" lockText="1" noThreeD="1"/>
</file>

<file path=xl/ctrlProps/ctrlProp98.xml><?xml version="1.0" encoding="utf-8"?>
<formControlPr xmlns="http://schemas.microsoft.com/office/spreadsheetml/2009/9/main" objectType="CheckBox" fmlaLink="$M$90" lockText="1" noThreeD="1"/>
</file>

<file path=xl/ctrlProps/ctrlProp99.xml><?xml version="1.0" encoding="utf-8"?>
<formControlPr xmlns="http://schemas.microsoft.com/office/spreadsheetml/2009/9/main" objectType="CheckBox" fmlaLink="$L$90" lockText="1" noThreeD="1"/>
</file>

<file path=xl/ctrlProps/ctrlProp100.xml><?xml version="1.0" encoding="utf-8"?>
<formControlPr xmlns="http://schemas.microsoft.com/office/spreadsheetml/2009/9/main" objectType="CheckBox" fmlaLink="$N$91" lockText="1" noThreeD="1"/>
</file>

<file path=xl/ctrlProps/ctrlProp101.xml><?xml version="1.0" encoding="utf-8"?>
<formControlPr xmlns="http://schemas.microsoft.com/office/spreadsheetml/2009/9/main" objectType="CheckBox" fmlaLink="$M$91" lockText="1" noThreeD="1"/>
</file>

<file path=xl/ctrlProps/ctrlProp102.xml><?xml version="1.0" encoding="utf-8"?>
<formControlPr xmlns="http://schemas.microsoft.com/office/spreadsheetml/2009/9/main" objectType="CheckBox" fmlaLink="$L$91" lockText="1" noThreeD="1"/>
</file>

<file path=xl/ctrlProps/ctrlProp103.xml><?xml version="1.0" encoding="utf-8"?>
<formControlPr xmlns="http://schemas.microsoft.com/office/spreadsheetml/2009/9/main" objectType="CheckBox" fmlaLink="$N$92" lockText="1" noThreeD="1"/>
</file>

<file path=xl/ctrlProps/ctrlProp104.xml><?xml version="1.0" encoding="utf-8"?>
<formControlPr xmlns="http://schemas.microsoft.com/office/spreadsheetml/2009/9/main" objectType="CheckBox" fmlaLink="$M$92" lockText="1" noThreeD="1"/>
</file>

<file path=xl/ctrlProps/ctrlProp105.xml><?xml version="1.0" encoding="utf-8"?>
<formControlPr xmlns="http://schemas.microsoft.com/office/spreadsheetml/2009/9/main" objectType="CheckBox" fmlaLink="$L$92" lockText="1" noThreeD="1"/>
</file>

<file path=xl/ctrlProps/ctrlProp106.xml><?xml version="1.0" encoding="utf-8"?>
<formControlPr xmlns="http://schemas.microsoft.com/office/spreadsheetml/2009/9/main" objectType="CheckBox" fmlaLink="$N$93" lockText="1" noThreeD="1"/>
</file>

<file path=xl/ctrlProps/ctrlProp107.xml><?xml version="1.0" encoding="utf-8"?>
<formControlPr xmlns="http://schemas.microsoft.com/office/spreadsheetml/2009/9/main" objectType="CheckBox" fmlaLink="$M$93" lockText="1" noThreeD="1"/>
</file>

<file path=xl/ctrlProps/ctrlProp108.xml><?xml version="1.0" encoding="utf-8"?>
<formControlPr xmlns="http://schemas.microsoft.com/office/spreadsheetml/2009/9/main" objectType="CheckBox" fmlaLink="$L$93" lockText="1" noThreeD="1"/>
</file>

<file path=xl/ctrlProps/ctrlProp109.xml><?xml version="1.0" encoding="utf-8"?>
<formControlPr xmlns="http://schemas.microsoft.com/office/spreadsheetml/2009/9/main" objectType="CheckBox" fmlaLink="$N$94" lockText="1" noThreeD="1"/>
</file>

<file path=xl/ctrlProps/ctrlProp110.xml><?xml version="1.0" encoding="utf-8"?>
<formControlPr xmlns="http://schemas.microsoft.com/office/spreadsheetml/2009/9/main" objectType="CheckBox" fmlaLink="$M$94" lockText="1" noThreeD="1"/>
</file>

<file path=xl/ctrlProps/ctrlProp111.xml><?xml version="1.0" encoding="utf-8"?>
<formControlPr xmlns="http://schemas.microsoft.com/office/spreadsheetml/2009/9/main" objectType="CheckBox" fmlaLink="$L$94" lockText="1" noThreeD="1"/>
</file>

<file path=xl/ctrlProps/ctrlProp112.xml><?xml version="1.0" encoding="utf-8"?>
<formControlPr xmlns="http://schemas.microsoft.com/office/spreadsheetml/2009/9/main" objectType="CheckBox" fmlaLink="$N$95" lockText="1" noThreeD="1"/>
</file>

<file path=xl/ctrlProps/ctrlProp113.xml><?xml version="1.0" encoding="utf-8"?>
<formControlPr xmlns="http://schemas.microsoft.com/office/spreadsheetml/2009/9/main" objectType="CheckBox" fmlaLink="$M$95" lockText="1" noThreeD="1"/>
</file>

<file path=xl/ctrlProps/ctrlProp114.xml><?xml version="1.0" encoding="utf-8"?>
<formControlPr xmlns="http://schemas.microsoft.com/office/spreadsheetml/2009/9/main" objectType="CheckBox" fmlaLink="$L$95" lockText="1" noThreeD="1"/>
</file>

<file path=xl/ctrlProps/ctrlProp115.xml><?xml version="1.0" encoding="utf-8"?>
<formControlPr xmlns="http://schemas.microsoft.com/office/spreadsheetml/2009/9/main" objectType="CheckBox" fmlaLink="$N$96" lockText="1" noThreeD="1"/>
</file>

<file path=xl/ctrlProps/ctrlProp116.xml><?xml version="1.0" encoding="utf-8"?>
<formControlPr xmlns="http://schemas.microsoft.com/office/spreadsheetml/2009/9/main" objectType="CheckBox" fmlaLink="$M$96" lockText="1" noThreeD="1"/>
</file>

<file path=xl/ctrlProps/ctrlProp117.xml><?xml version="1.0" encoding="utf-8"?>
<formControlPr xmlns="http://schemas.microsoft.com/office/spreadsheetml/2009/9/main" objectType="CheckBox" fmlaLink="$L$96" lockText="1" noThreeD="1"/>
</file>

<file path=xl/ctrlProps/ctrlProp118.xml><?xml version="1.0" encoding="utf-8"?>
<formControlPr xmlns="http://schemas.microsoft.com/office/spreadsheetml/2009/9/main" objectType="CheckBox" fmlaLink="$N$97" lockText="1" noThreeD="1"/>
</file>

<file path=xl/ctrlProps/ctrlProp119.xml><?xml version="1.0" encoding="utf-8"?>
<formControlPr xmlns="http://schemas.microsoft.com/office/spreadsheetml/2009/9/main" objectType="CheckBox" fmlaLink="$M$97" lockText="1" noThreeD="1"/>
</file>

<file path=xl/ctrlProps/ctrlProp120.xml><?xml version="1.0" encoding="utf-8"?>
<formControlPr xmlns="http://schemas.microsoft.com/office/spreadsheetml/2009/9/main" objectType="CheckBox" fmlaLink="$L$97" lockText="1" noThreeD="1"/>
</file>

<file path=xl/ctrlProps/ctrlProp121.xml><?xml version="1.0" encoding="utf-8"?>
<formControlPr xmlns="http://schemas.microsoft.com/office/spreadsheetml/2009/9/main" objectType="CheckBox" fmlaLink="$N$98" lockText="1" noThreeD="1"/>
</file>

<file path=xl/ctrlProps/ctrlProp122.xml><?xml version="1.0" encoding="utf-8"?>
<formControlPr xmlns="http://schemas.microsoft.com/office/spreadsheetml/2009/9/main" objectType="CheckBox" fmlaLink="$M$98" lockText="1" noThreeD="1"/>
</file>

<file path=xl/ctrlProps/ctrlProp123.xml><?xml version="1.0" encoding="utf-8"?>
<formControlPr xmlns="http://schemas.microsoft.com/office/spreadsheetml/2009/9/main" objectType="CheckBox" fmlaLink="$L$98" lockText="1" noThreeD="1"/>
</file>

<file path=xl/ctrlProps/ctrlProp124.xml><?xml version="1.0" encoding="utf-8"?>
<formControlPr xmlns="http://schemas.microsoft.com/office/spreadsheetml/2009/9/main" objectType="CheckBox" fmlaLink="$N$99" lockText="1" noThreeD="1"/>
</file>

<file path=xl/ctrlProps/ctrlProp125.xml><?xml version="1.0" encoding="utf-8"?>
<formControlPr xmlns="http://schemas.microsoft.com/office/spreadsheetml/2009/9/main" objectType="CheckBox" fmlaLink="$M$99" lockText="1" noThreeD="1"/>
</file>

<file path=xl/ctrlProps/ctrlProp126.xml><?xml version="1.0" encoding="utf-8"?>
<formControlPr xmlns="http://schemas.microsoft.com/office/spreadsheetml/2009/9/main" objectType="CheckBox" fmlaLink="$L$99" lockText="1" noThreeD="1"/>
</file>

<file path=xl/ctrlProps/ctrlProp127.xml><?xml version="1.0" encoding="utf-8"?>
<formControlPr xmlns="http://schemas.microsoft.com/office/spreadsheetml/2009/9/main" objectType="CheckBox" fmlaLink="$N$100" lockText="1" noThreeD="1"/>
</file>

<file path=xl/ctrlProps/ctrlProp128.xml><?xml version="1.0" encoding="utf-8"?>
<formControlPr xmlns="http://schemas.microsoft.com/office/spreadsheetml/2009/9/main" objectType="CheckBox" fmlaLink="$M$100" lockText="1" noThreeD="1"/>
</file>

<file path=xl/ctrlProps/ctrlProp129.xml><?xml version="1.0" encoding="utf-8"?>
<formControlPr xmlns="http://schemas.microsoft.com/office/spreadsheetml/2009/9/main" objectType="CheckBox" fmlaLink="$L$100" lockText="1" noThreeD="1"/>
</file>

<file path=xl/ctrlProps/ctrlProp130.xml><?xml version="1.0" encoding="utf-8"?>
<formControlPr xmlns="http://schemas.microsoft.com/office/spreadsheetml/2009/9/main" objectType="CheckBox" fmlaLink="$N$101" lockText="1" noThreeD="1"/>
</file>

<file path=xl/ctrlProps/ctrlProp131.xml><?xml version="1.0" encoding="utf-8"?>
<formControlPr xmlns="http://schemas.microsoft.com/office/spreadsheetml/2009/9/main" objectType="CheckBox" fmlaLink="$M$101" lockText="1" noThreeD="1"/>
</file>

<file path=xl/ctrlProps/ctrlProp132.xml><?xml version="1.0" encoding="utf-8"?>
<formControlPr xmlns="http://schemas.microsoft.com/office/spreadsheetml/2009/9/main" objectType="CheckBox" fmlaLink="$L$101" lockText="1" noThreeD="1"/>
</file>

<file path=xl/ctrlProps/ctrlProp133.xml><?xml version="1.0" encoding="utf-8"?>
<formControlPr xmlns="http://schemas.microsoft.com/office/spreadsheetml/2009/9/main" objectType="CheckBox" fmlaLink="$N$102" lockText="1" noThreeD="1"/>
</file>

<file path=xl/ctrlProps/ctrlProp134.xml><?xml version="1.0" encoding="utf-8"?>
<formControlPr xmlns="http://schemas.microsoft.com/office/spreadsheetml/2009/9/main" objectType="CheckBox" fmlaLink="$M$102" lockText="1" noThreeD="1"/>
</file>

<file path=xl/ctrlProps/ctrlProp135.xml><?xml version="1.0" encoding="utf-8"?>
<formControlPr xmlns="http://schemas.microsoft.com/office/spreadsheetml/2009/9/main" objectType="CheckBox" fmlaLink="$L$102" lockText="1" noThreeD="1"/>
</file>

<file path=xl/ctrlProps/ctrlProp136.xml><?xml version="1.0" encoding="utf-8"?>
<formControlPr xmlns="http://schemas.microsoft.com/office/spreadsheetml/2009/9/main" objectType="CheckBox" fmlaLink="$N$103" lockText="1" noThreeD="1"/>
</file>

<file path=xl/ctrlProps/ctrlProp137.xml><?xml version="1.0" encoding="utf-8"?>
<formControlPr xmlns="http://schemas.microsoft.com/office/spreadsheetml/2009/9/main" objectType="CheckBox" fmlaLink="$M$103" lockText="1" noThreeD="1"/>
</file>

<file path=xl/ctrlProps/ctrlProp138.xml><?xml version="1.0" encoding="utf-8"?>
<formControlPr xmlns="http://schemas.microsoft.com/office/spreadsheetml/2009/9/main" objectType="CheckBox" fmlaLink="$L$103" lockText="1" noThreeD="1"/>
</file>

<file path=xl/ctrlProps/ctrlProp139.xml><?xml version="1.0" encoding="utf-8"?>
<formControlPr xmlns="http://schemas.microsoft.com/office/spreadsheetml/2009/9/main" objectType="CheckBox" fmlaLink="$N$104" lockText="1" noThreeD="1"/>
</file>

<file path=xl/ctrlProps/ctrlProp140.xml><?xml version="1.0" encoding="utf-8"?>
<formControlPr xmlns="http://schemas.microsoft.com/office/spreadsheetml/2009/9/main" objectType="CheckBox" fmlaLink="$M$104" lockText="1" noThreeD="1"/>
</file>

<file path=xl/ctrlProps/ctrlProp141.xml><?xml version="1.0" encoding="utf-8"?>
<formControlPr xmlns="http://schemas.microsoft.com/office/spreadsheetml/2009/9/main" objectType="CheckBox" fmlaLink="$L$10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765810</xdr:colOff>
      <xdr:row>3</xdr:row>
      <xdr:rowOff>151997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9525"/>
          <a:ext cx="765810" cy="7139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765810</xdr:colOff>
      <xdr:row>4</xdr:row>
      <xdr:rowOff>28172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76200"/>
          <a:ext cx="765810" cy="7139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156210</xdr:colOff>
      <xdr:row>3</xdr:row>
      <xdr:rowOff>171047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28575"/>
          <a:ext cx="765810" cy="71397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</xdr:colOff>
          <xdr:row>57</xdr:row>
          <xdr:rowOff>76182</xdr:rowOff>
        </xdr:from>
        <xdr:to>
          <xdr:col>10</xdr:col>
          <xdr:colOff>2938788</xdr:colOff>
          <xdr:row>57</xdr:row>
          <xdr:rowOff>647682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pSpPr/>
          </xdr:nvGrpSpPr>
          <xdr:grpSpPr>
            <a:xfrm>
              <a:off x="16182976" y="15354282"/>
              <a:ext cx="2938787" cy="571500"/>
              <a:chOff x="16188664" y="15344790"/>
              <a:chExt cx="3289962" cy="550820"/>
            </a:xfrm>
          </xdr:grpSpPr>
          <xdr:sp macro="" textlink="">
            <xdr:nvSpPr>
              <xdr:cNvPr id="3086" name="Check Box 14" hidden="1">
                <a:extLst>
                  <a:ext uri="{63B3BB69-23CF-44E3-9099-C40C66FF867C}">
                    <a14:compatExt spid="_x0000_s3086"/>
                  </a:ext>
                  <a:ext uri="{FF2B5EF4-FFF2-40B4-BE49-F238E27FC236}">
                    <a16:creationId xmlns:a16="http://schemas.microsoft.com/office/drawing/2014/main" id="{00000000-0008-0000-0200-00000E0C0000}"/>
                  </a:ext>
                </a:extLst>
              </xdr:cNvPr>
              <xdr:cNvSpPr/>
            </xdr:nvSpPr>
            <xdr:spPr bwMode="auto">
              <a:xfrm>
                <a:off x="16199327" y="15754342"/>
                <a:ext cx="3241195" cy="14126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088" name="Check Box 16" hidden="1">
                <a:extLst>
                  <a:ext uri="{63B3BB69-23CF-44E3-9099-C40C66FF867C}">
                    <a14:compatExt spid="_x0000_s3088"/>
                  </a:ext>
                  <a:ext uri="{FF2B5EF4-FFF2-40B4-BE49-F238E27FC236}">
                    <a16:creationId xmlns:a16="http://schemas.microsoft.com/office/drawing/2014/main" id="{00000000-0008-0000-0200-0000100C0000}"/>
                  </a:ext>
                </a:extLst>
              </xdr:cNvPr>
              <xdr:cNvSpPr/>
            </xdr:nvSpPr>
            <xdr:spPr bwMode="auto">
              <a:xfrm>
                <a:off x="16188664" y="15535275"/>
                <a:ext cx="3194712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090" name="Check Box 18" hidden="1">
                <a:extLst>
                  <a:ext uri="{63B3BB69-23CF-44E3-9099-C40C66FF867C}">
                    <a14:compatExt spid="_x0000_s3090"/>
                  </a:ext>
                  <a:ext uri="{FF2B5EF4-FFF2-40B4-BE49-F238E27FC236}">
                    <a16:creationId xmlns:a16="http://schemas.microsoft.com/office/drawing/2014/main" id="{00000000-0008-0000-0200-0000120C0000}"/>
                  </a:ext>
                </a:extLst>
              </xdr:cNvPr>
              <xdr:cNvSpPr/>
            </xdr:nvSpPr>
            <xdr:spPr bwMode="auto">
              <a:xfrm>
                <a:off x="16199327" y="15344790"/>
                <a:ext cx="3279299" cy="1744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1647827</xdr:colOff>
          <xdr:row>58</xdr:row>
          <xdr:rowOff>133344</xdr:rowOff>
        </xdr:from>
        <xdr:to>
          <xdr:col>10</xdr:col>
          <xdr:colOff>2919739</xdr:colOff>
          <xdr:row>58</xdr:row>
          <xdr:rowOff>704844</xdr:rowOff>
        </xdr:to>
        <xdr:grpSp>
          <xdr:nvGrpSpPr>
            <xdr:cNvPr id="36" name="Group 35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GrpSpPr/>
          </xdr:nvGrpSpPr>
          <xdr:grpSpPr>
            <a:xfrm>
              <a:off x="16163927" y="16192494"/>
              <a:ext cx="2938787" cy="571500"/>
              <a:chOff x="16188664" y="15344790"/>
              <a:chExt cx="3289962" cy="550820"/>
            </a:xfrm>
          </xdr:grpSpPr>
          <xdr:sp macro="" textlink="">
            <xdr:nvSpPr>
              <xdr:cNvPr id="3109" name="Check Box 37" hidden="1">
                <a:extLst>
                  <a:ext uri="{63B3BB69-23CF-44E3-9099-C40C66FF867C}">
                    <a14:compatExt spid="_x0000_s3109"/>
                  </a:ext>
                  <a:ext uri="{FF2B5EF4-FFF2-40B4-BE49-F238E27FC236}">
                    <a16:creationId xmlns:a16="http://schemas.microsoft.com/office/drawing/2014/main" id="{00000000-0008-0000-0200-0000250C0000}"/>
                  </a:ext>
                </a:extLst>
              </xdr:cNvPr>
              <xdr:cNvSpPr/>
            </xdr:nvSpPr>
            <xdr:spPr bwMode="auto">
              <a:xfrm>
                <a:off x="16199327" y="15754342"/>
                <a:ext cx="3241195" cy="141268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10" name="Check Box 38" hidden="1">
                <a:extLst>
                  <a:ext uri="{63B3BB69-23CF-44E3-9099-C40C66FF867C}">
                    <a14:compatExt spid="_x0000_s3110"/>
                  </a:ext>
                  <a:ext uri="{FF2B5EF4-FFF2-40B4-BE49-F238E27FC236}">
                    <a16:creationId xmlns:a16="http://schemas.microsoft.com/office/drawing/2014/main" id="{00000000-0008-0000-0200-0000260C0000}"/>
                  </a:ext>
                </a:extLst>
              </xdr:cNvPr>
              <xdr:cNvSpPr/>
            </xdr:nvSpPr>
            <xdr:spPr bwMode="auto">
              <a:xfrm>
                <a:off x="16188664" y="15535275"/>
                <a:ext cx="3194712" cy="2286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12" name="Check Box 40" hidden="1">
                <a:extLst>
                  <a:ext uri="{63B3BB69-23CF-44E3-9099-C40C66FF867C}">
                    <a14:compatExt spid="_x0000_s3112"/>
                  </a:ext>
                  <a:ext uri="{FF2B5EF4-FFF2-40B4-BE49-F238E27FC236}">
                    <a16:creationId xmlns:a16="http://schemas.microsoft.com/office/drawing/2014/main" id="{00000000-0008-0000-0200-0000280C0000}"/>
                  </a:ext>
                </a:extLst>
              </xdr:cNvPr>
              <xdr:cNvSpPr/>
            </xdr:nvSpPr>
            <xdr:spPr bwMode="auto">
              <a:xfrm>
                <a:off x="16199327" y="15344790"/>
                <a:ext cx="3279299" cy="1744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59</xdr:row>
          <xdr:rowOff>0</xdr:rowOff>
        </xdr:from>
        <xdr:to>
          <xdr:col>10</xdr:col>
          <xdr:colOff>2938787</xdr:colOff>
          <xdr:row>59</xdr:row>
          <xdr:rowOff>571500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pSpPr/>
          </xdr:nvGrpSpPr>
          <xdr:grpSpPr>
            <a:xfrm>
              <a:off x="16182975" y="168402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13" name="Check Box 41" hidden="1">
                <a:extLst>
                  <a:ext uri="{63B3BB69-23CF-44E3-9099-C40C66FF867C}">
                    <a14:compatExt spid="_x0000_s3113"/>
                  </a:ext>
                  <a:ext uri="{FF2B5EF4-FFF2-40B4-BE49-F238E27FC236}">
                    <a16:creationId xmlns:a16="http://schemas.microsoft.com/office/drawing/2014/main" id="{00000000-0008-0000-0200-000029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14" name="Check Box 42" hidden="1">
                <a:extLst>
                  <a:ext uri="{63B3BB69-23CF-44E3-9099-C40C66FF867C}">
                    <a14:compatExt spid="_x0000_s3114"/>
                  </a:ext>
                  <a:ext uri="{FF2B5EF4-FFF2-40B4-BE49-F238E27FC236}">
                    <a16:creationId xmlns:a16="http://schemas.microsoft.com/office/drawing/2014/main" id="{00000000-0008-0000-0200-00002A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16" name="Check Box 44" hidden="1">
                <a:extLst>
                  <a:ext uri="{63B3BB69-23CF-44E3-9099-C40C66FF867C}">
                    <a14:compatExt spid="_x0000_s3116"/>
                  </a:ext>
                  <a:ext uri="{FF2B5EF4-FFF2-40B4-BE49-F238E27FC236}">
                    <a16:creationId xmlns:a16="http://schemas.microsoft.com/office/drawing/2014/main" id="{00000000-0008-0000-0200-00002C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60</xdr:row>
          <xdr:rowOff>0</xdr:rowOff>
        </xdr:from>
        <xdr:to>
          <xdr:col>10</xdr:col>
          <xdr:colOff>2938787</xdr:colOff>
          <xdr:row>60</xdr:row>
          <xdr:rowOff>571500</xdr:rowOff>
        </xdr:to>
        <xdr:grpSp>
          <xdr:nvGrpSpPr>
            <xdr:cNvPr id="47" name="Group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GrpSpPr/>
          </xdr:nvGrpSpPr>
          <xdr:grpSpPr>
            <a:xfrm>
              <a:off x="16182975" y="1762125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17" name="Check Box 45" hidden="1">
                <a:extLst>
                  <a:ext uri="{63B3BB69-23CF-44E3-9099-C40C66FF867C}">
                    <a14:compatExt spid="_x0000_s3117"/>
                  </a:ext>
                  <a:ext uri="{FF2B5EF4-FFF2-40B4-BE49-F238E27FC236}">
                    <a16:creationId xmlns:a16="http://schemas.microsoft.com/office/drawing/2014/main" id="{00000000-0008-0000-0200-00002D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18" name="Check Box 46" hidden="1">
                <a:extLst>
                  <a:ext uri="{63B3BB69-23CF-44E3-9099-C40C66FF867C}">
                    <a14:compatExt spid="_x0000_s3118"/>
                  </a:ext>
                  <a:ext uri="{FF2B5EF4-FFF2-40B4-BE49-F238E27FC236}">
                    <a16:creationId xmlns:a16="http://schemas.microsoft.com/office/drawing/2014/main" id="{00000000-0008-0000-0200-00002E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20" name="Check Box 48" hidden="1">
                <a:extLst>
                  <a:ext uri="{63B3BB69-23CF-44E3-9099-C40C66FF867C}">
                    <a14:compatExt spid="_x0000_s3120"/>
                  </a:ext>
                  <a:ext uri="{FF2B5EF4-FFF2-40B4-BE49-F238E27FC236}">
                    <a16:creationId xmlns:a16="http://schemas.microsoft.com/office/drawing/2014/main" id="{00000000-0008-0000-0200-000030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61</xdr:row>
          <xdr:rowOff>0</xdr:rowOff>
        </xdr:from>
        <xdr:to>
          <xdr:col>10</xdr:col>
          <xdr:colOff>2938787</xdr:colOff>
          <xdr:row>61</xdr:row>
          <xdr:rowOff>571500</xdr:rowOff>
        </xdr:to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GrpSpPr/>
          </xdr:nvGrpSpPr>
          <xdr:grpSpPr>
            <a:xfrm>
              <a:off x="16182975" y="184023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26" name="Check Box 54" hidden="1">
                <a:extLst>
                  <a:ext uri="{63B3BB69-23CF-44E3-9099-C40C66FF867C}">
                    <a14:compatExt spid="_x0000_s3126"/>
                  </a:ext>
                  <a:ext uri="{FF2B5EF4-FFF2-40B4-BE49-F238E27FC236}">
                    <a16:creationId xmlns:a16="http://schemas.microsoft.com/office/drawing/2014/main" id="{00000000-0008-0000-0200-000036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27" name="Check Box 55" hidden="1">
                <a:extLst>
                  <a:ext uri="{63B3BB69-23CF-44E3-9099-C40C66FF867C}">
                    <a14:compatExt spid="_x0000_s3127"/>
                  </a:ext>
                  <a:ext uri="{FF2B5EF4-FFF2-40B4-BE49-F238E27FC236}">
                    <a16:creationId xmlns:a16="http://schemas.microsoft.com/office/drawing/2014/main" id="{00000000-0008-0000-0200-000037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29" name="Check Box 57" hidden="1">
                <a:extLst>
                  <a:ext uri="{63B3BB69-23CF-44E3-9099-C40C66FF867C}">
                    <a14:compatExt spid="_x0000_s3129"/>
                  </a:ext>
                  <a:ext uri="{FF2B5EF4-FFF2-40B4-BE49-F238E27FC236}">
                    <a16:creationId xmlns:a16="http://schemas.microsoft.com/office/drawing/2014/main" id="{00000000-0008-0000-0200-000039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62</xdr:row>
          <xdr:rowOff>0</xdr:rowOff>
        </xdr:from>
        <xdr:to>
          <xdr:col>10</xdr:col>
          <xdr:colOff>2938787</xdr:colOff>
          <xdr:row>62</xdr:row>
          <xdr:rowOff>571500</xdr:rowOff>
        </xdr:to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GrpSpPr/>
          </xdr:nvGrpSpPr>
          <xdr:grpSpPr>
            <a:xfrm>
              <a:off x="16182975" y="1918335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30" name="Check Box 58" hidden="1">
                <a:extLst>
                  <a:ext uri="{63B3BB69-23CF-44E3-9099-C40C66FF867C}">
                    <a14:compatExt spid="_x0000_s3130"/>
                  </a:ext>
                  <a:ext uri="{FF2B5EF4-FFF2-40B4-BE49-F238E27FC236}">
                    <a16:creationId xmlns:a16="http://schemas.microsoft.com/office/drawing/2014/main" id="{00000000-0008-0000-0200-00003A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31" name="Check Box 59" hidden="1">
                <a:extLst>
                  <a:ext uri="{63B3BB69-23CF-44E3-9099-C40C66FF867C}">
                    <a14:compatExt spid="_x0000_s3131"/>
                  </a:ext>
                  <a:ext uri="{FF2B5EF4-FFF2-40B4-BE49-F238E27FC236}">
                    <a16:creationId xmlns:a16="http://schemas.microsoft.com/office/drawing/2014/main" id="{00000000-0008-0000-0200-00003B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33" name="Check Box 61" hidden="1">
                <a:extLst>
                  <a:ext uri="{63B3BB69-23CF-44E3-9099-C40C66FF867C}">
                    <a14:compatExt spid="_x0000_s3133"/>
                  </a:ext>
                  <a:ext uri="{FF2B5EF4-FFF2-40B4-BE49-F238E27FC236}">
                    <a16:creationId xmlns:a16="http://schemas.microsoft.com/office/drawing/2014/main" id="{00000000-0008-0000-0200-00003D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63</xdr:row>
          <xdr:rowOff>0</xdr:rowOff>
        </xdr:from>
        <xdr:to>
          <xdr:col>10</xdr:col>
          <xdr:colOff>2938787</xdr:colOff>
          <xdr:row>63</xdr:row>
          <xdr:rowOff>571500</xdr:rowOff>
        </xdr:to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GrpSpPr/>
          </xdr:nvGrpSpPr>
          <xdr:grpSpPr>
            <a:xfrm>
              <a:off x="16182975" y="199644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38" name="Check Box 66" hidden="1">
                <a:extLst>
                  <a:ext uri="{63B3BB69-23CF-44E3-9099-C40C66FF867C}">
                    <a14:compatExt spid="_x0000_s3138"/>
                  </a:ext>
                  <a:ext uri="{FF2B5EF4-FFF2-40B4-BE49-F238E27FC236}">
                    <a16:creationId xmlns:a16="http://schemas.microsoft.com/office/drawing/2014/main" id="{00000000-0008-0000-0200-000042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39" name="Check Box 67" hidden="1">
                <a:extLst>
                  <a:ext uri="{63B3BB69-23CF-44E3-9099-C40C66FF867C}">
                    <a14:compatExt spid="_x0000_s3139"/>
                  </a:ext>
                  <a:ext uri="{FF2B5EF4-FFF2-40B4-BE49-F238E27FC236}">
                    <a16:creationId xmlns:a16="http://schemas.microsoft.com/office/drawing/2014/main" id="{00000000-0008-0000-0200-000043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41" name="Check Box 69" hidden="1">
                <a:extLst>
                  <a:ext uri="{63B3BB69-23CF-44E3-9099-C40C66FF867C}">
                    <a14:compatExt spid="_x0000_s3141"/>
                  </a:ext>
                  <a:ext uri="{FF2B5EF4-FFF2-40B4-BE49-F238E27FC236}">
                    <a16:creationId xmlns:a16="http://schemas.microsoft.com/office/drawing/2014/main" id="{00000000-0008-0000-0200-000045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64</xdr:row>
          <xdr:rowOff>0</xdr:rowOff>
        </xdr:from>
        <xdr:to>
          <xdr:col>10</xdr:col>
          <xdr:colOff>2938787</xdr:colOff>
          <xdr:row>64</xdr:row>
          <xdr:rowOff>571500</xdr:rowOff>
        </xdr:to>
        <xdr:grpSp>
          <xdr:nvGrpSpPr>
            <xdr:cNvPr id="77" name="Group 7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GrpSpPr/>
          </xdr:nvGrpSpPr>
          <xdr:grpSpPr>
            <a:xfrm>
              <a:off x="16182975" y="2074545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42" name="Check Box 70" hidden="1">
                <a:extLst>
                  <a:ext uri="{63B3BB69-23CF-44E3-9099-C40C66FF867C}">
                    <a14:compatExt spid="_x0000_s3142"/>
                  </a:ext>
                  <a:ext uri="{FF2B5EF4-FFF2-40B4-BE49-F238E27FC236}">
                    <a16:creationId xmlns:a16="http://schemas.microsoft.com/office/drawing/2014/main" id="{00000000-0008-0000-0200-000046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43" name="Check Box 71" hidden="1">
                <a:extLst>
                  <a:ext uri="{63B3BB69-23CF-44E3-9099-C40C66FF867C}">
                    <a14:compatExt spid="_x0000_s3143"/>
                  </a:ext>
                  <a:ext uri="{FF2B5EF4-FFF2-40B4-BE49-F238E27FC236}">
                    <a16:creationId xmlns:a16="http://schemas.microsoft.com/office/drawing/2014/main" id="{00000000-0008-0000-0200-000047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45" name="Check Box 73" hidden="1">
                <a:extLst>
                  <a:ext uri="{63B3BB69-23CF-44E3-9099-C40C66FF867C}">
                    <a14:compatExt spid="_x0000_s3145"/>
                  </a:ext>
                  <a:ext uri="{FF2B5EF4-FFF2-40B4-BE49-F238E27FC236}">
                    <a16:creationId xmlns:a16="http://schemas.microsoft.com/office/drawing/2014/main" id="{00000000-0008-0000-0200-000049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65</xdr:row>
          <xdr:rowOff>0</xdr:rowOff>
        </xdr:from>
        <xdr:to>
          <xdr:col>10</xdr:col>
          <xdr:colOff>2938787</xdr:colOff>
          <xdr:row>65</xdr:row>
          <xdr:rowOff>571500</xdr:rowOff>
        </xdr:to>
        <xdr:grpSp>
          <xdr:nvGrpSpPr>
            <xdr:cNvPr id="82" name="Group 81">
              <a:extLst>
                <a:ext uri="{FF2B5EF4-FFF2-40B4-BE49-F238E27FC236}">
                  <a16:creationId xmlns:a16="http://schemas.microsoft.com/office/drawing/2014/main" id="{00000000-0008-0000-0200-000052000000}"/>
                </a:ext>
              </a:extLst>
            </xdr:cNvPr>
            <xdr:cNvGrpSpPr/>
          </xdr:nvGrpSpPr>
          <xdr:grpSpPr>
            <a:xfrm>
              <a:off x="16182975" y="215265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46" name="Check Box 74" hidden="1">
                <a:extLst>
                  <a:ext uri="{63B3BB69-23CF-44E3-9099-C40C66FF867C}">
                    <a14:compatExt spid="_x0000_s3146"/>
                  </a:ext>
                  <a:ext uri="{FF2B5EF4-FFF2-40B4-BE49-F238E27FC236}">
                    <a16:creationId xmlns:a16="http://schemas.microsoft.com/office/drawing/2014/main" id="{00000000-0008-0000-0200-00004A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47" name="Check Box 75" hidden="1">
                <a:extLst>
                  <a:ext uri="{63B3BB69-23CF-44E3-9099-C40C66FF867C}">
                    <a14:compatExt spid="_x0000_s3147"/>
                  </a:ext>
                  <a:ext uri="{FF2B5EF4-FFF2-40B4-BE49-F238E27FC236}">
                    <a16:creationId xmlns:a16="http://schemas.microsoft.com/office/drawing/2014/main" id="{00000000-0008-0000-0200-00004B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49" name="Check Box 77" hidden="1">
                <a:extLst>
                  <a:ext uri="{63B3BB69-23CF-44E3-9099-C40C66FF867C}">
                    <a14:compatExt spid="_x0000_s3149"/>
                  </a:ext>
                  <a:ext uri="{FF2B5EF4-FFF2-40B4-BE49-F238E27FC236}">
                    <a16:creationId xmlns:a16="http://schemas.microsoft.com/office/drawing/2014/main" id="{00000000-0008-0000-0200-00004D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66</xdr:row>
          <xdr:rowOff>0</xdr:rowOff>
        </xdr:from>
        <xdr:to>
          <xdr:col>10</xdr:col>
          <xdr:colOff>2938787</xdr:colOff>
          <xdr:row>66</xdr:row>
          <xdr:rowOff>571500</xdr:rowOff>
        </xdr:to>
        <xdr:grpSp>
          <xdr:nvGrpSpPr>
            <xdr:cNvPr id="87" name="Group 86">
              <a:extLst>
                <a:ext uri="{FF2B5EF4-FFF2-40B4-BE49-F238E27FC236}">
                  <a16:creationId xmlns:a16="http://schemas.microsoft.com/office/drawing/2014/main" id="{00000000-0008-0000-0200-000057000000}"/>
                </a:ext>
              </a:extLst>
            </xdr:cNvPr>
            <xdr:cNvGrpSpPr/>
          </xdr:nvGrpSpPr>
          <xdr:grpSpPr>
            <a:xfrm>
              <a:off x="16182975" y="2230755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50" name="Check Box 78" hidden="1">
                <a:extLst>
                  <a:ext uri="{63B3BB69-23CF-44E3-9099-C40C66FF867C}">
                    <a14:compatExt spid="_x0000_s3150"/>
                  </a:ext>
                  <a:ext uri="{FF2B5EF4-FFF2-40B4-BE49-F238E27FC236}">
                    <a16:creationId xmlns:a16="http://schemas.microsoft.com/office/drawing/2014/main" id="{00000000-0008-0000-0200-00004E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51" name="Check Box 79" hidden="1">
                <a:extLst>
                  <a:ext uri="{63B3BB69-23CF-44E3-9099-C40C66FF867C}">
                    <a14:compatExt spid="_x0000_s3151"/>
                  </a:ext>
                  <a:ext uri="{FF2B5EF4-FFF2-40B4-BE49-F238E27FC236}">
                    <a16:creationId xmlns:a16="http://schemas.microsoft.com/office/drawing/2014/main" id="{00000000-0008-0000-0200-00004F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53" name="Check Box 81" hidden="1">
                <a:extLst>
                  <a:ext uri="{63B3BB69-23CF-44E3-9099-C40C66FF867C}">
                    <a14:compatExt spid="_x0000_s3153"/>
                  </a:ext>
                  <a:ext uri="{FF2B5EF4-FFF2-40B4-BE49-F238E27FC236}">
                    <a16:creationId xmlns:a16="http://schemas.microsoft.com/office/drawing/2014/main" id="{00000000-0008-0000-0200-000051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67</xdr:row>
          <xdr:rowOff>0</xdr:rowOff>
        </xdr:from>
        <xdr:to>
          <xdr:col>10</xdr:col>
          <xdr:colOff>2938787</xdr:colOff>
          <xdr:row>67</xdr:row>
          <xdr:rowOff>571500</xdr:rowOff>
        </xdr:to>
        <xdr:grpSp>
          <xdr:nvGrpSpPr>
            <xdr:cNvPr id="107" name="Group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GrpSpPr/>
          </xdr:nvGrpSpPr>
          <xdr:grpSpPr>
            <a:xfrm>
              <a:off x="16182975" y="230886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66" name="Check Box 94" hidden="1">
                <a:extLst>
                  <a:ext uri="{63B3BB69-23CF-44E3-9099-C40C66FF867C}">
                    <a14:compatExt spid="_x0000_s3166"/>
                  </a:ext>
                  <a:ext uri="{FF2B5EF4-FFF2-40B4-BE49-F238E27FC236}">
                    <a16:creationId xmlns:a16="http://schemas.microsoft.com/office/drawing/2014/main" id="{00000000-0008-0000-0200-00005E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67" name="Check Box 95" hidden="1">
                <a:extLst>
                  <a:ext uri="{63B3BB69-23CF-44E3-9099-C40C66FF867C}">
                    <a14:compatExt spid="_x0000_s3167"/>
                  </a:ext>
                  <a:ext uri="{FF2B5EF4-FFF2-40B4-BE49-F238E27FC236}">
                    <a16:creationId xmlns:a16="http://schemas.microsoft.com/office/drawing/2014/main" id="{00000000-0008-0000-0200-00005F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69" name="Check Box 97" hidden="1">
                <a:extLst>
                  <a:ext uri="{63B3BB69-23CF-44E3-9099-C40C66FF867C}">
                    <a14:compatExt spid="_x0000_s3169"/>
                  </a:ext>
                  <a:ext uri="{FF2B5EF4-FFF2-40B4-BE49-F238E27FC236}">
                    <a16:creationId xmlns:a16="http://schemas.microsoft.com/office/drawing/2014/main" id="{00000000-0008-0000-0200-000061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68</xdr:row>
          <xdr:rowOff>0</xdr:rowOff>
        </xdr:from>
        <xdr:to>
          <xdr:col>10</xdr:col>
          <xdr:colOff>2938787</xdr:colOff>
          <xdr:row>68</xdr:row>
          <xdr:rowOff>571500</xdr:rowOff>
        </xdr:to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00000000-0008-0000-0200-000070000000}"/>
                </a:ext>
              </a:extLst>
            </xdr:cNvPr>
            <xdr:cNvGrpSpPr/>
          </xdr:nvGrpSpPr>
          <xdr:grpSpPr>
            <a:xfrm>
              <a:off x="16182975" y="2386965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70" name="Check Box 98" hidden="1">
                <a:extLst>
                  <a:ext uri="{63B3BB69-23CF-44E3-9099-C40C66FF867C}">
                    <a14:compatExt spid="_x0000_s3170"/>
                  </a:ext>
                  <a:ext uri="{FF2B5EF4-FFF2-40B4-BE49-F238E27FC236}">
                    <a16:creationId xmlns:a16="http://schemas.microsoft.com/office/drawing/2014/main" id="{00000000-0008-0000-0200-000062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71" name="Check Box 99" hidden="1">
                <a:extLst>
                  <a:ext uri="{63B3BB69-23CF-44E3-9099-C40C66FF867C}">
                    <a14:compatExt spid="_x0000_s3171"/>
                  </a:ext>
                  <a:ext uri="{FF2B5EF4-FFF2-40B4-BE49-F238E27FC236}">
                    <a16:creationId xmlns:a16="http://schemas.microsoft.com/office/drawing/2014/main" id="{00000000-0008-0000-0200-000063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73" name="Check Box 101" hidden="1">
                <a:extLst>
                  <a:ext uri="{63B3BB69-23CF-44E3-9099-C40C66FF867C}">
                    <a14:compatExt spid="_x0000_s3173"/>
                  </a:ext>
                  <a:ext uri="{FF2B5EF4-FFF2-40B4-BE49-F238E27FC236}">
                    <a16:creationId xmlns:a16="http://schemas.microsoft.com/office/drawing/2014/main" id="{00000000-0008-0000-0200-000065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69</xdr:row>
          <xdr:rowOff>0</xdr:rowOff>
        </xdr:from>
        <xdr:to>
          <xdr:col>10</xdr:col>
          <xdr:colOff>2938787</xdr:colOff>
          <xdr:row>69</xdr:row>
          <xdr:rowOff>571500</xdr:rowOff>
        </xdr:to>
        <xdr:grpSp>
          <xdr:nvGrpSpPr>
            <xdr:cNvPr id="117" name="Group 116">
              <a:extLst>
                <a:ext uri="{FF2B5EF4-FFF2-40B4-BE49-F238E27FC236}">
                  <a16:creationId xmlns:a16="http://schemas.microsoft.com/office/drawing/2014/main" id="{00000000-0008-0000-0200-000075000000}"/>
                </a:ext>
              </a:extLst>
            </xdr:cNvPr>
            <xdr:cNvGrpSpPr/>
          </xdr:nvGrpSpPr>
          <xdr:grpSpPr>
            <a:xfrm>
              <a:off x="16182975" y="24650700"/>
              <a:ext cx="2938787" cy="571500"/>
              <a:chOff x="16182975" y="17497425"/>
              <a:chExt cx="2938787" cy="571500"/>
            </a:xfrm>
          </xdr:grpSpPr>
          <xdr:sp macro="" textlink="">
            <xdr:nvSpPr>
              <xdr:cNvPr id="3175" name="Check Box 103" hidden="1">
                <a:extLst>
                  <a:ext uri="{63B3BB69-23CF-44E3-9099-C40C66FF867C}">
                    <a14:compatExt spid="_x0000_s3175"/>
                  </a:ext>
                  <a:ext uri="{FF2B5EF4-FFF2-40B4-BE49-F238E27FC236}">
                    <a16:creationId xmlns:a16="http://schemas.microsoft.com/office/drawing/2014/main" id="{00000000-0008-0000-0200-0000670C0000}"/>
                  </a:ext>
                </a:extLst>
              </xdr:cNvPr>
              <xdr:cNvSpPr/>
            </xdr:nvSpPr>
            <xdr:spPr bwMode="auto">
              <a:xfrm>
                <a:off x="16192502" y="17922360"/>
                <a:ext cx="2895225" cy="1465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76" name="Check Box 104" hidden="1">
                <a:extLst>
                  <a:ext uri="{63B3BB69-23CF-44E3-9099-C40C66FF867C}">
                    <a14:compatExt spid="_x0000_s3176"/>
                  </a:ext>
                  <a:ext uri="{FF2B5EF4-FFF2-40B4-BE49-F238E27FC236}">
                    <a16:creationId xmlns:a16="http://schemas.microsoft.com/office/drawing/2014/main" id="{00000000-0008-0000-0200-000068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78" name="Check Box 106" hidden="1">
                <a:extLst>
                  <a:ext uri="{63B3BB69-23CF-44E3-9099-C40C66FF867C}">
                    <a14:compatExt spid="_x0000_s3178"/>
                  </a:ext>
                  <a:ext uri="{FF2B5EF4-FFF2-40B4-BE49-F238E27FC236}">
                    <a16:creationId xmlns:a16="http://schemas.microsoft.com/office/drawing/2014/main" id="{00000000-0008-0000-0200-00006A0C0000}"/>
                  </a:ext>
                </a:extLst>
              </xdr:cNvPr>
              <xdr:cNvSpPr/>
            </xdr:nvSpPr>
            <xdr:spPr bwMode="auto">
              <a:xfrm>
                <a:off x="16192501" y="17497425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70</xdr:row>
          <xdr:rowOff>8</xdr:rowOff>
        </xdr:from>
        <xdr:to>
          <xdr:col>10</xdr:col>
          <xdr:colOff>2938787</xdr:colOff>
          <xdr:row>70</xdr:row>
          <xdr:rowOff>590987</xdr:rowOff>
        </xdr:to>
        <xdr:grpSp>
          <xdr:nvGrpSpPr>
            <xdr:cNvPr id="132" name="Group 131">
              <a:extLst>
                <a:ext uri="{FF2B5EF4-FFF2-40B4-BE49-F238E27FC236}">
                  <a16:creationId xmlns:a16="http://schemas.microsoft.com/office/drawing/2014/main" id="{00000000-0008-0000-0200-000084000000}"/>
                </a:ext>
              </a:extLst>
            </xdr:cNvPr>
            <xdr:cNvGrpSpPr/>
          </xdr:nvGrpSpPr>
          <xdr:grpSpPr>
            <a:xfrm>
              <a:off x="16182975" y="254317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188" name="Check Box 116" hidden="1">
                <a:extLst>
                  <a:ext uri="{63B3BB69-23CF-44E3-9099-C40C66FF867C}">
                    <a14:compatExt spid="_x0000_s3188"/>
                  </a:ext>
                  <a:ext uri="{FF2B5EF4-FFF2-40B4-BE49-F238E27FC236}">
                    <a16:creationId xmlns:a16="http://schemas.microsoft.com/office/drawing/2014/main" id="{00000000-0008-0000-0200-000074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89" name="Check Box 117" hidden="1">
                <a:extLst>
                  <a:ext uri="{63B3BB69-23CF-44E3-9099-C40C66FF867C}">
                    <a14:compatExt spid="_x0000_s3189"/>
                  </a:ext>
                  <a:ext uri="{FF2B5EF4-FFF2-40B4-BE49-F238E27FC236}">
                    <a16:creationId xmlns:a16="http://schemas.microsoft.com/office/drawing/2014/main" id="{00000000-0008-0000-0200-000075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91" name="Check Box 119" hidden="1">
                <a:extLst>
                  <a:ext uri="{63B3BB69-23CF-44E3-9099-C40C66FF867C}">
                    <a14:compatExt spid="_x0000_s3191"/>
                  </a:ext>
                  <a:ext uri="{FF2B5EF4-FFF2-40B4-BE49-F238E27FC236}">
                    <a16:creationId xmlns:a16="http://schemas.microsoft.com/office/drawing/2014/main" id="{00000000-0008-0000-0200-000077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71</xdr:row>
          <xdr:rowOff>8</xdr:rowOff>
        </xdr:from>
        <xdr:to>
          <xdr:col>10</xdr:col>
          <xdr:colOff>2938787</xdr:colOff>
          <xdr:row>71</xdr:row>
          <xdr:rowOff>590987</xdr:rowOff>
        </xdr:to>
        <xdr:grpSp>
          <xdr:nvGrpSpPr>
            <xdr:cNvPr id="142" name="Group 141">
              <a:extLst>
                <a:ext uri="{FF2B5EF4-FFF2-40B4-BE49-F238E27FC236}">
                  <a16:creationId xmlns:a16="http://schemas.microsoft.com/office/drawing/2014/main" id="{00000000-0008-0000-0200-00008E000000}"/>
                </a:ext>
              </a:extLst>
            </xdr:cNvPr>
            <xdr:cNvGrpSpPr/>
          </xdr:nvGrpSpPr>
          <xdr:grpSpPr>
            <a:xfrm>
              <a:off x="16182975" y="262128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196" name="Check Box 124" hidden="1">
                <a:extLst>
                  <a:ext uri="{63B3BB69-23CF-44E3-9099-C40C66FF867C}">
                    <a14:compatExt spid="_x0000_s3196"/>
                  </a:ext>
                  <a:ext uri="{FF2B5EF4-FFF2-40B4-BE49-F238E27FC236}">
                    <a16:creationId xmlns:a16="http://schemas.microsoft.com/office/drawing/2014/main" id="{00000000-0008-0000-0200-00007C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197" name="Check Box 125" hidden="1">
                <a:extLst>
                  <a:ext uri="{63B3BB69-23CF-44E3-9099-C40C66FF867C}">
                    <a14:compatExt spid="_x0000_s3197"/>
                  </a:ext>
                  <a:ext uri="{FF2B5EF4-FFF2-40B4-BE49-F238E27FC236}">
                    <a16:creationId xmlns:a16="http://schemas.microsoft.com/office/drawing/2014/main" id="{00000000-0008-0000-0200-00007D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199" name="Check Box 127" hidden="1">
                <a:extLst>
                  <a:ext uri="{63B3BB69-23CF-44E3-9099-C40C66FF867C}">
                    <a14:compatExt spid="_x0000_s3199"/>
                  </a:ext>
                  <a:ext uri="{FF2B5EF4-FFF2-40B4-BE49-F238E27FC236}">
                    <a16:creationId xmlns:a16="http://schemas.microsoft.com/office/drawing/2014/main" id="{00000000-0008-0000-0200-00007F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72</xdr:row>
          <xdr:rowOff>8</xdr:rowOff>
        </xdr:from>
        <xdr:to>
          <xdr:col>10</xdr:col>
          <xdr:colOff>2938787</xdr:colOff>
          <xdr:row>72</xdr:row>
          <xdr:rowOff>590987</xdr:rowOff>
        </xdr:to>
        <xdr:grpSp>
          <xdr:nvGrpSpPr>
            <xdr:cNvPr id="147" name="Group 146">
              <a:extLst>
                <a:ext uri="{FF2B5EF4-FFF2-40B4-BE49-F238E27FC236}">
                  <a16:creationId xmlns:a16="http://schemas.microsoft.com/office/drawing/2014/main" id="{00000000-0008-0000-0200-000093000000}"/>
                </a:ext>
              </a:extLst>
            </xdr:cNvPr>
            <xdr:cNvGrpSpPr/>
          </xdr:nvGrpSpPr>
          <xdr:grpSpPr>
            <a:xfrm>
              <a:off x="16182975" y="269938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00" name="Check Box 128" hidden="1">
                <a:extLst>
                  <a:ext uri="{63B3BB69-23CF-44E3-9099-C40C66FF867C}">
                    <a14:compatExt spid="_x0000_s3200"/>
                  </a:ext>
                  <a:ext uri="{FF2B5EF4-FFF2-40B4-BE49-F238E27FC236}">
                    <a16:creationId xmlns:a16="http://schemas.microsoft.com/office/drawing/2014/main" id="{00000000-0008-0000-0200-000080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01" name="Check Box 129" hidden="1">
                <a:extLst>
                  <a:ext uri="{63B3BB69-23CF-44E3-9099-C40C66FF867C}">
                    <a14:compatExt spid="_x0000_s3201"/>
                  </a:ext>
                  <a:ext uri="{FF2B5EF4-FFF2-40B4-BE49-F238E27FC236}">
                    <a16:creationId xmlns:a16="http://schemas.microsoft.com/office/drawing/2014/main" id="{00000000-0008-0000-0200-000081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03" name="Check Box 131" hidden="1">
                <a:extLst>
                  <a:ext uri="{63B3BB69-23CF-44E3-9099-C40C66FF867C}">
                    <a14:compatExt spid="_x0000_s3203"/>
                  </a:ext>
                  <a:ext uri="{FF2B5EF4-FFF2-40B4-BE49-F238E27FC236}">
                    <a16:creationId xmlns:a16="http://schemas.microsoft.com/office/drawing/2014/main" id="{00000000-0008-0000-0200-000083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73</xdr:row>
          <xdr:rowOff>8</xdr:rowOff>
        </xdr:from>
        <xdr:to>
          <xdr:col>10</xdr:col>
          <xdr:colOff>2938787</xdr:colOff>
          <xdr:row>73</xdr:row>
          <xdr:rowOff>590987</xdr:rowOff>
        </xdr:to>
        <xdr:grpSp>
          <xdr:nvGrpSpPr>
            <xdr:cNvPr id="152" name="Group 151">
              <a:extLst>
                <a:ext uri="{FF2B5EF4-FFF2-40B4-BE49-F238E27FC236}">
                  <a16:creationId xmlns:a16="http://schemas.microsoft.com/office/drawing/2014/main" id="{00000000-0008-0000-0200-000098000000}"/>
                </a:ext>
              </a:extLst>
            </xdr:cNvPr>
            <xdr:cNvGrpSpPr/>
          </xdr:nvGrpSpPr>
          <xdr:grpSpPr>
            <a:xfrm>
              <a:off x="16182975" y="277749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04" name="Check Box 132" hidden="1">
                <a:extLst>
                  <a:ext uri="{63B3BB69-23CF-44E3-9099-C40C66FF867C}">
                    <a14:compatExt spid="_x0000_s3204"/>
                  </a:ext>
                  <a:ext uri="{FF2B5EF4-FFF2-40B4-BE49-F238E27FC236}">
                    <a16:creationId xmlns:a16="http://schemas.microsoft.com/office/drawing/2014/main" id="{00000000-0008-0000-0200-000084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05" name="Check Box 133" hidden="1">
                <a:extLst>
                  <a:ext uri="{63B3BB69-23CF-44E3-9099-C40C66FF867C}">
                    <a14:compatExt spid="_x0000_s3205"/>
                  </a:ext>
                  <a:ext uri="{FF2B5EF4-FFF2-40B4-BE49-F238E27FC236}">
                    <a16:creationId xmlns:a16="http://schemas.microsoft.com/office/drawing/2014/main" id="{00000000-0008-0000-0200-000085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07" name="Check Box 135" hidden="1">
                <a:extLst>
                  <a:ext uri="{63B3BB69-23CF-44E3-9099-C40C66FF867C}">
                    <a14:compatExt spid="_x0000_s3207"/>
                  </a:ext>
                  <a:ext uri="{FF2B5EF4-FFF2-40B4-BE49-F238E27FC236}">
                    <a16:creationId xmlns:a16="http://schemas.microsoft.com/office/drawing/2014/main" id="{00000000-0008-0000-0200-000087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74</xdr:row>
          <xdr:rowOff>8</xdr:rowOff>
        </xdr:from>
        <xdr:to>
          <xdr:col>10</xdr:col>
          <xdr:colOff>2938787</xdr:colOff>
          <xdr:row>74</xdr:row>
          <xdr:rowOff>590987</xdr:rowOff>
        </xdr:to>
        <xdr:grpSp>
          <xdr:nvGrpSpPr>
            <xdr:cNvPr id="162" name="Group 161">
              <a:extLst>
                <a:ext uri="{FF2B5EF4-FFF2-40B4-BE49-F238E27FC236}">
                  <a16:creationId xmlns:a16="http://schemas.microsoft.com/office/drawing/2014/main" id="{00000000-0008-0000-0200-0000A2000000}"/>
                </a:ext>
              </a:extLst>
            </xdr:cNvPr>
            <xdr:cNvGrpSpPr/>
          </xdr:nvGrpSpPr>
          <xdr:grpSpPr>
            <a:xfrm>
              <a:off x="16182975" y="285559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12" name="Check Box 140" hidden="1">
                <a:extLst>
                  <a:ext uri="{63B3BB69-23CF-44E3-9099-C40C66FF867C}">
                    <a14:compatExt spid="_x0000_s3212"/>
                  </a:ext>
                  <a:ext uri="{FF2B5EF4-FFF2-40B4-BE49-F238E27FC236}">
                    <a16:creationId xmlns:a16="http://schemas.microsoft.com/office/drawing/2014/main" id="{00000000-0008-0000-0200-00008C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13" name="Check Box 141" hidden="1">
                <a:extLst>
                  <a:ext uri="{63B3BB69-23CF-44E3-9099-C40C66FF867C}">
                    <a14:compatExt spid="_x0000_s3213"/>
                  </a:ext>
                  <a:ext uri="{FF2B5EF4-FFF2-40B4-BE49-F238E27FC236}">
                    <a16:creationId xmlns:a16="http://schemas.microsoft.com/office/drawing/2014/main" id="{00000000-0008-0000-0200-00008D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15" name="Check Box 143" hidden="1">
                <a:extLst>
                  <a:ext uri="{63B3BB69-23CF-44E3-9099-C40C66FF867C}">
                    <a14:compatExt spid="_x0000_s3215"/>
                  </a:ext>
                  <a:ext uri="{FF2B5EF4-FFF2-40B4-BE49-F238E27FC236}">
                    <a16:creationId xmlns:a16="http://schemas.microsoft.com/office/drawing/2014/main" id="{00000000-0008-0000-0200-00008F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75</xdr:row>
          <xdr:rowOff>8</xdr:rowOff>
        </xdr:from>
        <xdr:to>
          <xdr:col>10</xdr:col>
          <xdr:colOff>2938787</xdr:colOff>
          <xdr:row>75</xdr:row>
          <xdr:rowOff>590987</xdr:rowOff>
        </xdr:to>
        <xdr:grpSp>
          <xdr:nvGrpSpPr>
            <xdr:cNvPr id="167" name="Group 166">
              <a:extLst>
                <a:ext uri="{FF2B5EF4-FFF2-40B4-BE49-F238E27FC236}">
                  <a16:creationId xmlns:a16="http://schemas.microsoft.com/office/drawing/2014/main" id="{00000000-0008-0000-0200-0000A7000000}"/>
                </a:ext>
              </a:extLst>
            </xdr:cNvPr>
            <xdr:cNvGrpSpPr/>
          </xdr:nvGrpSpPr>
          <xdr:grpSpPr>
            <a:xfrm>
              <a:off x="16182975" y="293370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17" name="Check Box 145" hidden="1">
                <a:extLst>
                  <a:ext uri="{63B3BB69-23CF-44E3-9099-C40C66FF867C}">
                    <a14:compatExt spid="_x0000_s3217"/>
                  </a:ext>
                  <a:ext uri="{FF2B5EF4-FFF2-40B4-BE49-F238E27FC236}">
                    <a16:creationId xmlns:a16="http://schemas.microsoft.com/office/drawing/2014/main" id="{00000000-0008-0000-0200-000091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18" name="Check Box 146" hidden="1">
                <a:extLst>
                  <a:ext uri="{63B3BB69-23CF-44E3-9099-C40C66FF867C}">
                    <a14:compatExt spid="_x0000_s3218"/>
                  </a:ext>
                  <a:ext uri="{FF2B5EF4-FFF2-40B4-BE49-F238E27FC236}">
                    <a16:creationId xmlns:a16="http://schemas.microsoft.com/office/drawing/2014/main" id="{00000000-0008-0000-0200-000092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20" name="Check Box 148" hidden="1">
                <a:extLst>
                  <a:ext uri="{63B3BB69-23CF-44E3-9099-C40C66FF867C}">
                    <a14:compatExt spid="_x0000_s3220"/>
                  </a:ext>
                  <a:ext uri="{FF2B5EF4-FFF2-40B4-BE49-F238E27FC236}">
                    <a16:creationId xmlns:a16="http://schemas.microsoft.com/office/drawing/2014/main" id="{00000000-0008-0000-0200-000094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76</xdr:row>
          <xdr:rowOff>8</xdr:rowOff>
        </xdr:from>
        <xdr:to>
          <xdr:col>10</xdr:col>
          <xdr:colOff>2938787</xdr:colOff>
          <xdr:row>76</xdr:row>
          <xdr:rowOff>590987</xdr:rowOff>
        </xdr:to>
        <xdr:grpSp>
          <xdr:nvGrpSpPr>
            <xdr:cNvPr id="172" name="Group 171">
              <a:extLst>
                <a:ext uri="{FF2B5EF4-FFF2-40B4-BE49-F238E27FC236}">
                  <a16:creationId xmlns:a16="http://schemas.microsoft.com/office/drawing/2014/main" id="{00000000-0008-0000-0200-0000AC000000}"/>
                </a:ext>
              </a:extLst>
            </xdr:cNvPr>
            <xdr:cNvGrpSpPr/>
          </xdr:nvGrpSpPr>
          <xdr:grpSpPr>
            <a:xfrm>
              <a:off x="16182975" y="301180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21" name="Check Box 149" hidden="1">
                <a:extLst>
                  <a:ext uri="{63B3BB69-23CF-44E3-9099-C40C66FF867C}">
                    <a14:compatExt spid="_x0000_s3221"/>
                  </a:ext>
                  <a:ext uri="{FF2B5EF4-FFF2-40B4-BE49-F238E27FC236}">
                    <a16:creationId xmlns:a16="http://schemas.microsoft.com/office/drawing/2014/main" id="{00000000-0008-0000-0200-000095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22" name="Check Box 150" hidden="1">
                <a:extLst>
                  <a:ext uri="{63B3BB69-23CF-44E3-9099-C40C66FF867C}">
                    <a14:compatExt spid="_x0000_s3222"/>
                  </a:ext>
                  <a:ext uri="{FF2B5EF4-FFF2-40B4-BE49-F238E27FC236}">
                    <a16:creationId xmlns:a16="http://schemas.microsoft.com/office/drawing/2014/main" id="{00000000-0008-0000-0200-000096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24" name="Check Box 152" hidden="1">
                <a:extLst>
                  <a:ext uri="{63B3BB69-23CF-44E3-9099-C40C66FF867C}">
                    <a14:compatExt spid="_x0000_s3224"/>
                  </a:ext>
                  <a:ext uri="{FF2B5EF4-FFF2-40B4-BE49-F238E27FC236}">
                    <a16:creationId xmlns:a16="http://schemas.microsoft.com/office/drawing/2014/main" id="{00000000-0008-0000-0200-000098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77</xdr:row>
          <xdr:rowOff>8</xdr:rowOff>
        </xdr:from>
        <xdr:to>
          <xdr:col>10</xdr:col>
          <xdr:colOff>2938787</xdr:colOff>
          <xdr:row>77</xdr:row>
          <xdr:rowOff>590987</xdr:rowOff>
        </xdr:to>
        <xdr:grpSp>
          <xdr:nvGrpSpPr>
            <xdr:cNvPr id="177" name="Group 176">
              <a:extLst>
                <a:ext uri="{FF2B5EF4-FFF2-40B4-BE49-F238E27FC236}">
                  <a16:creationId xmlns:a16="http://schemas.microsoft.com/office/drawing/2014/main" id="{00000000-0008-0000-0200-0000B1000000}"/>
                </a:ext>
              </a:extLst>
            </xdr:cNvPr>
            <xdr:cNvGrpSpPr/>
          </xdr:nvGrpSpPr>
          <xdr:grpSpPr>
            <a:xfrm>
              <a:off x="16182975" y="308991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25" name="Check Box 153" hidden="1">
                <a:extLst>
                  <a:ext uri="{63B3BB69-23CF-44E3-9099-C40C66FF867C}">
                    <a14:compatExt spid="_x0000_s3225"/>
                  </a:ext>
                  <a:ext uri="{FF2B5EF4-FFF2-40B4-BE49-F238E27FC236}">
                    <a16:creationId xmlns:a16="http://schemas.microsoft.com/office/drawing/2014/main" id="{00000000-0008-0000-0200-000099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26" name="Check Box 154" hidden="1">
                <a:extLst>
                  <a:ext uri="{63B3BB69-23CF-44E3-9099-C40C66FF867C}">
                    <a14:compatExt spid="_x0000_s3226"/>
                  </a:ext>
                  <a:ext uri="{FF2B5EF4-FFF2-40B4-BE49-F238E27FC236}">
                    <a16:creationId xmlns:a16="http://schemas.microsoft.com/office/drawing/2014/main" id="{00000000-0008-0000-0200-00009A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28" name="Check Box 156" hidden="1">
                <a:extLst>
                  <a:ext uri="{63B3BB69-23CF-44E3-9099-C40C66FF867C}">
                    <a14:compatExt spid="_x0000_s3228"/>
                  </a:ext>
                  <a:ext uri="{FF2B5EF4-FFF2-40B4-BE49-F238E27FC236}">
                    <a16:creationId xmlns:a16="http://schemas.microsoft.com/office/drawing/2014/main" id="{00000000-0008-0000-0200-00009C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78</xdr:row>
          <xdr:rowOff>8</xdr:rowOff>
        </xdr:from>
        <xdr:to>
          <xdr:col>10</xdr:col>
          <xdr:colOff>2938787</xdr:colOff>
          <xdr:row>78</xdr:row>
          <xdr:rowOff>590987</xdr:rowOff>
        </xdr:to>
        <xdr:grpSp>
          <xdr:nvGrpSpPr>
            <xdr:cNvPr id="182" name="Group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GrpSpPr/>
          </xdr:nvGrpSpPr>
          <xdr:grpSpPr>
            <a:xfrm>
              <a:off x="16182975" y="316801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29" name="Check Box 157" hidden="1">
                <a:extLst>
                  <a:ext uri="{63B3BB69-23CF-44E3-9099-C40C66FF867C}">
                    <a14:compatExt spid="_x0000_s3229"/>
                  </a:ext>
                  <a:ext uri="{FF2B5EF4-FFF2-40B4-BE49-F238E27FC236}">
                    <a16:creationId xmlns:a16="http://schemas.microsoft.com/office/drawing/2014/main" id="{00000000-0008-0000-0200-00009D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30" name="Check Box 158" hidden="1">
                <a:extLst>
                  <a:ext uri="{63B3BB69-23CF-44E3-9099-C40C66FF867C}">
                    <a14:compatExt spid="_x0000_s3230"/>
                  </a:ext>
                  <a:ext uri="{FF2B5EF4-FFF2-40B4-BE49-F238E27FC236}">
                    <a16:creationId xmlns:a16="http://schemas.microsoft.com/office/drawing/2014/main" id="{00000000-0008-0000-0200-00009E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32" name="Check Box 160" hidden="1">
                <a:extLst>
                  <a:ext uri="{63B3BB69-23CF-44E3-9099-C40C66FF867C}">
                    <a14:compatExt spid="_x0000_s3232"/>
                  </a:ext>
                  <a:ext uri="{FF2B5EF4-FFF2-40B4-BE49-F238E27FC236}">
                    <a16:creationId xmlns:a16="http://schemas.microsoft.com/office/drawing/2014/main" id="{00000000-0008-0000-0200-0000A0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79</xdr:row>
          <xdr:rowOff>8</xdr:rowOff>
        </xdr:from>
        <xdr:to>
          <xdr:col>10</xdr:col>
          <xdr:colOff>2938787</xdr:colOff>
          <xdr:row>79</xdr:row>
          <xdr:rowOff>590987</xdr:rowOff>
        </xdr:to>
        <xdr:grpSp>
          <xdr:nvGrpSpPr>
            <xdr:cNvPr id="192" name="Group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GrpSpPr/>
          </xdr:nvGrpSpPr>
          <xdr:grpSpPr>
            <a:xfrm>
              <a:off x="16182975" y="324612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37" name="Check Box 165" hidden="1">
                <a:extLst>
                  <a:ext uri="{63B3BB69-23CF-44E3-9099-C40C66FF867C}">
                    <a14:compatExt spid="_x0000_s3237"/>
                  </a:ext>
                  <a:ext uri="{FF2B5EF4-FFF2-40B4-BE49-F238E27FC236}">
                    <a16:creationId xmlns:a16="http://schemas.microsoft.com/office/drawing/2014/main" id="{00000000-0008-0000-0200-0000A5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38" name="Check Box 166" hidden="1">
                <a:extLst>
                  <a:ext uri="{63B3BB69-23CF-44E3-9099-C40C66FF867C}">
                    <a14:compatExt spid="_x0000_s3238"/>
                  </a:ext>
                  <a:ext uri="{FF2B5EF4-FFF2-40B4-BE49-F238E27FC236}">
                    <a16:creationId xmlns:a16="http://schemas.microsoft.com/office/drawing/2014/main" id="{00000000-0008-0000-0200-0000A6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40" name="Check Box 168" hidden="1">
                <a:extLst>
                  <a:ext uri="{63B3BB69-23CF-44E3-9099-C40C66FF867C}">
                    <a14:compatExt spid="_x0000_s3240"/>
                  </a:ext>
                  <a:ext uri="{FF2B5EF4-FFF2-40B4-BE49-F238E27FC236}">
                    <a16:creationId xmlns:a16="http://schemas.microsoft.com/office/drawing/2014/main" id="{00000000-0008-0000-0200-0000A8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80</xdr:row>
          <xdr:rowOff>8</xdr:rowOff>
        </xdr:from>
        <xdr:to>
          <xdr:col>10</xdr:col>
          <xdr:colOff>2938787</xdr:colOff>
          <xdr:row>80</xdr:row>
          <xdr:rowOff>590987</xdr:rowOff>
        </xdr:to>
        <xdr:grpSp>
          <xdr:nvGrpSpPr>
            <xdr:cNvPr id="197" name="Group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GrpSpPr/>
          </xdr:nvGrpSpPr>
          <xdr:grpSpPr>
            <a:xfrm>
              <a:off x="16182975" y="332422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41" name="Check Box 169" hidden="1">
                <a:extLst>
                  <a:ext uri="{63B3BB69-23CF-44E3-9099-C40C66FF867C}">
                    <a14:compatExt spid="_x0000_s3241"/>
                  </a:ext>
                  <a:ext uri="{FF2B5EF4-FFF2-40B4-BE49-F238E27FC236}">
                    <a16:creationId xmlns:a16="http://schemas.microsoft.com/office/drawing/2014/main" id="{00000000-0008-0000-0200-0000A9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42" name="Check Box 170" hidden="1">
                <a:extLst>
                  <a:ext uri="{63B3BB69-23CF-44E3-9099-C40C66FF867C}">
                    <a14:compatExt spid="_x0000_s3242"/>
                  </a:ext>
                  <a:ext uri="{FF2B5EF4-FFF2-40B4-BE49-F238E27FC236}">
                    <a16:creationId xmlns:a16="http://schemas.microsoft.com/office/drawing/2014/main" id="{00000000-0008-0000-0200-0000AA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44" name="Check Box 172" hidden="1">
                <a:extLst>
                  <a:ext uri="{63B3BB69-23CF-44E3-9099-C40C66FF867C}">
                    <a14:compatExt spid="_x0000_s3244"/>
                  </a:ext>
                  <a:ext uri="{FF2B5EF4-FFF2-40B4-BE49-F238E27FC236}">
                    <a16:creationId xmlns:a16="http://schemas.microsoft.com/office/drawing/2014/main" id="{00000000-0008-0000-0200-0000AC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81</xdr:row>
          <xdr:rowOff>8</xdr:rowOff>
        </xdr:from>
        <xdr:to>
          <xdr:col>10</xdr:col>
          <xdr:colOff>2938787</xdr:colOff>
          <xdr:row>81</xdr:row>
          <xdr:rowOff>590987</xdr:rowOff>
        </xdr:to>
        <xdr:grpSp>
          <xdr:nvGrpSpPr>
            <xdr:cNvPr id="202" name="Group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GrpSpPr/>
          </xdr:nvGrpSpPr>
          <xdr:grpSpPr>
            <a:xfrm>
              <a:off x="16182975" y="340233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46" name="Check Box 174" hidden="1">
                <a:extLst>
                  <a:ext uri="{63B3BB69-23CF-44E3-9099-C40C66FF867C}">
                    <a14:compatExt spid="_x0000_s3246"/>
                  </a:ext>
                  <a:ext uri="{FF2B5EF4-FFF2-40B4-BE49-F238E27FC236}">
                    <a16:creationId xmlns:a16="http://schemas.microsoft.com/office/drawing/2014/main" id="{00000000-0008-0000-0200-0000AE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47" name="Check Box 175" hidden="1">
                <a:extLst>
                  <a:ext uri="{63B3BB69-23CF-44E3-9099-C40C66FF867C}">
                    <a14:compatExt spid="_x0000_s3247"/>
                  </a:ext>
                  <a:ext uri="{FF2B5EF4-FFF2-40B4-BE49-F238E27FC236}">
                    <a16:creationId xmlns:a16="http://schemas.microsoft.com/office/drawing/2014/main" id="{00000000-0008-0000-0200-0000AF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49" name="Check Box 177" hidden="1">
                <a:extLst>
                  <a:ext uri="{63B3BB69-23CF-44E3-9099-C40C66FF867C}">
                    <a14:compatExt spid="_x0000_s3249"/>
                  </a:ext>
                  <a:ext uri="{FF2B5EF4-FFF2-40B4-BE49-F238E27FC236}">
                    <a16:creationId xmlns:a16="http://schemas.microsoft.com/office/drawing/2014/main" id="{00000000-0008-0000-0200-0000B1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82</xdr:row>
          <xdr:rowOff>8</xdr:rowOff>
        </xdr:from>
        <xdr:to>
          <xdr:col>10</xdr:col>
          <xdr:colOff>2938787</xdr:colOff>
          <xdr:row>82</xdr:row>
          <xdr:rowOff>590987</xdr:rowOff>
        </xdr:to>
        <xdr:grpSp>
          <xdr:nvGrpSpPr>
            <xdr:cNvPr id="207" name="Group 206">
              <a:extLst>
                <a:ext uri="{FF2B5EF4-FFF2-40B4-BE49-F238E27FC236}">
                  <a16:creationId xmlns:a16="http://schemas.microsoft.com/office/drawing/2014/main" id="{00000000-0008-0000-0200-0000CF000000}"/>
                </a:ext>
              </a:extLst>
            </xdr:cNvPr>
            <xdr:cNvGrpSpPr/>
          </xdr:nvGrpSpPr>
          <xdr:grpSpPr>
            <a:xfrm>
              <a:off x="16182975" y="348043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50" name="Check Box 178" hidden="1">
                <a:extLst>
                  <a:ext uri="{63B3BB69-23CF-44E3-9099-C40C66FF867C}">
                    <a14:compatExt spid="_x0000_s3250"/>
                  </a:ext>
                  <a:ext uri="{FF2B5EF4-FFF2-40B4-BE49-F238E27FC236}">
                    <a16:creationId xmlns:a16="http://schemas.microsoft.com/office/drawing/2014/main" id="{00000000-0008-0000-0200-0000B2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51" name="Check Box 179" hidden="1">
                <a:extLst>
                  <a:ext uri="{63B3BB69-23CF-44E3-9099-C40C66FF867C}">
                    <a14:compatExt spid="_x0000_s3251"/>
                  </a:ext>
                  <a:ext uri="{FF2B5EF4-FFF2-40B4-BE49-F238E27FC236}">
                    <a16:creationId xmlns:a16="http://schemas.microsoft.com/office/drawing/2014/main" id="{00000000-0008-0000-0200-0000B3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53" name="Check Box 181" hidden="1">
                <a:extLst>
                  <a:ext uri="{63B3BB69-23CF-44E3-9099-C40C66FF867C}">
                    <a14:compatExt spid="_x0000_s3253"/>
                  </a:ext>
                  <a:ext uri="{FF2B5EF4-FFF2-40B4-BE49-F238E27FC236}">
                    <a16:creationId xmlns:a16="http://schemas.microsoft.com/office/drawing/2014/main" id="{00000000-0008-0000-0200-0000B5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83</xdr:row>
          <xdr:rowOff>8</xdr:rowOff>
        </xdr:from>
        <xdr:to>
          <xdr:col>10</xdr:col>
          <xdr:colOff>2938787</xdr:colOff>
          <xdr:row>83</xdr:row>
          <xdr:rowOff>590987</xdr:rowOff>
        </xdr:to>
        <xdr:grpSp>
          <xdr:nvGrpSpPr>
            <xdr:cNvPr id="212" name="Group 211">
              <a:extLst>
                <a:ext uri="{FF2B5EF4-FFF2-40B4-BE49-F238E27FC236}">
                  <a16:creationId xmlns:a16="http://schemas.microsoft.com/office/drawing/2014/main" id="{00000000-0008-0000-0200-0000D4000000}"/>
                </a:ext>
              </a:extLst>
            </xdr:cNvPr>
            <xdr:cNvGrpSpPr/>
          </xdr:nvGrpSpPr>
          <xdr:grpSpPr>
            <a:xfrm>
              <a:off x="16182975" y="355854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54" name="Check Box 182" hidden="1">
                <a:extLst>
                  <a:ext uri="{63B3BB69-23CF-44E3-9099-C40C66FF867C}">
                    <a14:compatExt spid="_x0000_s3254"/>
                  </a:ext>
                  <a:ext uri="{FF2B5EF4-FFF2-40B4-BE49-F238E27FC236}">
                    <a16:creationId xmlns:a16="http://schemas.microsoft.com/office/drawing/2014/main" id="{00000000-0008-0000-0200-0000B6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55" name="Check Box 183" hidden="1">
                <a:extLst>
                  <a:ext uri="{63B3BB69-23CF-44E3-9099-C40C66FF867C}">
                    <a14:compatExt spid="_x0000_s3255"/>
                  </a:ext>
                  <a:ext uri="{FF2B5EF4-FFF2-40B4-BE49-F238E27FC236}">
                    <a16:creationId xmlns:a16="http://schemas.microsoft.com/office/drawing/2014/main" id="{00000000-0008-0000-0200-0000B7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57" name="Check Box 185" hidden="1">
                <a:extLst>
                  <a:ext uri="{63B3BB69-23CF-44E3-9099-C40C66FF867C}">
                    <a14:compatExt spid="_x0000_s3257"/>
                  </a:ext>
                  <a:ext uri="{FF2B5EF4-FFF2-40B4-BE49-F238E27FC236}">
                    <a16:creationId xmlns:a16="http://schemas.microsoft.com/office/drawing/2014/main" id="{00000000-0008-0000-0200-0000B9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84</xdr:row>
          <xdr:rowOff>8</xdr:rowOff>
        </xdr:from>
        <xdr:to>
          <xdr:col>10</xdr:col>
          <xdr:colOff>2938787</xdr:colOff>
          <xdr:row>84</xdr:row>
          <xdr:rowOff>590987</xdr:rowOff>
        </xdr:to>
        <xdr:grpSp>
          <xdr:nvGrpSpPr>
            <xdr:cNvPr id="218" name="Group 217">
              <a:extLst>
                <a:ext uri="{FF2B5EF4-FFF2-40B4-BE49-F238E27FC236}">
                  <a16:creationId xmlns:a16="http://schemas.microsoft.com/office/drawing/2014/main" id="{00000000-0008-0000-0200-0000DA000000}"/>
                </a:ext>
              </a:extLst>
            </xdr:cNvPr>
            <xdr:cNvGrpSpPr/>
          </xdr:nvGrpSpPr>
          <xdr:grpSpPr>
            <a:xfrm>
              <a:off x="16182975" y="363664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59" name="Check Box 187" hidden="1">
                <a:extLst>
                  <a:ext uri="{63B3BB69-23CF-44E3-9099-C40C66FF867C}">
                    <a14:compatExt spid="_x0000_s3259"/>
                  </a:ext>
                  <a:ext uri="{FF2B5EF4-FFF2-40B4-BE49-F238E27FC236}">
                    <a16:creationId xmlns:a16="http://schemas.microsoft.com/office/drawing/2014/main" id="{00000000-0008-0000-0200-0000BB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60" name="Check Box 188" hidden="1">
                <a:extLst>
                  <a:ext uri="{63B3BB69-23CF-44E3-9099-C40C66FF867C}">
                    <a14:compatExt spid="_x0000_s3260"/>
                  </a:ext>
                  <a:ext uri="{FF2B5EF4-FFF2-40B4-BE49-F238E27FC236}">
                    <a16:creationId xmlns:a16="http://schemas.microsoft.com/office/drawing/2014/main" id="{00000000-0008-0000-0200-0000BC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62" name="Check Box 190" hidden="1">
                <a:extLst>
                  <a:ext uri="{63B3BB69-23CF-44E3-9099-C40C66FF867C}">
                    <a14:compatExt spid="_x0000_s3262"/>
                  </a:ext>
                  <a:ext uri="{FF2B5EF4-FFF2-40B4-BE49-F238E27FC236}">
                    <a16:creationId xmlns:a16="http://schemas.microsoft.com/office/drawing/2014/main" id="{00000000-0008-0000-0200-0000BE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85</xdr:row>
          <xdr:rowOff>8</xdr:rowOff>
        </xdr:from>
        <xdr:to>
          <xdr:col>10</xdr:col>
          <xdr:colOff>2938787</xdr:colOff>
          <xdr:row>85</xdr:row>
          <xdr:rowOff>590987</xdr:rowOff>
        </xdr:to>
        <xdr:grpSp>
          <xdr:nvGrpSpPr>
            <xdr:cNvPr id="223" name="Group 222">
              <a:extLst>
                <a:ext uri="{FF2B5EF4-FFF2-40B4-BE49-F238E27FC236}">
                  <a16:creationId xmlns:a16="http://schemas.microsoft.com/office/drawing/2014/main" id="{00000000-0008-0000-0200-0000DF000000}"/>
                </a:ext>
              </a:extLst>
            </xdr:cNvPr>
            <xdr:cNvGrpSpPr/>
          </xdr:nvGrpSpPr>
          <xdr:grpSpPr>
            <a:xfrm>
              <a:off x="16182975" y="371475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63" name="Check Box 191" hidden="1">
                <a:extLst>
                  <a:ext uri="{63B3BB69-23CF-44E3-9099-C40C66FF867C}">
                    <a14:compatExt spid="_x0000_s3263"/>
                  </a:ext>
                  <a:ext uri="{FF2B5EF4-FFF2-40B4-BE49-F238E27FC236}">
                    <a16:creationId xmlns:a16="http://schemas.microsoft.com/office/drawing/2014/main" id="{00000000-0008-0000-0200-0000BF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64" name="Check Box 192" hidden="1">
                <a:extLst>
                  <a:ext uri="{63B3BB69-23CF-44E3-9099-C40C66FF867C}">
                    <a14:compatExt spid="_x0000_s3264"/>
                  </a:ext>
                  <a:ext uri="{FF2B5EF4-FFF2-40B4-BE49-F238E27FC236}">
                    <a16:creationId xmlns:a16="http://schemas.microsoft.com/office/drawing/2014/main" id="{00000000-0008-0000-0200-0000C0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66" name="Check Box 194" hidden="1">
                <a:extLst>
                  <a:ext uri="{63B3BB69-23CF-44E3-9099-C40C66FF867C}">
                    <a14:compatExt spid="_x0000_s3266"/>
                  </a:ext>
                  <a:ext uri="{FF2B5EF4-FFF2-40B4-BE49-F238E27FC236}">
                    <a16:creationId xmlns:a16="http://schemas.microsoft.com/office/drawing/2014/main" id="{00000000-0008-0000-0200-0000C2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86</xdr:row>
          <xdr:rowOff>8</xdr:rowOff>
        </xdr:from>
        <xdr:to>
          <xdr:col>10</xdr:col>
          <xdr:colOff>2938787</xdr:colOff>
          <xdr:row>86</xdr:row>
          <xdr:rowOff>590987</xdr:rowOff>
        </xdr:to>
        <xdr:grpSp>
          <xdr:nvGrpSpPr>
            <xdr:cNvPr id="228" name="Group 227">
              <a:extLst>
                <a:ext uri="{FF2B5EF4-FFF2-40B4-BE49-F238E27FC236}">
                  <a16:creationId xmlns:a16="http://schemas.microsoft.com/office/drawing/2014/main" id="{00000000-0008-0000-0200-0000E4000000}"/>
                </a:ext>
              </a:extLst>
            </xdr:cNvPr>
            <xdr:cNvGrpSpPr/>
          </xdr:nvGrpSpPr>
          <xdr:grpSpPr>
            <a:xfrm>
              <a:off x="16182975" y="379285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67" name="Check Box 195" hidden="1">
                <a:extLst>
                  <a:ext uri="{63B3BB69-23CF-44E3-9099-C40C66FF867C}">
                    <a14:compatExt spid="_x0000_s3267"/>
                  </a:ext>
                  <a:ext uri="{FF2B5EF4-FFF2-40B4-BE49-F238E27FC236}">
                    <a16:creationId xmlns:a16="http://schemas.microsoft.com/office/drawing/2014/main" id="{00000000-0008-0000-0200-0000C3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68" name="Check Box 196" hidden="1">
                <a:extLst>
                  <a:ext uri="{63B3BB69-23CF-44E3-9099-C40C66FF867C}">
                    <a14:compatExt spid="_x0000_s3268"/>
                  </a:ext>
                  <a:ext uri="{FF2B5EF4-FFF2-40B4-BE49-F238E27FC236}">
                    <a16:creationId xmlns:a16="http://schemas.microsoft.com/office/drawing/2014/main" id="{00000000-0008-0000-0200-0000C4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70" name="Check Box 198" hidden="1">
                <a:extLst>
                  <a:ext uri="{63B3BB69-23CF-44E3-9099-C40C66FF867C}">
                    <a14:compatExt spid="_x0000_s3270"/>
                  </a:ext>
                  <a:ext uri="{FF2B5EF4-FFF2-40B4-BE49-F238E27FC236}">
                    <a16:creationId xmlns:a16="http://schemas.microsoft.com/office/drawing/2014/main" id="{00000000-0008-0000-0200-0000C6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87</xdr:row>
          <xdr:rowOff>8</xdr:rowOff>
        </xdr:from>
        <xdr:to>
          <xdr:col>10</xdr:col>
          <xdr:colOff>2938787</xdr:colOff>
          <xdr:row>87</xdr:row>
          <xdr:rowOff>590987</xdr:rowOff>
        </xdr:to>
        <xdr:grpSp>
          <xdr:nvGrpSpPr>
            <xdr:cNvPr id="233" name="Group 232">
              <a:extLst>
                <a:ext uri="{FF2B5EF4-FFF2-40B4-BE49-F238E27FC236}">
                  <a16:creationId xmlns:a16="http://schemas.microsoft.com/office/drawing/2014/main" id="{00000000-0008-0000-0200-0000E9000000}"/>
                </a:ext>
              </a:extLst>
            </xdr:cNvPr>
            <xdr:cNvGrpSpPr/>
          </xdr:nvGrpSpPr>
          <xdr:grpSpPr>
            <a:xfrm>
              <a:off x="16182975" y="387096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71" name="Check Box 199" hidden="1">
                <a:extLst>
                  <a:ext uri="{63B3BB69-23CF-44E3-9099-C40C66FF867C}">
                    <a14:compatExt spid="_x0000_s3271"/>
                  </a:ext>
                  <a:ext uri="{FF2B5EF4-FFF2-40B4-BE49-F238E27FC236}">
                    <a16:creationId xmlns:a16="http://schemas.microsoft.com/office/drawing/2014/main" id="{00000000-0008-0000-0200-0000C7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72" name="Check Box 200" hidden="1">
                <a:extLst>
                  <a:ext uri="{63B3BB69-23CF-44E3-9099-C40C66FF867C}">
                    <a14:compatExt spid="_x0000_s3272"/>
                  </a:ext>
                  <a:ext uri="{FF2B5EF4-FFF2-40B4-BE49-F238E27FC236}">
                    <a16:creationId xmlns:a16="http://schemas.microsoft.com/office/drawing/2014/main" id="{00000000-0008-0000-0200-0000C8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74" name="Check Box 202" hidden="1">
                <a:extLst>
                  <a:ext uri="{63B3BB69-23CF-44E3-9099-C40C66FF867C}">
                    <a14:compatExt spid="_x0000_s3274"/>
                  </a:ext>
                  <a:ext uri="{FF2B5EF4-FFF2-40B4-BE49-F238E27FC236}">
                    <a16:creationId xmlns:a16="http://schemas.microsoft.com/office/drawing/2014/main" id="{00000000-0008-0000-0200-0000CA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88</xdr:row>
          <xdr:rowOff>8</xdr:rowOff>
        </xdr:from>
        <xdr:to>
          <xdr:col>10</xdr:col>
          <xdr:colOff>2938787</xdr:colOff>
          <xdr:row>88</xdr:row>
          <xdr:rowOff>590987</xdr:rowOff>
        </xdr:to>
        <xdr:grpSp>
          <xdr:nvGrpSpPr>
            <xdr:cNvPr id="238" name="Group 237">
              <a:extLst>
                <a:ext uri="{FF2B5EF4-FFF2-40B4-BE49-F238E27FC236}">
                  <a16:creationId xmlns:a16="http://schemas.microsoft.com/office/drawing/2014/main" id="{00000000-0008-0000-0200-0000EE000000}"/>
                </a:ext>
              </a:extLst>
            </xdr:cNvPr>
            <xdr:cNvGrpSpPr/>
          </xdr:nvGrpSpPr>
          <xdr:grpSpPr>
            <a:xfrm>
              <a:off x="16182975" y="394906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75" name="Check Box 203" hidden="1">
                <a:extLst>
                  <a:ext uri="{63B3BB69-23CF-44E3-9099-C40C66FF867C}">
                    <a14:compatExt spid="_x0000_s3275"/>
                  </a:ext>
                  <a:ext uri="{FF2B5EF4-FFF2-40B4-BE49-F238E27FC236}">
                    <a16:creationId xmlns:a16="http://schemas.microsoft.com/office/drawing/2014/main" id="{00000000-0008-0000-0200-0000CB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76" name="Check Box 204" hidden="1">
                <a:extLst>
                  <a:ext uri="{63B3BB69-23CF-44E3-9099-C40C66FF867C}">
                    <a14:compatExt spid="_x0000_s3276"/>
                  </a:ext>
                  <a:ext uri="{FF2B5EF4-FFF2-40B4-BE49-F238E27FC236}">
                    <a16:creationId xmlns:a16="http://schemas.microsoft.com/office/drawing/2014/main" id="{00000000-0008-0000-0200-0000CC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78" name="Check Box 206" hidden="1">
                <a:extLst>
                  <a:ext uri="{63B3BB69-23CF-44E3-9099-C40C66FF867C}">
                    <a14:compatExt spid="_x0000_s3278"/>
                  </a:ext>
                  <a:ext uri="{FF2B5EF4-FFF2-40B4-BE49-F238E27FC236}">
                    <a16:creationId xmlns:a16="http://schemas.microsoft.com/office/drawing/2014/main" id="{00000000-0008-0000-0200-0000CE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89</xdr:row>
          <xdr:rowOff>8</xdr:rowOff>
        </xdr:from>
        <xdr:to>
          <xdr:col>10</xdr:col>
          <xdr:colOff>2938787</xdr:colOff>
          <xdr:row>89</xdr:row>
          <xdr:rowOff>590987</xdr:rowOff>
        </xdr:to>
        <xdr:grpSp>
          <xdr:nvGrpSpPr>
            <xdr:cNvPr id="243" name="Group 242">
              <a:extLst>
                <a:ext uri="{FF2B5EF4-FFF2-40B4-BE49-F238E27FC236}">
                  <a16:creationId xmlns:a16="http://schemas.microsoft.com/office/drawing/2014/main" id="{00000000-0008-0000-0200-0000F3000000}"/>
                </a:ext>
              </a:extLst>
            </xdr:cNvPr>
            <xdr:cNvGrpSpPr/>
          </xdr:nvGrpSpPr>
          <xdr:grpSpPr>
            <a:xfrm>
              <a:off x="16182975" y="402717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79" name="Check Box 207" hidden="1">
                <a:extLst>
                  <a:ext uri="{63B3BB69-23CF-44E3-9099-C40C66FF867C}">
                    <a14:compatExt spid="_x0000_s3279"/>
                  </a:ext>
                  <a:ext uri="{FF2B5EF4-FFF2-40B4-BE49-F238E27FC236}">
                    <a16:creationId xmlns:a16="http://schemas.microsoft.com/office/drawing/2014/main" id="{00000000-0008-0000-0200-0000CF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80" name="Check Box 208" hidden="1">
                <a:extLst>
                  <a:ext uri="{63B3BB69-23CF-44E3-9099-C40C66FF867C}">
                    <a14:compatExt spid="_x0000_s3280"/>
                  </a:ext>
                  <a:ext uri="{FF2B5EF4-FFF2-40B4-BE49-F238E27FC236}">
                    <a16:creationId xmlns:a16="http://schemas.microsoft.com/office/drawing/2014/main" id="{00000000-0008-0000-0200-0000D0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82" name="Check Box 210" hidden="1">
                <a:extLst>
                  <a:ext uri="{63B3BB69-23CF-44E3-9099-C40C66FF867C}">
                    <a14:compatExt spid="_x0000_s3282"/>
                  </a:ext>
                  <a:ext uri="{FF2B5EF4-FFF2-40B4-BE49-F238E27FC236}">
                    <a16:creationId xmlns:a16="http://schemas.microsoft.com/office/drawing/2014/main" id="{00000000-0008-0000-0200-0000D2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90</xdr:row>
          <xdr:rowOff>8</xdr:rowOff>
        </xdr:from>
        <xdr:to>
          <xdr:col>10</xdr:col>
          <xdr:colOff>2938787</xdr:colOff>
          <xdr:row>90</xdr:row>
          <xdr:rowOff>590987</xdr:rowOff>
        </xdr:to>
        <xdr:grpSp>
          <xdr:nvGrpSpPr>
            <xdr:cNvPr id="248" name="Group 247">
              <a:extLst>
                <a:ext uri="{FF2B5EF4-FFF2-40B4-BE49-F238E27FC236}">
                  <a16:creationId xmlns:a16="http://schemas.microsoft.com/office/drawing/2014/main" id="{00000000-0008-0000-0200-0000F8000000}"/>
                </a:ext>
              </a:extLst>
            </xdr:cNvPr>
            <xdr:cNvGrpSpPr/>
          </xdr:nvGrpSpPr>
          <xdr:grpSpPr>
            <a:xfrm>
              <a:off x="16182975" y="410527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83" name="Check Box 211" hidden="1">
                <a:extLst>
                  <a:ext uri="{63B3BB69-23CF-44E3-9099-C40C66FF867C}">
                    <a14:compatExt spid="_x0000_s3283"/>
                  </a:ext>
                  <a:ext uri="{FF2B5EF4-FFF2-40B4-BE49-F238E27FC236}">
                    <a16:creationId xmlns:a16="http://schemas.microsoft.com/office/drawing/2014/main" id="{00000000-0008-0000-0200-0000D3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84" name="Check Box 212" hidden="1">
                <a:extLst>
                  <a:ext uri="{63B3BB69-23CF-44E3-9099-C40C66FF867C}">
                    <a14:compatExt spid="_x0000_s3284"/>
                  </a:ext>
                  <a:ext uri="{FF2B5EF4-FFF2-40B4-BE49-F238E27FC236}">
                    <a16:creationId xmlns:a16="http://schemas.microsoft.com/office/drawing/2014/main" id="{00000000-0008-0000-0200-0000D4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86" name="Check Box 214" hidden="1">
                <a:extLst>
                  <a:ext uri="{63B3BB69-23CF-44E3-9099-C40C66FF867C}">
                    <a14:compatExt spid="_x0000_s3286"/>
                  </a:ext>
                  <a:ext uri="{FF2B5EF4-FFF2-40B4-BE49-F238E27FC236}">
                    <a16:creationId xmlns:a16="http://schemas.microsoft.com/office/drawing/2014/main" id="{00000000-0008-0000-0200-0000D6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91</xdr:row>
          <xdr:rowOff>8</xdr:rowOff>
        </xdr:from>
        <xdr:to>
          <xdr:col>10</xdr:col>
          <xdr:colOff>2938787</xdr:colOff>
          <xdr:row>91</xdr:row>
          <xdr:rowOff>590987</xdr:rowOff>
        </xdr:to>
        <xdr:grpSp>
          <xdr:nvGrpSpPr>
            <xdr:cNvPr id="253" name="Group 252">
              <a:extLst>
                <a:ext uri="{FF2B5EF4-FFF2-40B4-BE49-F238E27FC236}">
                  <a16:creationId xmlns:a16="http://schemas.microsoft.com/office/drawing/2014/main" id="{00000000-0008-0000-0200-0000FD000000}"/>
                </a:ext>
              </a:extLst>
            </xdr:cNvPr>
            <xdr:cNvGrpSpPr/>
          </xdr:nvGrpSpPr>
          <xdr:grpSpPr>
            <a:xfrm>
              <a:off x="16182975" y="418338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87" name="Check Box 215" hidden="1">
                <a:extLst>
                  <a:ext uri="{63B3BB69-23CF-44E3-9099-C40C66FF867C}">
                    <a14:compatExt spid="_x0000_s3287"/>
                  </a:ext>
                  <a:ext uri="{FF2B5EF4-FFF2-40B4-BE49-F238E27FC236}">
                    <a16:creationId xmlns:a16="http://schemas.microsoft.com/office/drawing/2014/main" id="{00000000-0008-0000-0200-0000D7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88" name="Check Box 216" hidden="1">
                <a:extLst>
                  <a:ext uri="{63B3BB69-23CF-44E3-9099-C40C66FF867C}">
                    <a14:compatExt spid="_x0000_s3288"/>
                  </a:ext>
                  <a:ext uri="{FF2B5EF4-FFF2-40B4-BE49-F238E27FC236}">
                    <a16:creationId xmlns:a16="http://schemas.microsoft.com/office/drawing/2014/main" id="{00000000-0008-0000-0200-0000D8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90" name="Check Box 218" hidden="1">
                <a:extLst>
                  <a:ext uri="{63B3BB69-23CF-44E3-9099-C40C66FF867C}">
                    <a14:compatExt spid="_x0000_s3290"/>
                  </a:ext>
                  <a:ext uri="{FF2B5EF4-FFF2-40B4-BE49-F238E27FC236}">
                    <a16:creationId xmlns:a16="http://schemas.microsoft.com/office/drawing/2014/main" id="{00000000-0008-0000-0200-0000DA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92</xdr:row>
          <xdr:rowOff>8</xdr:rowOff>
        </xdr:from>
        <xdr:to>
          <xdr:col>10</xdr:col>
          <xdr:colOff>2938787</xdr:colOff>
          <xdr:row>92</xdr:row>
          <xdr:rowOff>590987</xdr:rowOff>
        </xdr:to>
        <xdr:grpSp>
          <xdr:nvGrpSpPr>
            <xdr:cNvPr id="258" name="Group 257">
              <a:extLst>
                <a:ext uri="{FF2B5EF4-FFF2-40B4-BE49-F238E27FC236}">
                  <a16:creationId xmlns:a16="http://schemas.microsoft.com/office/drawing/2014/main" id="{00000000-0008-0000-0200-000002010000}"/>
                </a:ext>
              </a:extLst>
            </xdr:cNvPr>
            <xdr:cNvGrpSpPr/>
          </xdr:nvGrpSpPr>
          <xdr:grpSpPr>
            <a:xfrm>
              <a:off x="16182975" y="426148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91" name="Check Box 219" hidden="1">
                <a:extLst>
                  <a:ext uri="{63B3BB69-23CF-44E3-9099-C40C66FF867C}">
                    <a14:compatExt spid="_x0000_s3291"/>
                  </a:ext>
                  <a:ext uri="{FF2B5EF4-FFF2-40B4-BE49-F238E27FC236}">
                    <a16:creationId xmlns:a16="http://schemas.microsoft.com/office/drawing/2014/main" id="{00000000-0008-0000-0200-0000DB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92" name="Check Box 220" hidden="1">
                <a:extLst>
                  <a:ext uri="{63B3BB69-23CF-44E3-9099-C40C66FF867C}">
                    <a14:compatExt spid="_x0000_s3292"/>
                  </a:ext>
                  <a:ext uri="{FF2B5EF4-FFF2-40B4-BE49-F238E27FC236}">
                    <a16:creationId xmlns:a16="http://schemas.microsoft.com/office/drawing/2014/main" id="{00000000-0008-0000-0200-0000DC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94" name="Check Box 222" hidden="1">
                <a:extLst>
                  <a:ext uri="{63B3BB69-23CF-44E3-9099-C40C66FF867C}">
                    <a14:compatExt spid="_x0000_s3294"/>
                  </a:ext>
                  <a:ext uri="{FF2B5EF4-FFF2-40B4-BE49-F238E27FC236}">
                    <a16:creationId xmlns:a16="http://schemas.microsoft.com/office/drawing/2014/main" id="{00000000-0008-0000-0200-0000DE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93</xdr:row>
          <xdr:rowOff>8</xdr:rowOff>
        </xdr:from>
        <xdr:to>
          <xdr:col>10</xdr:col>
          <xdr:colOff>2938787</xdr:colOff>
          <xdr:row>93</xdr:row>
          <xdr:rowOff>590987</xdr:rowOff>
        </xdr:to>
        <xdr:grpSp>
          <xdr:nvGrpSpPr>
            <xdr:cNvPr id="263" name="Group 262">
              <a:extLst>
                <a:ext uri="{FF2B5EF4-FFF2-40B4-BE49-F238E27FC236}">
                  <a16:creationId xmlns:a16="http://schemas.microsoft.com/office/drawing/2014/main" id="{00000000-0008-0000-0200-000007010000}"/>
                </a:ext>
              </a:extLst>
            </xdr:cNvPr>
            <xdr:cNvGrpSpPr/>
          </xdr:nvGrpSpPr>
          <xdr:grpSpPr>
            <a:xfrm>
              <a:off x="16182975" y="433959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95" name="Check Box 223" hidden="1">
                <a:extLst>
                  <a:ext uri="{63B3BB69-23CF-44E3-9099-C40C66FF867C}">
                    <a14:compatExt spid="_x0000_s3295"/>
                  </a:ext>
                  <a:ext uri="{FF2B5EF4-FFF2-40B4-BE49-F238E27FC236}">
                    <a16:creationId xmlns:a16="http://schemas.microsoft.com/office/drawing/2014/main" id="{00000000-0008-0000-0200-0000DF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296" name="Check Box 224" hidden="1">
                <a:extLst>
                  <a:ext uri="{63B3BB69-23CF-44E3-9099-C40C66FF867C}">
                    <a14:compatExt spid="_x0000_s3296"/>
                  </a:ext>
                  <a:ext uri="{FF2B5EF4-FFF2-40B4-BE49-F238E27FC236}">
                    <a16:creationId xmlns:a16="http://schemas.microsoft.com/office/drawing/2014/main" id="{00000000-0008-0000-0200-0000E0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298" name="Check Box 226" hidden="1">
                <a:extLst>
                  <a:ext uri="{63B3BB69-23CF-44E3-9099-C40C66FF867C}">
                    <a14:compatExt spid="_x0000_s3298"/>
                  </a:ext>
                  <a:ext uri="{FF2B5EF4-FFF2-40B4-BE49-F238E27FC236}">
                    <a16:creationId xmlns:a16="http://schemas.microsoft.com/office/drawing/2014/main" id="{00000000-0008-0000-0200-0000E2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94</xdr:row>
          <xdr:rowOff>8</xdr:rowOff>
        </xdr:from>
        <xdr:to>
          <xdr:col>10</xdr:col>
          <xdr:colOff>2938787</xdr:colOff>
          <xdr:row>94</xdr:row>
          <xdr:rowOff>590987</xdr:rowOff>
        </xdr:to>
        <xdr:grpSp>
          <xdr:nvGrpSpPr>
            <xdr:cNvPr id="268" name="Group 267">
              <a:extLst>
                <a:ext uri="{FF2B5EF4-FFF2-40B4-BE49-F238E27FC236}">
                  <a16:creationId xmlns:a16="http://schemas.microsoft.com/office/drawing/2014/main" id="{00000000-0008-0000-0200-00000C010000}"/>
                </a:ext>
              </a:extLst>
            </xdr:cNvPr>
            <xdr:cNvGrpSpPr/>
          </xdr:nvGrpSpPr>
          <xdr:grpSpPr>
            <a:xfrm>
              <a:off x="16182975" y="441769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299" name="Check Box 227" hidden="1">
                <a:extLst>
                  <a:ext uri="{63B3BB69-23CF-44E3-9099-C40C66FF867C}">
                    <a14:compatExt spid="_x0000_s3299"/>
                  </a:ext>
                  <a:ext uri="{FF2B5EF4-FFF2-40B4-BE49-F238E27FC236}">
                    <a16:creationId xmlns:a16="http://schemas.microsoft.com/office/drawing/2014/main" id="{00000000-0008-0000-0200-0000E3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00" name="Check Box 228" hidden="1">
                <a:extLst>
                  <a:ext uri="{63B3BB69-23CF-44E3-9099-C40C66FF867C}">
                    <a14:compatExt spid="_x0000_s3300"/>
                  </a:ext>
                  <a:ext uri="{FF2B5EF4-FFF2-40B4-BE49-F238E27FC236}">
                    <a16:creationId xmlns:a16="http://schemas.microsoft.com/office/drawing/2014/main" id="{00000000-0008-0000-0200-0000E4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02" name="Check Box 230" hidden="1">
                <a:extLst>
                  <a:ext uri="{63B3BB69-23CF-44E3-9099-C40C66FF867C}">
                    <a14:compatExt spid="_x0000_s3302"/>
                  </a:ext>
                  <a:ext uri="{FF2B5EF4-FFF2-40B4-BE49-F238E27FC236}">
                    <a16:creationId xmlns:a16="http://schemas.microsoft.com/office/drawing/2014/main" id="{00000000-0008-0000-0200-0000E6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95</xdr:row>
          <xdr:rowOff>8</xdr:rowOff>
        </xdr:from>
        <xdr:to>
          <xdr:col>10</xdr:col>
          <xdr:colOff>2938787</xdr:colOff>
          <xdr:row>95</xdr:row>
          <xdr:rowOff>590987</xdr:rowOff>
        </xdr:to>
        <xdr:grpSp>
          <xdr:nvGrpSpPr>
            <xdr:cNvPr id="273" name="Group 272">
              <a:extLst>
                <a:ext uri="{FF2B5EF4-FFF2-40B4-BE49-F238E27FC236}">
                  <a16:creationId xmlns:a16="http://schemas.microsoft.com/office/drawing/2014/main" id="{00000000-0008-0000-0200-000011010000}"/>
                </a:ext>
              </a:extLst>
            </xdr:cNvPr>
            <xdr:cNvGrpSpPr/>
          </xdr:nvGrpSpPr>
          <xdr:grpSpPr>
            <a:xfrm>
              <a:off x="16182975" y="449580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03" name="Check Box 231" hidden="1">
                <a:extLst>
                  <a:ext uri="{63B3BB69-23CF-44E3-9099-C40C66FF867C}">
                    <a14:compatExt spid="_x0000_s3303"/>
                  </a:ext>
                  <a:ext uri="{FF2B5EF4-FFF2-40B4-BE49-F238E27FC236}">
                    <a16:creationId xmlns:a16="http://schemas.microsoft.com/office/drawing/2014/main" id="{00000000-0008-0000-0200-0000E7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04" name="Check Box 232" hidden="1">
                <a:extLst>
                  <a:ext uri="{63B3BB69-23CF-44E3-9099-C40C66FF867C}">
                    <a14:compatExt spid="_x0000_s3304"/>
                  </a:ext>
                  <a:ext uri="{FF2B5EF4-FFF2-40B4-BE49-F238E27FC236}">
                    <a16:creationId xmlns:a16="http://schemas.microsoft.com/office/drawing/2014/main" id="{00000000-0008-0000-0200-0000E8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06" name="Check Box 234" hidden="1">
                <a:extLst>
                  <a:ext uri="{63B3BB69-23CF-44E3-9099-C40C66FF867C}">
                    <a14:compatExt spid="_x0000_s3306"/>
                  </a:ext>
                  <a:ext uri="{FF2B5EF4-FFF2-40B4-BE49-F238E27FC236}">
                    <a16:creationId xmlns:a16="http://schemas.microsoft.com/office/drawing/2014/main" id="{00000000-0008-0000-0200-0000EA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96</xdr:row>
          <xdr:rowOff>8</xdr:rowOff>
        </xdr:from>
        <xdr:to>
          <xdr:col>10</xdr:col>
          <xdr:colOff>2938787</xdr:colOff>
          <xdr:row>96</xdr:row>
          <xdr:rowOff>590987</xdr:rowOff>
        </xdr:to>
        <xdr:grpSp>
          <xdr:nvGrpSpPr>
            <xdr:cNvPr id="278" name="Group 277">
              <a:extLst>
                <a:ext uri="{FF2B5EF4-FFF2-40B4-BE49-F238E27FC236}">
                  <a16:creationId xmlns:a16="http://schemas.microsoft.com/office/drawing/2014/main" id="{00000000-0008-0000-0200-000016010000}"/>
                </a:ext>
              </a:extLst>
            </xdr:cNvPr>
            <xdr:cNvGrpSpPr/>
          </xdr:nvGrpSpPr>
          <xdr:grpSpPr>
            <a:xfrm>
              <a:off x="16182975" y="457390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07" name="Check Box 235" hidden="1">
                <a:extLst>
                  <a:ext uri="{63B3BB69-23CF-44E3-9099-C40C66FF867C}">
                    <a14:compatExt spid="_x0000_s3307"/>
                  </a:ext>
                  <a:ext uri="{FF2B5EF4-FFF2-40B4-BE49-F238E27FC236}">
                    <a16:creationId xmlns:a16="http://schemas.microsoft.com/office/drawing/2014/main" id="{00000000-0008-0000-0200-0000EB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08" name="Check Box 236" hidden="1">
                <a:extLst>
                  <a:ext uri="{63B3BB69-23CF-44E3-9099-C40C66FF867C}">
                    <a14:compatExt spid="_x0000_s3308"/>
                  </a:ext>
                  <a:ext uri="{FF2B5EF4-FFF2-40B4-BE49-F238E27FC236}">
                    <a16:creationId xmlns:a16="http://schemas.microsoft.com/office/drawing/2014/main" id="{00000000-0008-0000-0200-0000EC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10" name="Check Box 238" hidden="1">
                <a:extLst>
                  <a:ext uri="{63B3BB69-23CF-44E3-9099-C40C66FF867C}">
                    <a14:compatExt spid="_x0000_s3310"/>
                  </a:ext>
                  <a:ext uri="{FF2B5EF4-FFF2-40B4-BE49-F238E27FC236}">
                    <a16:creationId xmlns:a16="http://schemas.microsoft.com/office/drawing/2014/main" id="{00000000-0008-0000-0200-0000EE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97</xdr:row>
          <xdr:rowOff>8</xdr:rowOff>
        </xdr:from>
        <xdr:to>
          <xdr:col>10</xdr:col>
          <xdr:colOff>2938787</xdr:colOff>
          <xdr:row>97</xdr:row>
          <xdr:rowOff>590987</xdr:rowOff>
        </xdr:to>
        <xdr:grpSp>
          <xdr:nvGrpSpPr>
            <xdr:cNvPr id="283" name="Group 282">
              <a:extLst>
                <a:ext uri="{FF2B5EF4-FFF2-40B4-BE49-F238E27FC236}">
                  <a16:creationId xmlns:a16="http://schemas.microsoft.com/office/drawing/2014/main" id="{00000000-0008-0000-0200-00001B010000}"/>
                </a:ext>
              </a:extLst>
            </xdr:cNvPr>
            <xdr:cNvGrpSpPr/>
          </xdr:nvGrpSpPr>
          <xdr:grpSpPr>
            <a:xfrm>
              <a:off x="16182975" y="465201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11" name="Check Box 239" hidden="1">
                <a:extLst>
                  <a:ext uri="{63B3BB69-23CF-44E3-9099-C40C66FF867C}">
                    <a14:compatExt spid="_x0000_s3311"/>
                  </a:ext>
                  <a:ext uri="{FF2B5EF4-FFF2-40B4-BE49-F238E27FC236}">
                    <a16:creationId xmlns:a16="http://schemas.microsoft.com/office/drawing/2014/main" id="{00000000-0008-0000-0200-0000EF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12" name="Check Box 240" hidden="1">
                <a:extLst>
                  <a:ext uri="{63B3BB69-23CF-44E3-9099-C40C66FF867C}">
                    <a14:compatExt spid="_x0000_s3312"/>
                  </a:ext>
                  <a:ext uri="{FF2B5EF4-FFF2-40B4-BE49-F238E27FC236}">
                    <a16:creationId xmlns:a16="http://schemas.microsoft.com/office/drawing/2014/main" id="{00000000-0008-0000-0200-0000F0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14" name="Check Box 242" hidden="1">
                <a:extLst>
                  <a:ext uri="{63B3BB69-23CF-44E3-9099-C40C66FF867C}">
                    <a14:compatExt spid="_x0000_s3314"/>
                  </a:ext>
                  <a:ext uri="{FF2B5EF4-FFF2-40B4-BE49-F238E27FC236}">
                    <a16:creationId xmlns:a16="http://schemas.microsoft.com/office/drawing/2014/main" id="{00000000-0008-0000-0200-0000F2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98</xdr:row>
          <xdr:rowOff>8</xdr:rowOff>
        </xdr:from>
        <xdr:to>
          <xdr:col>10</xdr:col>
          <xdr:colOff>2938787</xdr:colOff>
          <xdr:row>98</xdr:row>
          <xdr:rowOff>590987</xdr:rowOff>
        </xdr:to>
        <xdr:grpSp>
          <xdr:nvGrpSpPr>
            <xdr:cNvPr id="288" name="Group 287">
              <a:extLst>
                <a:ext uri="{FF2B5EF4-FFF2-40B4-BE49-F238E27FC236}">
                  <a16:creationId xmlns:a16="http://schemas.microsoft.com/office/drawing/2014/main" id="{00000000-0008-0000-0200-000020010000}"/>
                </a:ext>
              </a:extLst>
            </xdr:cNvPr>
            <xdr:cNvGrpSpPr/>
          </xdr:nvGrpSpPr>
          <xdr:grpSpPr>
            <a:xfrm>
              <a:off x="16182975" y="473011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15" name="Check Box 243" hidden="1">
                <a:extLst>
                  <a:ext uri="{63B3BB69-23CF-44E3-9099-C40C66FF867C}">
                    <a14:compatExt spid="_x0000_s3315"/>
                  </a:ext>
                  <a:ext uri="{FF2B5EF4-FFF2-40B4-BE49-F238E27FC236}">
                    <a16:creationId xmlns:a16="http://schemas.microsoft.com/office/drawing/2014/main" id="{00000000-0008-0000-0200-0000F3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16" name="Check Box 244" hidden="1">
                <a:extLst>
                  <a:ext uri="{63B3BB69-23CF-44E3-9099-C40C66FF867C}">
                    <a14:compatExt spid="_x0000_s3316"/>
                  </a:ext>
                  <a:ext uri="{FF2B5EF4-FFF2-40B4-BE49-F238E27FC236}">
                    <a16:creationId xmlns:a16="http://schemas.microsoft.com/office/drawing/2014/main" id="{00000000-0008-0000-0200-0000F4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18" name="Check Box 246" hidden="1">
                <a:extLst>
                  <a:ext uri="{63B3BB69-23CF-44E3-9099-C40C66FF867C}">
                    <a14:compatExt spid="_x0000_s3318"/>
                  </a:ext>
                  <a:ext uri="{FF2B5EF4-FFF2-40B4-BE49-F238E27FC236}">
                    <a16:creationId xmlns:a16="http://schemas.microsoft.com/office/drawing/2014/main" id="{00000000-0008-0000-0200-0000F6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99</xdr:row>
          <xdr:rowOff>8</xdr:rowOff>
        </xdr:from>
        <xdr:to>
          <xdr:col>10</xdr:col>
          <xdr:colOff>2938787</xdr:colOff>
          <xdr:row>99</xdr:row>
          <xdr:rowOff>590987</xdr:rowOff>
        </xdr:to>
        <xdr:grpSp>
          <xdr:nvGrpSpPr>
            <xdr:cNvPr id="293" name="Group 292">
              <a:extLst>
                <a:ext uri="{FF2B5EF4-FFF2-40B4-BE49-F238E27FC236}">
                  <a16:creationId xmlns:a16="http://schemas.microsoft.com/office/drawing/2014/main" id="{00000000-0008-0000-0200-000025010000}"/>
                </a:ext>
              </a:extLst>
            </xdr:cNvPr>
            <xdr:cNvGrpSpPr/>
          </xdr:nvGrpSpPr>
          <xdr:grpSpPr>
            <a:xfrm>
              <a:off x="16182975" y="480822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19" name="Check Box 247" hidden="1">
                <a:extLst>
                  <a:ext uri="{63B3BB69-23CF-44E3-9099-C40C66FF867C}">
                    <a14:compatExt spid="_x0000_s3319"/>
                  </a:ext>
                  <a:ext uri="{FF2B5EF4-FFF2-40B4-BE49-F238E27FC236}">
                    <a16:creationId xmlns:a16="http://schemas.microsoft.com/office/drawing/2014/main" id="{00000000-0008-0000-0200-0000F7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20" name="Check Box 248" hidden="1">
                <a:extLst>
                  <a:ext uri="{63B3BB69-23CF-44E3-9099-C40C66FF867C}">
                    <a14:compatExt spid="_x0000_s3320"/>
                  </a:ext>
                  <a:ext uri="{FF2B5EF4-FFF2-40B4-BE49-F238E27FC236}">
                    <a16:creationId xmlns:a16="http://schemas.microsoft.com/office/drawing/2014/main" id="{00000000-0008-0000-0200-0000F80C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22" name="Check Box 250" hidden="1">
                <a:extLst>
                  <a:ext uri="{63B3BB69-23CF-44E3-9099-C40C66FF867C}">
                    <a14:compatExt spid="_x0000_s3322"/>
                  </a:ext>
                  <a:ext uri="{FF2B5EF4-FFF2-40B4-BE49-F238E27FC236}">
                    <a16:creationId xmlns:a16="http://schemas.microsoft.com/office/drawing/2014/main" id="{00000000-0008-0000-0200-0000FA0C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100</xdr:row>
          <xdr:rowOff>8</xdr:rowOff>
        </xdr:from>
        <xdr:to>
          <xdr:col>10</xdr:col>
          <xdr:colOff>2938787</xdr:colOff>
          <xdr:row>100</xdr:row>
          <xdr:rowOff>590987</xdr:rowOff>
        </xdr:to>
        <xdr:grpSp>
          <xdr:nvGrpSpPr>
            <xdr:cNvPr id="303" name="Group 302">
              <a:extLst>
                <a:ext uri="{FF2B5EF4-FFF2-40B4-BE49-F238E27FC236}">
                  <a16:creationId xmlns:a16="http://schemas.microsoft.com/office/drawing/2014/main" id="{00000000-0008-0000-0200-00002F010000}"/>
                </a:ext>
              </a:extLst>
            </xdr:cNvPr>
            <xdr:cNvGrpSpPr/>
          </xdr:nvGrpSpPr>
          <xdr:grpSpPr>
            <a:xfrm>
              <a:off x="16182975" y="488632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27" name="Check Box 255" hidden="1">
                <a:extLst>
                  <a:ext uri="{63B3BB69-23CF-44E3-9099-C40C66FF867C}">
                    <a14:compatExt spid="_x0000_s3327"/>
                  </a:ext>
                  <a:ext uri="{FF2B5EF4-FFF2-40B4-BE49-F238E27FC236}">
                    <a16:creationId xmlns:a16="http://schemas.microsoft.com/office/drawing/2014/main" id="{00000000-0008-0000-0200-0000FF0C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28" name="Check Box 256" hidden="1">
                <a:extLst>
                  <a:ext uri="{63B3BB69-23CF-44E3-9099-C40C66FF867C}">
                    <a14:compatExt spid="_x0000_s3328"/>
                  </a:ext>
                  <a:ext uri="{FF2B5EF4-FFF2-40B4-BE49-F238E27FC236}">
                    <a16:creationId xmlns:a16="http://schemas.microsoft.com/office/drawing/2014/main" id="{00000000-0008-0000-0200-0000000D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30" name="Check Box 258" hidden="1">
                <a:extLst>
                  <a:ext uri="{63B3BB69-23CF-44E3-9099-C40C66FF867C}">
                    <a14:compatExt spid="_x0000_s3330"/>
                  </a:ext>
                  <a:ext uri="{FF2B5EF4-FFF2-40B4-BE49-F238E27FC236}">
                    <a16:creationId xmlns:a16="http://schemas.microsoft.com/office/drawing/2014/main" id="{00000000-0008-0000-0200-0000020D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101</xdr:row>
          <xdr:rowOff>8</xdr:rowOff>
        </xdr:from>
        <xdr:to>
          <xdr:col>10</xdr:col>
          <xdr:colOff>2938787</xdr:colOff>
          <xdr:row>101</xdr:row>
          <xdr:rowOff>590987</xdr:rowOff>
        </xdr:to>
        <xdr:grpSp>
          <xdr:nvGrpSpPr>
            <xdr:cNvPr id="308" name="Group 307">
              <a:extLst>
                <a:ext uri="{FF2B5EF4-FFF2-40B4-BE49-F238E27FC236}">
                  <a16:creationId xmlns:a16="http://schemas.microsoft.com/office/drawing/2014/main" id="{00000000-0008-0000-0200-000034010000}"/>
                </a:ext>
              </a:extLst>
            </xdr:cNvPr>
            <xdr:cNvGrpSpPr/>
          </xdr:nvGrpSpPr>
          <xdr:grpSpPr>
            <a:xfrm>
              <a:off x="16182975" y="496443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31" name="Check Box 259" hidden="1">
                <a:extLst>
                  <a:ext uri="{63B3BB69-23CF-44E3-9099-C40C66FF867C}">
                    <a14:compatExt spid="_x0000_s3331"/>
                  </a:ext>
                  <a:ext uri="{FF2B5EF4-FFF2-40B4-BE49-F238E27FC236}">
                    <a16:creationId xmlns:a16="http://schemas.microsoft.com/office/drawing/2014/main" id="{00000000-0008-0000-0200-0000030D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32" name="Check Box 260" hidden="1">
                <a:extLst>
                  <a:ext uri="{63B3BB69-23CF-44E3-9099-C40C66FF867C}">
                    <a14:compatExt spid="_x0000_s3332"/>
                  </a:ext>
                  <a:ext uri="{FF2B5EF4-FFF2-40B4-BE49-F238E27FC236}">
                    <a16:creationId xmlns:a16="http://schemas.microsoft.com/office/drawing/2014/main" id="{00000000-0008-0000-0200-0000040D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34" name="Check Box 262" hidden="1">
                <a:extLst>
                  <a:ext uri="{63B3BB69-23CF-44E3-9099-C40C66FF867C}">
                    <a14:compatExt spid="_x0000_s3334"/>
                  </a:ext>
                  <a:ext uri="{FF2B5EF4-FFF2-40B4-BE49-F238E27FC236}">
                    <a16:creationId xmlns:a16="http://schemas.microsoft.com/office/drawing/2014/main" id="{00000000-0008-0000-0200-0000060D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102</xdr:row>
          <xdr:rowOff>8</xdr:rowOff>
        </xdr:from>
        <xdr:to>
          <xdr:col>10</xdr:col>
          <xdr:colOff>2938787</xdr:colOff>
          <xdr:row>102</xdr:row>
          <xdr:rowOff>590987</xdr:rowOff>
        </xdr:to>
        <xdr:grpSp>
          <xdr:nvGrpSpPr>
            <xdr:cNvPr id="313" name="Group 312">
              <a:extLst>
                <a:ext uri="{FF2B5EF4-FFF2-40B4-BE49-F238E27FC236}">
                  <a16:creationId xmlns:a16="http://schemas.microsoft.com/office/drawing/2014/main" id="{00000000-0008-0000-0200-000039010000}"/>
                </a:ext>
              </a:extLst>
            </xdr:cNvPr>
            <xdr:cNvGrpSpPr/>
          </xdr:nvGrpSpPr>
          <xdr:grpSpPr>
            <a:xfrm>
              <a:off x="16182975" y="5042535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35" name="Check Box 263" hidden="1">
                <a:extLst>
                  <a:ext uri="{63B3BB69-23CF-44E3-9099-C40C66FF867C}">
                    <a14:compatExt spid="_x0000_s3335"/>
                  </a:ext>
                  <a:ext uri="{FF2B5EF4-FFF2-40B4-BE49-F238E27FC236}">
                    <a16:creationId xmlns:a16="http://schemas.microsoft.com/office/drawing/2014/main" id="{00000000-0008-0000-0200-0000070D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36" name="Check Box 264" hidden="1">
                <a:extLst>
                  <a:ext uri="{63B3BB69-23CF-44E3-9099-C40C66FF867C}">
                    <a14:compatExt spid="_x0000_s3336"/>
                  </a:ext>
                  <a:ext uri="{FF2B5EF4-FFF2-40B4-BE49-F238E27FC236}">
                    <a16:creationId xmlns:a16="http://schemas.microsoft.com/office/drawing/2014/main" id="{00000000-0008-0000-0200-0000080D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38" name="Check Box 266" hidden="1">
                <a:extLst>
                  <a:ext uri="{63B3BB69-23CF-44E3-9099-C40C66FF867C}">
                    <a14:compatExt spid="_x0000_s3338"/>
                  </a:ext>
                  <a:ext uri="{FF2B5EF4-FFF2-40B4-BE49-F238E27FC236}">
                    <a16:creationId xmlns:a16="http://schemas.microsoft.com/office/drawing/2014/main" id="{00000000-0008-0000-0200-00000A0D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103</xdr:row>
          <xdr:rowOff>8</xdr:rowOff>
        </xdr:from>
        <xdr:to>
          <xdr:col>10</xdr:col>
          <xdr:colOff>2938787</xdr:colOff>
          <xdr:row>103</xdr:row>
          <xdr:rowOff>590987</xdr:rowOff>
        </xdr:to>
        <xdr:grpSp>
          <xdr:nvGrpSpPr>
            <xdr:cNvPr id="318" name="Group 317">
              <a:extLst>
                <a:ext uri="{FF2B5EF4-FFF2-40B4-BE49-F238E27FC236}">
                  <a16:creationId xmlns:a16="http://schemas.microsoft.com/office/drawing/2014/main" id="{00000000-0008-0000-0200-00003E010000}"/>
                </a:ext>
              </a:extLst>
            </xdr:cNvPr>
            <xdr:cNvGrpSpPr/>
          </xdr:nvGrpSpPr>
          <xdr:grpSpPr>
            <a:xfrm>
              <a:off x="16182975" y="51206408"/>
              <a:ext cx="2938787" cy="590979"/>
              <a:chOff x="16182975" y="17497408"/>
              <a:chExt cx="2938787" cy="571528"/>
            </a:xfrm>
          </xdr:grpSpPr>
          <xdr:sp macro="" textlink="">
            <xdr:nvSpPr>
              <xdr:cNvPr id="3339" name="Check Box 267" hidden="1">
                <a:extLst>
                  <a:ext uri="{63B3BB69-23CF-44E3-9099-C40C66FF867C}">
                    <a14:compatExt spid="_x0000_s3339"/>
                  </a:ext>
                  <a:ext uri="{FF2B5EF4-FFF2-40B4-BE49-F238E27FC236}">
                    <a16:creationId xmlns:a16="http://schemas.microsoft.com/office/drawing/2014/main" id="{00000000-0008-0000-0200-00000B0D0000}"/>
                  </a:ext>
                </a:extLst>
              </xdr:cNvPr>
              <xdr:cNvSpPr/>
            </xdr:nvSpPr>
            <xdr:spPr bwMode="auto">
              <a:xfrm>
                <a:off x="16192502" y="17922370"/>
                <a:ext cx="2895225" cy="14656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region</a:t>
                </a:r>
              </a:p>
            </xdr:txBody>
          </xdr:sp>
          <xdr:sp macro="" textlink="">
            <xdr:nvSpPr>
              <xdr:cNvPr id="3340" name="Check Box 268" hidden="1">
                <a:extLst>
                  <a:ext uri="{63B3BB69-23CF-44E3-9099-C40C66FF867C}">
                    <a14:compatExt spid="_x0000_s3340"/>
                  </a:ext>
                  <a:ext uri="{FF2B5EF4-FFF2-40B4-BE49-F238E27FC236}">
                    <a16:creationId xmlns:a16="http://schemas.microsoft.com/office/drawing/2014/main" id="{00000000-0008-0000-0200-00000C0D0000}"/>
                  </a:ext>
                </a:extLst>
              </xdr:cNvPr>
              <xdr:cNvSpPr/>
            </xdr:nvSpPr>
            <xdr:spPr bwMode="auto">
              <a:xfrm>
                <a:off x="16182975" y="17695069"/>
                <a:ext cx="2853703" cy="23717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Bank/Financial institution projects</a:t>
                </a:r>
              </a:p>
            </xdr:txBody>
          </xdr:sp>
          <xdr:sp macro="" textlink="">
            <xdr:nvSpPr>
              <xdr:cNvPr id="3342" name="Check Box 270" hidden="1">
                <a:extLst>
                  <a:ext uri="{63B3BB69-23CF-44E3-9099-C40C66FF867C}">
                    <a14:compatExt spid="_x0000_s3342"/>
                  </a:ext>
                  <a:ext uri="{FF2B5EF4-FFF2-40B4-BE49-F238E27FC236}">
                    <a16:creationId xmlns:a16="http://schemas.microsoft.com/office/drawing/2014/main" id="{00000000-0008-0000-0200-00000E0D0000}"/>
                  </a:ext>
                </a:extLst>
              </xdr:cNvPr>
              <xdr:cNvSpPr/>
            </xdr:nvSpPr>
            <xdr:spPr bwMode="auto">
              <a:xfrm>
                <a:off x="16192501" y="17497408"/>
                <a:ext cx="292926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Relevant Experience in the area of specialty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</xdr:col>
      <xdr:colOff>156210</xdr:colOff>
      <xdr:row>4</xdr:row>
      <xdr:rowOff>37697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85725"/>
          <a:ext cx="765810" cy="7139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0</xdr:col>
      <xdr:colOff>765810</xdr:colOff>
      <xdr:row>4</xdr:row>
      <xdr:rowOff>18647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0" y="66675"/>
          <a:ext cx="765810" cy="713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6" Type="http://schemas.openxmlformats.org/officeDocument/2006/relationships/ctrlProp" Target="../ctrlProps/ctrlProp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opLeftCell="A64" workbookViewId="0">
      <selection activeCell="H8" sqref="H8"/>
    </sheetView>
  </sheetViews>
  <sheetFormatPr defaultRowHeight="15" x14ac:dyDescent="0.25"/>
  <cols>
    <col min="1" max="1" width="14.42578125" customWidth="1"/>
    <col min="2" max="2" width="17.85546875" customWidth="1"/>
    <col min="3" max="5" width="32.42578125" customWidth="1"/>
    <col min="6" max="6" width="18.85546875" bestFit="1" customWidth="1"/>
    <col min="7" max="7" width="26.7109375" customWidth="1"/>
    <col min="8" max="8" width="22" customWidth="1"/>
    <col min="9" max="9" width="13.28515625" customWidth="1"/>
    <col min="10" max="10" width="21.85546875" bestFit="1" customWidth="1"/>
  </cols>
  <sheetData>
    <row r="1" spans="1:9" x14ac:dyDescent="0.25">
      <c r="A1" s="1" t="s">
        <v>6</v>
      </c>
      <c r="B1" s="2"/>
    </row>
    <row r="2" spans="1:9" x14ac:dyDescent="0.25">
      <c r="A2" s="1" t="s">
        <v>7</v>
      </c>
      <c r="B2" s="2"/>
    </row>
    <row r="3" spans="1:9" x14ac:dyDescent="0.25">
      <c r="A3" s="1" t="s">
        <v>129</v>
      </c>
      <c r="B3" s="2"/>
    </row>
    <row r="4" spans="1:9" x14ac:dyDescent="0.25">
      <c r="A4" s="1" t="s">
        <v>123</v>
      </c>
      <c r="B4" s="2"/>
    </row>
    <row r="5" spans="1:9" x14ac:dyDescent="0.25">
      <c r="A5" s="21" t="s">
        <v>117</v>
      </c>
      <c r="B5" s="2"/>
    </row>
    <row r="6" spans="1:9" x14ac:dyDescent="0.25">
      <c r="A6" s="3" t="s">
        <v>118</v>
      </c>
    </row>
    <row r="7" spans="1:9" ht="28.5" x14ac:dyDescent="0.25">
      <c r="A7" s="31" t="s">
        <v>0</v>
      </c>
      <c r="B7" s="31" t="s">
        <v>1</v>
      </c>
      <c r="C7" s="31" t="s">
        <v>2</v>
      </c>
      <c r="D7" s="31" t="s">
        <v>3</v>
      </c>
      <c r="E7" s="31" t="s">
        <v>79</v>
      </c>
      <c r="F7" s="31" t="s">
        <v>5</v>
      </c>
      <c r="G7" s="31" t="s">
        <v>4</v>
      </c>
      <c r="H7" s="31" t="s">
        <v>73</v>
      </c>
      <c r="I7" s="63" t="s">
        <v>124</v>
      </c>
    </row>
    <row r="8" spans="1:9" x14ac:dyDescent="0.25">
      <c r="A8" s="5">
        <v>1</v>
      </c>
      <c r="B8" s="5"/>
      <c r="C8" s="5"/>
      <c r="D8" s="5"/>
      <c r="E8" s="5"/>
      <c r="F8" s="5"/>
      <c r="G8" s="5"/>
      <c r="H8" s="5"/>
    </row>
    <row r="9" spans="1:9" x14ac:dyDescent="0.25">
      <c r="A9" s="5">
        <v>2</v>
      </c>
      <c r="B9" s="5"/>
      <c r="C9" s="5"/>
      <c r="D9" s="5"/>
      <c r="E9" s="5"/>
      <c r="F9" s="5"/>
      <c r="G9" s="5"/>
      <c r="H9" s="5"/>
    </row>
    <row r="10" spans="1:9" x14ac:dyDescent="0.25">
      <c r="A10" s="5">
        <v>3</v>
      </c>
      <c r="B10" s="5"/>
      <c r="C10" s="5"/>
      <c r="D10" s="5"/>
      <c r="E10" s="5"/>
      <c r="F10" s="5"/>
      <c r="G10" s="5"/>
      <c r="H10" s="5"/>
    </row>
    <row r="11" spans="1:9" x14ac:dyDescent="0.25">
      <c r="A11" s="5">
        <v>4</v>
      </c>
      <c r="B11" s="5"/>
      <c r="C11" s="5"/>
      <c r="D11" s="5"/>
      <c r="E11" s="5"/>
      <c r="F11" s="5"/>
      <c r="G11" s="5"/>
      <c r="H11" s="5"/>
    </row>
    <row r="12" spans="1:9" x14ac:dyDescent="0.25">
      <c r="A12" s="5">
        <v>5</v>
      </c>
      <c r="B12" s="5"/>
      <c r="C12" s="5"/>
      <c r="D12" s="5"/>
      <c r="E12" s="5"/>
      <c r="F12" s="5"/>
      <c r="G12" s="5"/>
      <c r="H12" s="5"/>
    </row>
    <row r="13" spans="1:9" x14ac:dyDescent="0.25">
      <c r="A13" s="5">
        <v>6</v>
      </c>
      <c r="B13" s="5"/>
      <c r="C13" s="5"/>
      <c r="D13" s="5"/>
      <c r="E13" s="5"/>
      <c r="F13" s="5"/>
      <c r="G13" s="5"/>
      <c r="H13" s="5"/>
    </row>
    <row r="14" spans="1:9" x14ac:dyDescent="0.25">
      <c r="A14" s="5">
        <v>7</v>
      </c>
      <c r="B14" s="5"/>
      <c r="C14" s="5"/>
      <c r="D14" s="5"/>
      <c r="E14" s="5"/>
      <c r="F14" s="5"/>
      <c r="G14" s="5"/>
      <c r="H14" s="5"/>
    </row>
    <row r="15" spans="1:9" x14ac:dyDescent="0.25">
      <c r="A15" s="5">
        <v>8</v>
      </c>
      <c r="B15" s="5"/>
      <c r="C15" s="5"/>
      <c r="D15" s="5"/>
      <c r="E15" s="5"/>
      <c r="F15" s="5"/>
      <c r="G15" s="5"/>
      <c r="H15" s="5"/>
    </row>
    <row r="16" spans="1:9" x14ac:dyDescent="0.25">
      <c r="A16" s="5">
        <v>9</v>
      </c>
      <c r="B16" s="5"/>
      <c r="C16" s="5"/>
      <c r="D16" s="5"/>
      <c r="E16" s="5"/>
      <c r="F16" s="5"/>
      <c r="G16" s="5"/>
      <c r="H16" s="5"/>
    </row>
    <row r="17" spans="1:8" x14ac:dyDescent="0.25">
      <c r="A17" s="5">
        <v>10</v>
      </c>
      <c r="B17" s="5"/>
      <c r="C17" s="5"/>
      <c r="D17" s="5"/>
      <c r="E17" s="5"/>
      <c r="F17" s="5"/>
      <c r="G17" s="5"/>
      <c r="H17" s="5"/>
    </row>
    <row r="18" spans="1:8" x14ac:dyDescent="0.25">
      <c r="A18" s="5">
        <v>11</v>
      </c>
      <c r="B18" s="5"/>
      <c r="C18" s="5"/>
      <c r="D18" s="5"/>
      <c r="E18" s="5"/>
      <c r="F18" s="5"/>
      <c r="G18" s="5"/>
      <c r="H18" s="5"/>
    </row>
    <row r="19" spans="1:8" x14ac:dyDescent="0.25">
      <c r="A19" s="5">
        <v>12</v>
      </c>
      <c r="B19" s="5"/>
      <c r="C19" s="5"/>
      <c r="D19" s="5"/>
      <c r="E19" s="5"/>
      <c r="F19" s="5"/>
      <c r="G19" s="5"/>
      <c r="H19" s="5"/>
    </row>
    <row r="20" spans="1:8" x14ac:dyDescent="0.25">
      <c r="A20" s="5">
        <v>13</v>
      </c>
      <c r="B20" s="5"/>
      <c r="C20" s="5"/>
      <c r="D20" s="5"/>
      <c r="E20" s="5"/>
      <c r="F20" s="5"/>
      <c r="G20" s="5"/>
      <c r="H20" s="5"/>
    </row>
    <row r="21" spans="1:8" x14ac:dyDescent="0.25">
      <c r="A21" s="5">
        <v>14</v>
      </c>
      <c r="B21" s="5"/>
      <c r="C21" s="5"/>
      <c r="D21" s="5"/>
      <c r="E21" s="5"/>
      <c r="F21" s="5"/>
      <c r="G21" s="5"/>
      <c r="H21" s="5"/>
    </row>
    <row r="22" spans="1:8" x14ac:dyDescent="0.25">
      <c r="A22" s="5">
        <v>15</v>
      </c>
      <c r="B22" s="5"/>
      <c r="C22" s="5"/>
      <c r="D22" s="5"/>
      <c r="E22" s="5"/>
      <c r="F22" s="5"/>
      <c r="G22" s="5"/>
      <c r="H22" s="5"/>
    </row>
    <row r="23" spans="1:8" x14ac:dyDescent="0.25">
      <c r="A23" s="5">
        <v>16</v>
      </c>
      <c r="B23" s="5"/>
      <c r="C23" s="5"/>
      <c r="D23" s="5"/>
      <c r="E23" s="5"/>
      <c r="F23" s="5"/>
      <c r="G23" s="5"/>
      <c r="H23" s="5"/>
    </row>
    <row r="24" spans="1:8" x14ac:dyDescent="0.25">
      <c r="A24" s="5">
        <v>17</v>
      </c>
      <c r="B24" s="5"/>
      <c r="C24" s="5"/>
      <c r="D24" s="5"/>
      <c r="E24" s="5"/>
      <c r="F24" s="5"/>
      <c r="G24" s="5"/>
      <c r="H24" s="5"/>
    </row>
    <row r="25" spans="1:8" x14ac:dyDescent="0.25">
      <c r="A25" s="5">
        <v>18</v>
      </c>
      <c r="B25" s="5"/>
      <c r="C25" s="5"/>
      <c r="D25" s="5"/>
      <c r="E25" s="5"/>
      <c r="F25" s="5"/>
      <c r="G25" s="5"/>
      <c r="H25" s="5"/>
    </row>
    <row r="26" spans="1:8" x14ac:dyDescent="0.25">
      <c r="A26" s="5">
        <v>19</v>
      </c>
      <c r="B26" s="5"/>
      <c r="C26" s="5"/>
      <c r="D26" s="5"/>
      <c r="E26" s="5"/>
      <c r="F26" s="5"/>
      <c r="G26" s="5"/>
      <c r="H26" s="5"/>
    </row>
    <row r="27" spans="1:8" x14ac:dyDescent="0.25">
      <c r="A27" s="5">
        <v>20</v>
      </c>
      <c r="B27" s="5"/>
      <c r="C27" s="5"/>
      <c r="D27" s="5"/>
      <c r="E27" s="5"/>
      <c r="F27" s="5"/>
      <c r="G27" s="5"/>
      <c r="H27" s="5"/>
    </row>
    <row r="28" spans="1:8" x14ac:dyDescent="0.25">
      <c r="A28" s="5">
        <v>21</v>
      </c>
      <c r="B28" s="5"/>
      <c r="C28" s="5"/>
      <c r="D28" s="5"/>
      <c r="E28" s="5"/>
      <c r="F28" s="5"/>
      <c r="G28" s="5"/>
      <c r="H28" s="5"/>
    </row>
    <row r="29" spans="1:8" x14ac:dyDescent="0.25">
      <c r="A29" s="5">
        <v>22</v>
      </c>
      <c r="B29" s="5"/>
      <c r="C29" s="5"/>
      <c r="D29" s="5"/>
      <c r="E29" s="5"/>
      <c r="F29" s="5"/>
      <c r="G29" s="5"/>
      <c r="H29" s="5"/>
    </row>
    <row r="30" spans="1:8" x14ac:dyDescent="0.25">
      <c r="A30" s="5">
        <v>23</v>
      </c>
      <c r="B30" s="5"/>
      <c r="C30" s="5"/>
      <c r="D30" s="5"/>
      <c r="E30" s="5"/>
      <c r="F30" s="5"/>
      <c r="G30" s="5"/>
      <c r="H30" s="5"/>
    </row>
    <row r="31" spans="1:8" x14ac:dyDescent="0.25">
      <c r="A31" s="5">
        <v>24</v>
      </c>
      <c r="B31" s="5"/>
      <c r="C31" s="5"/>
      <c r="D31" s="5"/>
      <c r="E31" s="5"/>
      <c r="F31" s="5"/>
      <c r="G31" s="5"/>
      <c r="H31" s="5"/>
    </row>
    <row r="32" spans="1:8" x14ac:dyDescent="0.25">
      <c r="A32" s="5">
        <v>25</v>
      </c>
      <c r="B32" s="5"/>
      <c r="C32" s="5"/>
      <c r="D32" s="5"/>
      <c r="E32" s="5"/>
      <c r="F32" s="5"/>
      <c r="G32" s="5"/>
      <c r="H32" s="5"/>
    </row>
    <row r="33" spans="1:9" x14ac:dyDescent="0.25">
      <c r="A33" s="59" t="s">
        <v>75</v>
      </c>
      <c r="B33" s="59"/>
      <c r="C33" s="59"/>
      <c r="D33" s="59"/>
      <c r="E33" s="59"/>
      <c r="F33" s="59"/>
      <c r="G33" s="61">
        <f>SUM(COUNTIFS($F$8:$F$32,"Digital banking"))</f>
        <v>0</v>
      </c>
      <c r="H33" s="61">
        <f>SUM(COUNTIFS($F$8:$F$32,"Digital banking",$E$8:$E$32,"Financial"))</f>
        <v>0</v>
      </c>
    </row>
    <row r="34" spans="1:9" x14ac:dyDescent="0.25">
      <c r="A34" s="60" t="s">
        <v>76</v>
      </c>
      <c r="B34" s="60"/>
      <c r="C34" s="60"/>
      <c r="D34" s="60"/>
      <c r="E34" s="60"/>
      <c r="F34" s="60"/>
      <c r="G34" s="61">
        <f>SUM(COUNTIFS($F$8:$F$32,"Data management"))</f>
        <v>0</v>
      </c>
      <c r="H34" s="61">
        <f>SUM(COUNTIFS($F$8:$F$32,"Data management",$E$8:$E$32,"Financial"))</f>
        <v>0</v>
      </c>
    </row>
    <row r="35" spans="1:9" x14ac:dyDescent="0.25">
      <c r="A35" s="60" t="s">
        <v>77</v>
      </c>
      <c r="B35" s="60"/>
      <c r="C35" s="60"/>
      <c r="D35" s="60"/>
      <c r="E35" s="60"/>
      <c r="F35" s="60"/>
      <c r="G35" s="61">
        <f>SUM(COUNTIFS($F$8:$F$32,"Project management"))</f>
        <v>0</v>
      </c>
      <c r="H35" s="61">
        <f>SUM(COUNTIFS($F$8:$F$32,"Project management",$E$8:$E$32,"Financial"))</f>
        <v>0</v>
      </c>
    </row>
    <row r="36" spans="1:9" x14ac:dyDescent="0.25">
      <c r="A36" s="71" t="s">
        <v>78</v>
      </c>
      <c r="B36" s="71"/>
      <c r="C36" s="71"/>
      <c r="D36" s="71"/>
      <c r="E36" s="71"/>
      <c r="F36" s="71"/>
      <c r="G36" s="61">
        <f>SUM(G33:G35)</f>
        <v>0</v>
      </c>
      <c r="H36" s="61">
        <f>SUM(H33:H35)</f>
        <v>0</v>
      </c>
    </row>
    <row r="37" spans="1:9" ht="17.25" x14ac:dyDescent="0.3">
      <c r="A37" s="68" t="s">
        <v>22</v>
      </c>
      <c r="B37" s="69"/>
      <c r="C37" s="69"/>
      <c r="D37" s="69"/>
      <c r="E37" s="69"/>
      <c r="F37" s="69"/>
      <c r="G37" s="69"/>
      <c r="H37" s="70"/>
      <c r="I37" s="4">
        <f>IF(G36&gt;=4,4,G36*1)</f>
        <v>0</v>
      </c>
    </row>
    <row r="38" spans="1:9" ht="36" customHeight="1" x14ac:dyDescent="0.3">
      <c r="A38" s="65" t="s">
        <v>23</v>
      </c>
      <c r="B38" s="66"/>
      <c r="C38" s="66"/>
      <c r="D38" s="66"/>
      <c r="E38" s="66"/>
      <c r="F38" s="66"/>
      <c r="G38" s="66"/>
      <c r="H38" s="67"/>
      <c r="I38" s="4">
        <f>IF(H36&gt;=4,6,H36*1.5)</f>
        <v>0</v>
      </c>
    </row>
    <row r="39" spans="1:9" ht="33.75" customHeight="1" x14ac:dyDescent="0.3">
      <c r="A39" s="65"/>
      <c r="B39" s="66"/>
      <c r="C39" s="66"/>
      <c r="D39" s="66"/>
      <c r="E39" s="66"/>
      <c r="F39" s="66"/>
      <c r="G39" s="66"/>
      <c r="H39" s="67"/>
      <c r="I39" s="4"/>
    </row>
    <row r="41" spans="1:9" ht="15.75" thickBot="1" x14ac:dyDescent="0.3"/>
    <row r="42" spans="1:9" ht="16.5" thickTop="1" thickBot="1" x14ac:dyDescent="0.3">
      <c r="A42" s="78" t="s">
        <v>8</v>
      </c>
      <c r="B42" s="79"/>
      <c r="C42" s="79"/>
      <c r="D42" s="79"/>
      <c r="E42" s="79"/>
      <c r="F42" s="79"/>
      <c r="G42" s="80"/>
    </row>
    <row r="43" spans="1:9" x14ac:dyDescent="0.25">
      <c r="A43" s="72" t="s">
        <v>9</v>
      </c>
      <c r="B43" s="73"/>
      <c r="C43" s="73"/>
      <c r="D43" s="73"/>
      <c r="E43" s="73"/>
      <c r="F43" s="73"/>
      <c r="G43" s="74"/>
    </row>
    <row r="44" spans="1:9" x14ac:dyDescent="0.25">
      <c r="A44" s="72" t="s">
        <v>10</v>
      </c>
      <c r="B44" s="73"/>
      <c r="C44" s="73"/>
      <c r="D44" s="73"/>
      <c r="E44" s="73"/>
      <c r="F44" s="73"/>
      <c r="G44" s="74"/>
    </row>
    <row r="45" spans="1:9" x14ac:dyDescent="0.25">
      <c r="A45" s="72" t="s">
        <v>11</v>
      </c>
      <c r="B45" s="73"/>
      <c r="C45" s="73"/>
      <c r="D45" s="73"/>
      <c r="E45" s="73"/>
      <c r="F45" s="73"/>
      <c r="G45" s="74"/>
    </row>
    <row r="46" spans="1:9" x14ac:dyDescent="0.25">
      <c r="A46" s="72" t="s">
        <v>12</v>
      </c>
      <c r="B46" s="73"/>
      <c r="C46" s="73"/>
      <c r="D46" s="73"/>
      <c r="E46" s="73"/>
      <c r="F46" s="73"/>
      <c r="G46" s="74"/>
    </row>
    <row r="47" spans="1:9" x14ac:dyDescent="0.25">
      <c r="A47" s="72" t="s">
        <v>13</v>
      </c>
      <c r="B47" s="73"/>
      <c r="C47" s="73"/>
      <c r="D47" s="73"/>
      <c r="E47" s="73"/>
      <c r="F47" s="73"/>
      <c r="G47" s="74"/>
    </row>
    <row r="48" spans="1:9" ht="15.75" thickBot="1" x14ac:dyDescent="0.3">
      <c r="A48" s="75" t="s">
        <v>14</v>
      </c>
      <c r="B48" s="76"/>
      <c r="C48" s="76"/>
      <c r="D48" s="76"/>
      <c r="E48" s="76"/>
      <c r="F48" s="76"/>
      <c r="G48" s="77"/>
    </row>
    <row r="49" ht="15.75" thickTop="1" x14ac:dyDescent="0.25"/>
  </sheetData>
  <dataConsolidate>
    <dataRefs count="1">
      <dataRef name="=COUNTIF($D$8:$D$10,D8)=1"/>
    </dataRefs>
  </dataConsolidate>
  <mergeCells count="11">
    <mergeCell ref="A48:G48"/>
    <mergeCell ref="A42:G42"/>
    <mergeCell ref="A43:G43"/>
    <mergeCell ref="A44:G44"/>
    <mergeCell ref="A45:G45"/>
    <mergeCell ref="A46:G46"/>
    <mergeCell ref="A38:H38"/>
    <mergeCell ref="A37:H37"/>
    <mergeCell ref="A36:F36"/>
    <mergeCell ref="A39:H39"/>
    <mergeCell ref="A47:G47"/>
  </mergeCells>
  <dataValidations disablePrompts="1" count="2">
    <dataValidation type="list" allowBlank="1" showInputMessage="1" showErrorMessage="1" errorTitle="Duplicate Entry" error="This value is alreay selected" sqref="F8:F32" xr:uid="{00000000-0002-0000-0000-000000000000}">
      <formula1>"Digital banking, Data management,Project management,Other"</formula1>
    </dataValidation>
    <dataValidation type="list" allowBlank="1" showInputMessage="1" showErrorMessage="1" sqref="E8:E32" xr:uid="{00000000-0002-0000-0000-000001000000}">
      <formula1>"Financial,Non-financial 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32.7109375" bestFit="1" customWidth="1"/>
    <col min="3" max="3" width="20.7109375" bestFit="1" customWidth="1"/>
    <col min="4" max="4" width="21.85546875" customWidth="1"/>
    <col min="5" max="5" width="20.140625" bestFit="1" customWidth="1"/>
    <col min="6" max="6" width="24.140625" bestFit="1" customWidth="1"/>
    <col min="7" max="7" width="10.28515625" customWidth="1"/>
    <col min="8" max="8" width="38.140625" bestFit="1" customWidth="1"/>
  </cols>
  <sheetData>
    <row r="1" spans="1:5" x14ac:dyDescent="0.25">
      <c r="A1" s="1" t="s">
        <v>6</v>
      </c>
    </row>
    <row r="2" spans="1:5" x14ac:dyDescent="0.25">
      <c r="A2" s="1" t="s">
        <v>7</v>
      </c>
    </row>
    <row r="3" spans="1:5" x14ac:dyDescent="0.25">
      <c r="A3" s="1" t="s">
        <v>130</v>
      </c>
    </row>
    <row r="4" spans="1:5" x14ac:dyDescent="0.25">
      <c r="A4" s="1" t="s">
        <v>132</v>
      </c>
    </row>
    <row r="5" spans="1:5" x14ac:dyDescent="0.25">
      <c r="A5" s="21" t="s">
        <v>117</v>
      </c>
    </row>
    <row r="6" spans="1:5" x14ac:dyDescent="0.25">
      <c r="A6" s="3" t="s">
        <v>119</v>
      </c>
    </row>
    <row r="8" spans="1:5" ht="28.5" x14ac:dyDescent="0.25">
      <c r="A8" s="31" t="s">
        <v>15</v>
      </c>
      <c r="B8" s="31" t="s">
        <v>101</v>
      </c>
      <c r="C8" s="31" t="s">
        <v>102</v>
      </c>
      <c r="D8" s="31" t="s">
        <v>100</v>
      </c>
      <c r="E8" s="31" t="s">
        <v>85</v>
      </c>
    </row>
    <row r="9" spans="1:5" ht="28.5" x14ac:dyDescent="0.25">
      <c r="A9" s="29">
        <v>1</v>
      </c>
      <c r="B9" s="29" t="s">
        <v>70</v>
      </c>
      <c r="C9" s="29">
        <v>35</v>
      </c>
      <c r="D9" s="29">
        <f>SUM(E10,E17,E22)</f>
        <v>8.25</v>
      </c>
      <c r="E9" s="29">
        <f>SUM(E10,E17,E22)</f>
        <v>8.25</v>
      </c>
    </row>
    <row r="10" spans="1:5" x14ac:dyDescent="0.25">
      <c r="A10" s="23">
        <v>1.1000000000000001</v>
      </c>
      <c r="B10" s="23" t="s">
        <v>24</v>
      </c>
      <c r="C10" s="23">
        <v>18</v>
      </c>
      <c r="D10" s="22">
        <f>SUM(E11:E16)</f>
        <v>8.25</v>
      </c>
      <c r="E10" s="22">
        <f>SUM(E11:E16)</f>
        <v>8.25</v>
      </c>
    </row>
    <row r="11" spans="1:5" x14ac:dyDescent="0.25">
      <c r="A11" s="27" t="s">
        <v>86</v>
      </c>
      <c r="B11" s="24" t="s">
        <v>25</v>
      </c>
      <c r="C11" s="25">
        <v>3</v>
      </c>
      <c r="D11" s="5" t="s">
        <v>127</v>
      </c>
      <c r="E11" s="25">
        <f>IF(D11="Excellent",1*C11,IF(D11="Very Good",0.75*C11,IF(D11="Good",C11*0.5,IF(D11="satisfactory",0.25*C11,0))))</f>
        <v>3</v>
      </c>
    </row>
    <row r="12" spans="1:5" ht="28.5" x14ac:dyDescent="0.25">
      <c r="A12" s="27" t="s">
        <v>87</v>
      </c>
      <c r="B12" s="24" t="s">
        <v>26</v>
      </c>
      <c r="C12" s="25">
        <v>3</v>
      </c>
      <c r="D12" s="5" t="s">
        <v>127</v>
      </c>
      <c r="E12" s="25">
        <f t="shared" ref="E12:E26" si="0">IF(D12="Excellent",1*C12,IF(D12="Very Good",0.75*C12,IF(D12="Good",C12*0.5,IF(D12="satisfactory",0.25*C12,0))))</f>
        <v>3</v>
      </c>
    </row>
    <row r="13" spans="1:5" ht="28.5" x14ac:dyDescent="0.25">
      <c r="A13" s="27" t="s">
        <v>88</v>
      </c>
      <c r="B13" s="24" t="s">
        <v>27</v>
      </c>
      <c r="C13" s="25">
        <v>3</v>
      </c>
      <c r="D13" s="5" t="s">
        <v>125</v>
      </c>
      <c r="E13" s="25">
        <f t="shared" si="0"/>
        <v>2.25</v>
      </c>
    </row>
    <row r="14" spans="1:5" x14ac:dyDescent="0.25">
      <c r="A14" s="27" t="s">
        <v>89</v>
      </c>
      <c r="B14" s="24" t="s">
        <v>28</v>
      </c>
      <c r="C14" s="25">
        <v>3</v>
      </c>
      <c r="D14" s="5"/>
      <c r="E14" s="25">
        <f t="shared" si="0"/>
        <v>0</v>
      </c>
    </row>
    <row r="15" spans="1:5" x14ac:dyDescent="0.25">
      <c r="A15" s="27" t="s">
        <v>90</v>
      </c>
      <c r="B15" s="24" t="s">
        <v>29</v>
      </c>
      <c r="C15" s="25">
        <v>3</v>
      </c>
      <c r="D15" s="5"/>
      <c r="E15" s="25">
        <f t="shared" si="0"/>
        <v>0</v>
      </c>
    </row>
    <row r="16" spans="1:5" x14ac:dyDescent="0.25">
      <c r="A16" s="27" t="s">
        <v>91</v>
      </c>
      <c r="B16" s="24" t="s">
        <v>30</v>
      </c>
      <c r="C16" s="25">
        <v>3</v>
      </c>
      <c r="D16" s="5"/>
      <c r="E16" s="25">
        <f t="shared" si="0"/>
        <v>0</v>
      </c>
    </row>
    <row r="17" spans="1:6" x14ac:dyDescent="0.25">
      <c r="A17" s="23">
        <v>1.2</v>
      </c>
      <c r="B17" s="23" t="s">
        <v>31</v>
      </c>
      <c r="C17" s="25">
        <v>10</v>
      </c>
      <c r="D17" s="25"/>
      <c r="E17" s="25">
        <f>SUM(E18:E21)</f>
        <v>0</v>
      </c>
    </row>
    <row r="18" spans="1:6" x14ac:dyDescent="0.25">
      <c r="A18" s="27" t="s">
        <v>92</v>
      </c>
      <c r="B18" s="24" t="s">
        <v>32</v>
      </c>
      <c r="C18" s="25">
        <v>2.5</v>
      </c>
      <c r="D18" s="27"/>
      <c r="E18" s="25">
        <f t="shared" si="0"/>
        <v>0</v>
      </c>
    </row>
    <row r="19" spans="1:6" x14ac:dyDescent="0.25">
      <c r="A19" s="27" t="s">
        <v>93</v>
      </c>
      <c r="B19" s="24" t="s">
        <v>33</v>
      </c>
      <c r="C19" s="25">
        <v>2.5</v>
      </c>
      <c r="D19" s="5"/>
      <c r="E19" s="25">
        <f t="shared" si="0"/>
        <v>0</v>
      </c>
    </row>
    <row r="20" spans="1:6" x14ac:dyDescent="0.25">
      <c r="A20" s="27" t="s">
        <v>94</v>
      </c>
      <c r="B20" s="24" t="s">
        <v>34</v>
      </c>
      <c r="C20" s="25">
        <v>2.5</v>
      </c>
      <c r="D20" s="5"/>
      <c r="E20" s="25">
        <f t="shared" si="0"/>
        <v>0</v>
      </c>
    </row>
    <row r="21" spans="1:6" x14ac:dyDescent="0.25">
      <c r="A21" s="27" t="s">
        <v>95</v>
      </c>
      <c r="B21" s="24" t="s">
        <v>35</v>
      </c>
      <c r="C21" s="25">
        <v>2.5</v>
      </c>
      <c r="D21" s="5"/>
      <c r="E21" s="25">
        <f t="shared" si="0"/>
        <v>0</v>
      </c>
    </row>
    <row r="22" spans="1:6" x14ac:dyDescent="0.25">
      <c r="A22" s="23">
        <v>1.3</v>
      </c>
      <c r="B22" s="23" t="s">
        <v>36</v>
      </c>
      <c r="C22" s="25">
        <v>7</v>
      </c>
      <c r="D22" s="25"/>
      <c r="E22" s="25">
        <f>SUM(E23:E26)</f>
        <v>0</v>
      </c>
    </row>
    <row r="23" spans="1:6" x14ac:dyDescent="0.25">
      <c r="A23" s="27" t="s">
        <v>96</v>
      </c>
      <c r="B23" s="24" t="s">
        <v>37</v>
      </c>
      <c r="C23" s="25">
        <v>2</v>
      </c>
      <c r="D23" s="5"/>
      <c r="E23" s="25">
        <f t="shared" si="0"/>
        <v>0</v>
      </c>
    </row>
    <row r="24" spans="1:6" x14ac:dyDescent="0.25">
      <c r="A24" s="27" t="s">
        <v>97</v>
      </c>
      <c r="B24" s="24" t="s">
        <v>38</v>
      </c>
      <c r="C24" s="25">
        <v>2</v>
      </c>
      <c r="D24" s="5"/>
      <c r="E24" s="25">
        <f t="shared" si="0"/>
        <v>0</v>
      </c>
    </row>
    <row r="25" spans="1:6" x14ac:dyDescent="0.25">
      <c r="A25" s="27" t="s">
        <v>98</v>
      </c>
      <c r="B25" s="24" t="s">
        <v>39</v>
      </c>
      <c r="C25" s="25">
        <v>2</v>
      </c>
      <c r="D25" s="5"/>
      <c r="E25" s="25">
        <f t="shared" si="0"/>
        <v>0</v>
      </c>
    </row>
    <row r="26" spans="1:6" x14ac:dyDescent="0.25">
      <c r="A26" s="27" t="s">
        <v>99</v>
      </c>
      <c r="B26" s="24" t="s">
        <v>40</v>
      </c>
      <c r="C26" s="25">
        <v>1</v>
      </c>
      <c r="D26" s="5"/>
      <c r="E26" s="25">
        <f t="shared" si="0"/>
        <v>0</v>
      </c>
    </row>
    <row r="27" spans="1:6" x14ac:dyDescent="0.25">
      <c r="A27" s="9"/>
    </row>
    <row r="28" spans="1:6" x14ac:dyDescent="0.25">
      <c r="A28" s="9"/>
    </row>
    <row r="31" spans="1:6" ht="15.75" thickBot="1" x14ac:dyDescent="0.3"/>
    <row r="32" spans="1:6" ht="16.5" thickTop="1" thickBot="1" x14ac:dyDescent="0.3">
      <c r="A32" s="78" t="s">
        <v>8</v>
      </c>
      <c r="B32" s="79"/>
      <c r="C32" s="79"/>
      <c r="D32" s="79"/>
      <c r="E32" s="79"/>
      <c r="F32" s="80"/>
    </row>
    <row r="33" spans="1:6" x14ac:dyDescent="0.25">
      <c r="A33" s="72" t="s">
        <v>9</v>
      </c>
      <c r="B33" s="73"/>
      <c r="C33" s="73"/>
      <c r="D33" s="73"/>
      <c r="E33" s="73"/>
      <c r="F33" s="74"/>
    </row>
    <row r="34" spans="1:6" x14ac:dyDescent="0.25">
      <c r="A34" s="72" t="s">
        <v>10</v>
      </c>
      <c r="B34" s="73"/>
      <c r="C34" s="73"/>
      <c r="D34" s="73"/>
      <c r="E34" s="73"/>
      <c r="F34" s="74"/>
    </row>
    <row r="35" spans="1:6" x14ac:dyDescent="0.25">
      <c r="A35" s="72" t="s">
        <v>11</v>
      </c>
      <c r="B35" s="73"/>
      <c r="C35" s="73"/>
      <c r="D35" s="73"/>
      <c r="E35" s="73"/>
      <c r="F35" s="74"/>
    </row>
    <row r="36" spans="1:6" x14ac:dyDescent="0.25">
      <c r="A36" s="72" t="s">
        <v>12</v>
      </c>
      <c r="B36" s="73"/>
      <c r="C36" s="73"/>
      <c r="D36" s="73"/>
      <c r="E36" s="73"/>
      <c r="F36" s="74"/>
    </row>
    <row r="37" spans="1:6" x14ac:dyDescent="0.25">
      <c r="A37" s="72" t="s">
        <v>13</v>
      </c>
      <c r="B37" s="73"/>
      <c r="C37" s="73"/>
      <c r="D37" s="73"/>
      <c r="E37" s="73"/>
      <c r="F37" s="74"/>
    </row>
    <row r="38" spans="1:6" ht="15.75" thickBot="1" x14ac:dyDescent="0.3">
      <c r="A38" s="75" t="s">
        <v>14</v>
      </c>
      <c r="B38" s="76"/>
      <c r="C38" s="76"/>
      <c r="D38" s="76"/>
      <c r="E38" s="76"/>
      <c r="F38" s="77"/>
    </row>
    <row r="39" spans="1:6" ht="15.75" thickTop="1" x14ac:dyDescent="0.25"/>
  </sheetData>
  <mergeCells count="7">
    <mergeCell ref="A37:F37"/>
    <mergeCell ref="A38:F38"/>
    <mergeCell ref="A33:F33"/>
    <mergeCell ref="A32:F32"/>
    <mergeCell ref="A34:F34"/>
    <mergeCell ref="A35:F35"/>
    <mergeCell ref="A36:F36"/>
  </mergeCells>
  <dataValidations count="1">
    <dataValidation type="list" allowBlank="1" showInputMessage="1" showErrorMessage="1" sqref="D11:D16 D18:D21 D23:D26" xr:uid="{00000000-0002-0000-0100-000000000000}">
      <formula1>"Excellent,Very Good,Good,satisfactory,Fail"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Y510"/>
  <sheetViews>
    <sheetView tabSelected="1" topLeftCell="E1" workbookViewId="0">
      <selection activeCell="G56" sqref="G56:K56"/>
    </sheetView>
  </sheetViews>
  <sheetFormatPr defaultRowHeight="15" x14ac:dyDescent="0.25"/>
  <cols>
    <col min="2" max="3" width="33.85546875" customWidth="1"/>
    <col min="4" max="4" width="37.28515625" customWidth="1"/>
    <col min="5" max="5" width="25.5703125" bestFit="1" customWidth="1"/>
    <col min="6" max="6" width="13.85546875" bestFit="1" customWidth="1"/>
    <col min="7" max="7" width="17.85546875" bestFit="1" customWidth="1"/>
    <col min="8" max="9" width="23.140625" bestFit="1" customWidth="1"/>
    <col min="10" max="10" width="25" customWidth="1"/>
    <col min="11" max="11" width="50" customWidth="1"/>
    <col min="12" max="12" width="31.7109375" bestFit="1" customWidth="1"/>
    <col min="13" max="13" width="21.28515625" customWidth="1"/>
    <col min="14" max="14" width="30.140625" bestFit="1" customWidth="1"/>
    <col min="15" max="15" width="15.5703125" bestFit="1" customWidth="1"/>
    <col min="16" max="16" width="19.5703125" customWidth="1"/>
    <col min="17" max="17" width="14.140625" customWidth="1"/>
    <col min="18" max="18" width="32.28515625" bestFit="1" customWidth="1"/>
    <col min="19" max="19" width="15.5703125" bestFit="1" customWidth="1"/>
    <col min="20" max="20" width="17.85546875" customWidth="1"/>
  </cols>
  <sheetData>
    <row r="1" spans="1:20" x14ac:dyDescent="0.25">
      <c r="A1" s="1" t="s">
        <v>6</v>
      </c>
    </row>
    <row r="2" spans="1:20" x14ac:dyDescent="0.25">
      <c r="A2" s="1" t="s">
        <v>7</v>
      </c>
    </row>
    <row r="3" spans="1:20" x14ac:dyDescent="0.25">
      <c r="A3" s="1" t="s">
        <v>130</v>
      </c>
    </row>
    <row r="4" spans="1:20" x14ac:dyDescent="0.25">
      <c r="A4" s="1" t="s">
        <v>131</v>
      </c>
    </row>
    <row r="5" spans="1:20" x14ac:dyDescent="0.25">
      <c r="A5" s="21" t="s">
        <v>117</v>
      </c>
    </row>
    <row r="6" spans="1:20" x14ac:dyDescent="0.25">
      <c r="A6" s="3" t="s">
        <v>120</v>
      </c>
    </row>
    <row r="7" spans="1:20" ht="71.25" customHeight="1" x14ac:dyDescent="0.25">
      <c r="A7" s="81" t="s">
        <v>15</v>
      </c>
      <c r="B7" s="81" t="s">
        <v>103</v>
      </c>
      <c r="C7" s="81" t="s">
        <v>114</v>
      </c>
      <c r="D7" s="88" t="s">
        <v>108</v>
      </c>
      <c r="E7" s="88"/>
      <c r="F7" s="88" t="s">
        <v>104</v>
      </c>
      <c r="G7" s="88"/>
      <c r="H7" s="84" t="s">
        <v>57</v>
      </c>
      <c r="I7" s="85"/>
      <c r="J7" s="88" t="s">
        <v>58</v>
      </c>
      <c r="K7" s="88"/>
      <c r="L7" s="88" t="s">
        <v>128</v>
      </c>
      <c r="M7" s="88"/>
      <c r="N7" s="88" t="s">
        <v>64</v>
      </c>
      <c r="O7" s="88"/>
      <c r="P7" s="88" t="s">
        <v>65</v>
      </c>
      <c r="Q7" s="88"/>
      <c r="R7" s="88" t="s">
        <v>69</v>
      </c>
      <c r="S7" s="88"/>
      <c r="T7" s="86" t="s">
        <v>116</v>
      </c>
    </row>
    <row r="8" spans="1:20" ht="30.75" customHeight="1" x14ac:dyDescent="0.25">
      <c r="A8" s="82"/>
      <c r="B8" s="82"/>
      <c r="C8" s="82"/>
      <c r="D8" s="30" t="s">
        <v>106</v>
      </c>
      <c r="E8" s="30" t="s">
        <v>85</v>
      </c>
      <c r="F8" s="30" t="s">
        <v>106</v>
      </c>
      <c r="G8" s="30" t="s">
        <v>85</v>
      </c>
      <c r="H8" s="30" t="s">
        <v>106</v>
      </c>
      <c r="I8" s="30" t="s">
        <v>85</v>
      </c>
      <c r="J8" s="30" t="s">
        <v>106</v>
      </c>
      <c r="K8" s="30" t="s">
        <v>85</v>
      </c>
      <c r="L8" s="30" t="s">
        <v>106</v>
      </c>
      <c r="M8" s="30" t="s">
        <v>85</v>
      </c>
      <c r="N8" s="30" t="s">
        <v>106</v>
      </c>
      <c r="O8" s="30" t="s">
        <v>85</v>
      </c>
      <c r="P8" s="30" t="s">
        <v>106</v>
      </c>
      <c r="Q8" s="30" t="s">
        <v>85</v>
      </c>
      <c r="R8" s="30" t="s">
        <v>106</v>
      </c>
      <c r="S8" s="30" t="s">
        <v>85</v>
      </c>
      <c r="T8" s="87"/>
    </row>
    <row r="9" spans="1:20" x14ac:dyDescent="0.25">
      <c r="A9" s="5">
        <v>1</v>
      </c>
      <c r="B9" s="5"/>
      <c r="C9" s="5"/>
      <c r="D9" s="5"/>
      <c r="E9" s="18">
        <f>IF(D9="Project Manager",10,IF(D9="Digital Banking specialist",9,IF(D9="Data Management specialist",9,IF(D9="Project Management specialist",7,IF(D9="Knowledge Management Specialist",5,0)))))</f>
        <v>0</v>
      </c>
      <c r="F9" s="5"/>
      <c r="G9" s="18">
        <f>IF(F9="PHD",8,IF(F9="MA/MBA/MSC",6,IF(F9="BA/BSC",4,0)))</f>
        <v>0</v>
      </c>
      <c r="H9" s="16">
        <f t="shared" ref="H9:H20" si="0">COUNTIFS(B$58:B$104,B9,F$58:F$104,"Relevant certification")</f>
        <v>0</v>
      </c>
      <c r="I9" s="18">
        <f>IF(H9&gt;=1,4,0)</f>
        <v>0</v>
      </c>
      <c r="J9" s="5"/>
      <c r="K9" s="18">
        <f>IF(J9="Equal to or above 10 years",8,IF(J9="5 to 9 years",6,IF(J9="3 to 4 year",3,IF(J9="less than 3 years",2,0))))</f>
        <v>0</v>
      </c>
      <c r="L9" s="16">
        <f t="shared" ref="L9:L41" si="1">COUNTIFS(B$58:B$104,B9,L$58:L$104,"TRUE")</f>
        <v>0</v>
      </c>
      <c r="M9" s="18">
        <f>IF(L9&gt;=8,30,L9*5)</f>
        <v>0</v>
      </c>
      <c r="N9" s="16">
        <f t="shared" ref="N9:N41" si="2">COUNTIFS(B$58:B$104,B9,M$58:M$104,"TRUE")</f>
        <v>0</v>
      </c>
      <c r="O9" s="18">
        <f>IF(N9&gt;=6,30,N9*5)</f>
        <v>0</v>
      </c>
      <c r="P9" s="5"/>
      <c r="Q9" s="18"/>
      <c r="R9" s="16">
        <f t="shared" ref="R9:R41" si="3">COUNTIFS(B$58:B$104,B9,N$58:N$104,"TRUE")</f>
        <v>0</v>
      </c>
      <c r="S9" s="18">
        <f>IF(OR(R9&gt;=3,C9="ETHIOPIA"),5,R9*2)</f>
        <v>0</v>
      </c>
      <c r="T9" s="16">
        <f>SUM(E9,G9,I9,K9,M9,O9,Q9,S9)</f>
        <v>0</v>
      </c>
    </row>
    <row r="10" spans="1:20" x14ac:dyDescent="0.25">
      <c r="A10" s="5">
        <v>2</v>
      </c>
      <c r="B10" s="5"/>
      <c r="C10" s="5"/>
      <c r="D10" s="5"/>
      <c r="E10" s="18">
        <f t="shared" ref="E10:E41" si="4">IF(D10="Project Manager",10,IF(D10="Digital Banking specialist",9,IF(D10="Data Management specialist",9,IF(D10="Project Management specialist",7,IF(D10="Knowledge Management Specialist",5,0)))))</f>
        <v>0</v>
      </c>
      <c r="F10" s="5"/>
      <c r="G10" s="18">
        <f t="shared" ref="G10:G41" si="5">IF(F10="PHD",8,IF(F10="MA/MBA/MSC",6,IF(F10="BA/BSC",4,0)))</f>
        <v>0</v>
      </c>
      <c r="H10" s="16">
        <f t="shared" si="0"/>
        <v>0</v>
      </c>
      <c r="I10" s="18">
        <f t="shared" ref="I10:I41" si="6">IF(H10&gt;=1,4,0)</f>
        <v>0</v>
      </c>
      <c r="J10" s="5"/>
      <c r="K10" s="18">
        <f t="shared" ref="K10:K41" si="7">IF(J10="Equal to or above 10 years",8,IF(J10="5 to 9 years",6,IF(J10="3 to 4 year",3,IF(J10="less than 3 years",2,0))))</f>
        <v>0</v>
      </c>
      <c r="L10" s="16">
        <f t="shared" si="1"/>
        <v>0</v>
      </c>
      <c r="M10" s="18">
        <f t="shared" ref="M10:M41" si="8">IF(L10="Relevant Experience",2.5,0)</f>
        <v>0</v>
      </c>
      <c r="N10" s="16">
        <f t="shared" si="2"/>
        <v>0</v>
      </c>
      <c r="O10" s="18">
        <f t="shared" ref="O10:O41" si="9">IF(N10&gt;=6,30,N10*5)</f>
        <v>0</v>
      </c>
      <c r="P10" s="5"/>
      <c r="Q10" s="18"/>
      <c r="R10" s="16">
        <f t="shared" si="3"/>
        <v>0</v>
      </c>
      <c r="S10" s="18">
        <f t="shared" ref="S10:S41" si="10">IF(OR(R10&gt;=3,C10="ETHIOPIA"),5,R10*2)</f>
        <v>0</v>
      </c>
      <c r="T10" s="16">
        <f t="shared" ref="T10:T41" si="11">SUM(E10,G10,I10,K10,M10,O10,Q10,S10)</f>
        <v>0</v>
      </c>
    </row>
    <row r="11" spans="1:20" x14ac:dyDescent="0.25">
      <c r="A11" s="5">
        <v>3</v>
      </c>
      <c r="B11" s="5"/>
      <c r="C11" s="5"/>
      <c r="D11" s="5"/>
      <c r="E11" s="18">
        <f t="shared" si="4"/>
        <v>0</v>
      </c>
      <c r="F11" s="5"/>
      <c r="G11" s="18">
        <f t="shared" si="5"/>
        <v>0</v>
      </c>
      <c r="H11" s="16">
        <f t="shared" si="0"/>
        <v>0</v>
      </c>
      <c r="I11" s="18">
        <f t="shared" si="6"/>
        <v>0</v>
      </c>
      <c r="J11" s="5"/>
      <c r="K11" s="18">
        <f t="shared" si="7"/>
        <v>0</v>
      </c>
      <c r="L11" s="16">
        <f t="shared" si="1"/>
        <v>0</v>
      </c>
      <c r="M11" s="18">
        <f t="shared" si="8"/>
        <v>0</v>
      </c>
      <c r="N11" s="16">
        <f t="shared" si="2"/>
        <v>0</v>
      </c>
      <c r="O11" s="18">
        <f t="shared" si="9"/>
        <v>0</v>
      </c>
      <c r="P11" s="5"/>
      <c r="Q11" s="18"/>
      <c r="R11" s="16">
        <f t="shared" si="3"/>
        <v>0</v>
      </c>
      <c r="S11" s="18">
        <f t="shared" si="10"/>
        <v>0</v>
      </c>
      <c r="T11" s="16">
        <f t="shared" si="11"/>
        <v>0</v>
      </c>
    </row>
    <row r="12" spans="1:20" x14ac:dyDescent="0.25">
      <c r="A12" s="5">
        <v>4</v>
      </c>
      <c r="B12" s="5"/>
      <c r="C12" s="5"/>
      <c r="D12" s="5"/>
      <c r="E12" s="18">
        <f t="shared" si="4"/>
        <v>0</v>
      </c>
      <c r="F12" s="5"/>
      <c r="G12" s="18">
        <f t="shared" si="5"/>
        <v>0</v>
      </c>
      <c r="H12" s="16">
        <f t="shared" si="0"/>
        <v>0</v>
      </c>
      <c r="I12" s="18">
        <f t="shared" si="6"/>
        <v>0</v>
      </c>
      <c r="J12" s="5"/>
      <c r="K12" s="18">
        <f t="shared" si="7"/>
        <v>0</v>
      </c>
      <c r="L12" s="16">
        <f t="shared" si="1"/>
        <v>0</v>
      </c>
      <c r="M12" s="18">
        <f t="shared" si="8"/>
        <v>0</v>
      </c>
      <c r="N12" s="16">
        <f t="shared" si="2"/>
        <v>0</v>
      </c>
      <c r="O12" s="18">
        <f t="shared" si="9"/>
        <v>0</v>
      </c>
      <c r="P12" s="5"/>
      <c r="Q12" s="18"/>
      <c r="R12" s="16">
        <f t="shared" si="3"/>
        <v>0</v>
      </c>
      <c r="S12" s="18">
        <f t="shared" si="10"/>
        <v>0</v>
      </c>
      <c r="T12" s="16">
        <f t="shared" si="11"/>
        <v>0</v>
      </c>
    </row>
    <row r="13" spans="1:20" x14ac:dyDescent="0.25">
      <c r="A13" s="5">
        <v>5</v>
      </c>
      <c r="B13" s="5"/>
      <c r="C13" s="5"/>
      <c r="D13" s="5"/>
      <c r="E13" s="18">
        <f t="shared" si="4"/>
        <v>0</v>
      </c>
      <c r="F13" s="5"/>
      <c r="G13" s="18">
        <f t="shared" si="5"/>
        <v>0</v>
      </c>
      <c r="H13" s="16">
        <f t="shared" si="0"/>
        <v>0</v>
      </c>
      <c r="I13" s="18">
        <f t="shared" si="6"/>
        <v>0</v>
      </c>
      <c r="J13" s="5"/>
      <c r="K13" s="18">
        <f t="shared" si="7"/>
        <v>0</v>
      </c>
      <c r="L13" s="16">
        <f t="shared" si="1"/>
        <v>0</v>
      </c>
      <c r="M13" s="18">
        <f t="shared" si="8"/>
        <v>0</v>
      </c>
      <c r="N13" s="16">
        <f t="shared" si="2"/>
        <v>0</v>
      </c>
      <c r="O13" s="18">
        <f t="shared" si="9"/>
        <v>0</v>
      </c>
      <c r="P13" s="5"/>
      <c r="Q13" s="18"/>
      <c r="R13" s="16">
        <f t="shared" si="3"/>
        <v>0</v>
      </c>
      <c r="S13" s="18">
        <f t="shared" si="10"/>
        <v>0</v>
      </c>
      <c r="T13" s="16">
        <f t="shared" si="11"/>
        <v>0</v>
      </c>
    </row>
    <row r="14" spans="1:20" x14ac:dyDescent="0.25">
      <c r="A14" s="5">
        <v>6</v>
      </c>
      <c r="B14" s="5"/>
      <c r="C14" s="5"/>
      <c r="D14" s="5"/>
      <c r="E14" s="18">
        <f t="shared" si="4"/>
        <v>0</v>
      </c>
      <c r="F14" s="5"/>
      <c r="G14" s="18">
        <f t="shared" si="5"/>
        <v>0</v>
      </c>
      <c r="H14" s="16">
        <f t="shared" si="0"/>
        <v>0</v>
      </c>
      <c r="I14" s="18">
        <f t="shared" si="6"/>
        <v>0</v>
      </c>
      <c r="J14" s="5"/>
      <c r="K14" s="18">
        <f t="shared" si="7"/>
        <v>0</v>
      </c>
      <c r="L14" s="16">
        <f t="shared" si="1"/>
        <v>0</v>
      </c>
      <c r="M14" s="18">
        <f t="shared" si="8"/>
        <v>0</v>
      </c>
      <c r="N14" s="16">
        <f t="shared" si="2"/>
        <v>0</v>
      </c>
      <c r="O14" s="18">
        <f t="shared" si="9"/>
        <v>0</v>
      </c>
      <c r="P14" s="5"/>
      <c r="Q14" s="18"/>
      <c r="R14" s="16">
        <f t="shared" si="3"/>
        <v>0</v>
      </c>
      <c r="S14" s="18">
        <f t="shared" si="10"/>
        <v>0</v>
      </c>
      <c r="T14" s="16">
        <f t="shared" si="11"/>
        <v>0</v>
      </c>
    </row>
    <row r="15" spans="1:20" x14ac:dyDescent="0.25">
      <c r="A15" s="5">
        <v>7</v>
      </c>
      <c r="B15" s="5"/>
      <c r="C15" s="5"/>
      <c r="D15" s="5"/>
      <c r="E15" s="18">
        <f t="shared" si="4"/>
        <v>0</v>
      </c>
      <c r="F15" s="5"/>
      <c r="G15" s="18">
        <f t="shared" si="5"/>
        <v>0</v>
      </c>
      <c r="H15" s="16">
        <f t="shared" si="0"/>
        <v>0</v>
      </c>
      <c r="I15" s="18">
        <f t="shared" si="6"/>
        <v>0</v>
      </c>
      <c r="J15" s="5"/>
      <c r="K15" s="18">
        <f t="shared" si="7"/>
        <v>0</v>
      </c>
      <c r="L15" s="16">
        <f t="shared" si="1"/>
        <v>0</v>
      </c>
      <c r="M15" s="18">
        <f t="shared" si="8"/>
        <v>0</v>
      </c>
      <c r="N15" s="16">
        <f t="shared" si="2"/>
        <v>0</v>
      </c>
      <c r="O15" s="18">
        <f t="shared" si="9"/>
        <v>0</v>
      </c>
      <c r="P15" s="5"/>
      <c r="Q15" s="18"/>
      <c r="R15" s="16">
        <f t="shared" si="3"/>
        <v>0</v>
      </c>
      <c r="S15" s="18">
        <f t="shared" si="10"/>
        <v>0</v>
      </c>
      <c r="T15" s="16">
        <f t="shared" si="11"/>
        <v>0</v>
      </c>
    </row>
    <row r="16" spans="1:20" x14ac:dyDescent="0.25">
      <c r="A16" s="5">
        <v>8</v>
      </c>
      <c r="B16" s="5"/>
      <c r="C16" s="5"/>
      <c r="D16" s="5"/>
      <c r="E16" s="18">
        <f t="shared" si="4"/>
        <v>0</v>
      </c>
      <c r="F16" s="5"/>
      <c r="G16" s="18">
        <f t="shared" si="5"/>
        <v>0</v>
      </c>
      <c r="H16" s="16">
        <f t="shared" si="0"/>
        <v>0</v>
      </c>
      <c r="I16" s="18">
        <f t="shared" si="6"/>
        <v>0</v>
      </c>
      <c r="J16" s="5"/>
      <c r="K16" s="18">
        <f t="shared" si="7"/>
        <v>0</v>
      </c>
      <c r="L16" s="16">
        <f t="shared" si="1"/>
        <v>0</v>
      </c>
      <c r="M16" s="18">
        <f t="shared" si="8"/>
        <v>0</v>
      </c>
      <c r="N16" s="16">
        <f t="shared" si="2"/>
        <v>0</v>
      </c>
      <c r="O16" s="18">
        <f t="shared" si="9"/>
        <v>0</v>
      </c>
      <c r="P16" s="5"/>
      <c r="Q16" s="18"/>
      <c r="R16" s="16">
        <f t="shared" si="3"/>
        <v>0</v>
      </c>
      <c r="S16" s="18">
        <f t="shared" si="10"/>
        <v>0</v>
      </c>
      <c r="T16" s="16">
        <f t="shared" si="11"/>
        <v>0</v>
      </c>
    </row>
    <row r="17" spans="1:20" x14ac:dyDescent="0.25">
      <c r="A17" s="5">
        <v>9</v>
      </c>
      <c r="B17" s="5"/>
      <c r="C17" s="5"/>
      <c r="D17" s="5"/>
      <c r="E17" s="18">
        <f t="shared" si="4"/>
        <v>0</v>
      </c>
      <c r="F17" s="5"/>
      <c r="G17" s="18">
        <f t="shared" si="5"/>
        <v>0</v>
      </c>
      <c r="H17" s="16">
        <f t="shared" si="0"/>
        <v>0</v>
      </c>
      <c r="I17" s="18">
        <f t="shared" si="6"/>
        <v>0</v>
      </c>
      <c r="J17" s="5"/>
      <c r="K17" s="18">
        <f t="shared" si="7"/>
        <v>0</v>
      </c>
      <c r="L17" s="16">
        <f t="shared" si="1"/>
        <v>0</v>
      </c>
      <c r="M17" s="18">
        <f t="shared" si="8"/>
        <v>0</v>
      </c>
      <c r="N17" s="16">
        <f t="shared" si="2"/>
        <v>0</v>
      </c>
      <c r="O17" s="18">
        <f t="shared" si="9"/>
        <v>0</v>
      </c>
      <c r="P17" s="5"/>
      <c r="Q17" s="18"/>
      <c r="R17" s="16">
        <f t="shared" si="3"/>
        <v>0</v>
      </c>
      <c r="S17" s="18">
        <f t="shared" si="10"/>
        <v>0</v>
      </c>
      <c r="T17" s="16">
        <f t="shared" si="11"/>
        <v>0</v>
      </c>
    </row>
    <row r="18" spans="1:20" x14ac:dyDescent="0.25">
      <c r="A18" s="5">
        <v>10</v>
      </c>
      <c r="B18" s="5"/>
      <c r="C18" s="5"/>
      <c r="D18" s="5"/>
      <c r="E18" s="18">
        <f t="shared" si="4"/>
        <v>0</v>
      </c>
      <c r="F18" s="5"/>
      <c r="G18" s="18">
        <f t="shared" si="5"/>
        <v>0</v>
      </c>
      <c r="H18" s="16">
        <f t="shared" si="0"/>
        <v>0</v>
      </c>
      <c r="I18" s="18">
        <f t="shared" si="6"/>
        <v>0</v>
      </c>
      <c r="J18" s="5"/>
      <c r="K18" s="18">
        <f t="shared" si="7"/>
        <v>0</v>
      </c>
      <c r="L18" s="16">
        <f t="shared" si="1"/>
        <v>0</v>
      </c>
      <c r="M18" s="18">
        <f t="shared" si="8"/>
        <v>0</v>
      </c>
      <c r="N18" s="16">
        <f t="shared" si="2"/>
        <v>0</v>
      </c>
      <c r="O18" s="18">
        <f t="shared" si="9"/>
        <v>0</v>
      </c>
      <c r="P18" s="5"/>
      <c r="Q18" s="18"/>
      <c r="R18" s="16">
        <f t="shared" si="3"/>
        <v>0</v>
      </c>
      <c r="S18" s="18">
        <f t="shared" si="10"/>
        <v>0</v>
      </c>
      <c r="T18" s="16">
        <f t="shared" si="11"/>
        <v>0</v>
      </c>
    </row>
    <row r="19" spans="1:20" x14ac:dyDescent="0.25">
      <c r="A19" s="5">
        <v>11</v>
      </c>
      <c r="B19" s="5"/>
      <c r="C19" s="5"/>
      <c r="D19" s="5"/>
      <c r="E19" s="18">
        <f t="shared" si="4"/>
        <v>0</v>
      </c>
      <c r="F19" s="5"/>
      <c r="G19" s="18">
        <f t="shared" si="5"/>
        <v>0</v>
      </c>
      <c r="H19" s="16">
        <f t="shared" si="0"/>
        <v>0</v>
      </c>
      <c r="I19" s="18">
        <f t="shared" si="6"/>
        <v>0</v>
      </c>
      <c r="J19" s="5"/>
      <c r="K19" s="18">
        <f t="shared" si="7"/>
        <v>0</v>
      </c>
      <c r="L19" s="16">
        <f t="shared" si="1"/>
        <v>0</v>
      </c>
      <c r="M19" s="18">
        <f t="shared" si="8"/>
        <v>0</v>
      </c>
      <c r="N19" s="16">
        <f t="shared" si="2"/>
        <v>0</v>
      </c>
      <c r="O19" s="18">
        <f t="shared" si="9"/>
        <v>0</v>
      </c>
      <c r="P19" s="5"/>
      <c r="Q19" s="18"/>
      <c r="R19" s="16">
        <f t="shared" si="3"/>
        <v>0</v>
      </c>
      <c r="S19" s="18">
        <f t="shared" si="10"/>
        <v>0</v>
      </c>
      <c r="T19" s="16">
        <f t="shared" si="11"/>
        <v>0</v>
      </c>
    </row>
    <row r="20" spans="1:20" x14ac:dyDescent="0.25">
      <c r="A20" s="5">
        <v>12</v>
      </c>
      <c r="B20" s="5"/>
      <c r="C20" s="5"/>
      <c r="D20" s="5"/>
      <c r="E20" s="18">
        <f t="shared" si="4"/>
        <v>0</v>
      </c>
      <c r="F20" s="5"/>
      <c r="G20" s="18">
        <f t="shared" si="5"/>
        <v>0</v>
      </c>
      <c r="H20" s="16">
        <f t="shared" si="0"/>
        <v>0</v>
      </c>
      <c r="I20" s="18">
        <f t="shared" si="6"/>
        <v>0</v>
      </c>
      <c r="J20" s="5"/>
      <c r="K20" s="18">
        <f t="shared" si="7"/>
        <v>0</v>
      </c>
      <c r="L20" s="16">
        <f t="shared" si="1"/>
        <v>0</v>
      </c>
      <c r="M20" s="18">
        <f t="shared" si="8"/>
        <v>0</v>
      </c>
      <c r="N20" s="16">
        <f t="shared" si="2"/>
        <v>0</v>
      </c>
      <c r="O20" s="18">
        <f t="shared" si="9"/>
        <v>0</v>
      </c>
      <c r="P20" s="5"/>
      <c r="Q20" s="18"/>
      <c r="R20" s="16">
        <f t="shared" si="3"/>
        <v>0</v>
      </c>
      <c r="S20" s="18">
        <f t="shared" si="10"/>
        <v>0</v>
      </c>
      <c r="T20" s="16">
        <f t="shared" si="11"/>
        <v>0</v>
      </c>
    </row>
    <row r="21" spans="1:20" x14ac:dyDescent="0.25">
      <c r="A21" s="5">
        <v>13</v>
      </c>
      <c r="B21" s="5"/>
      <c r="C21" s="5"/>
      <c r="D21" s="5"/>
      <c r="E21" s="18">
        <f t="shared" si="4"/>
        <v>0</v>
      </c>
      <c r="F21" s="5"/>
      <c r="G21" s="18">
        <f t="shared" si="5"/>
        <v>0</v>
      </c>
      <c r="H21" s="16">
        <f>COUNTIFS(B$58:B$104,B21,H$58:H$104,"Relevant certification")</f>
        <v>0</v>
      </c>
      <c r="I21" s="18">
        <f t="shared" si="6"/>
        <v>0</v>
      </c>
      <c r="J21" s="5"/>
      <c r="K21" s="18">
        <f t="shared" si="7"/>
        <v>0</v>
      </c>
      <c r="L21" s="16">
        <f t="shared" si="1"/>
        <v>0</v>
      </c>
      <c r="M21" s="18">
        <f t="shared" si="8"/>
        <v>0</v>
      </c>
      <c r="N21" s="16">
        <f t="shared" si="2"/>
        <v>0</v>
      </c>
      <c r="O21" s="18">
        <f t="shared" si="9"/>
        <v>0</v>
      </c>
      <c r="P21" s="5"/>
      <c r="Q21" s="18"/>
      <c r="R21" s="16">
        <f t="shared" si="3"/>
        <v>0</v>
      </c>
      <c r="S21" s="18">
        <f t="shared" si="10"/>
        <v>0</v>
      </c>
      <c r="T21" s="16">
        <f t="shared" si="11"/>
        <v>0</v>
      </c>
    </row>
    <row r="22" spans="1:20" x14ac:dyDescent="0.25">
      <c r="A22" s="5">
        <v>14</v>
      </c>
      <c r="B22" s="5"/>
      <c r="C22" s="5"/>
      <c r="D22" s="5"/>
      <c r="E22" s="18">
        <f t="shared" si="4"/>
        <v>0</v>
      </c>
      <c r="F22" s="5"/>
      <c r="G22" s="18">
        <f t="shared" si="5"/>
        <v>0</v>
      </c>
      <c r="H22" s="16">
        <f t="shared" ref="H22:H41" si="12">COUNTIFS(B$58:B$104,B22,F$58:F$104,"Relevant certification")</f>
        <v>0</v>
      </c>
      <c r="I22" s="18">
        <f t="shared" si="6"/>
        <v>0</v>
      </c>
      <c r="J22" s="5"/>
      <c r="K22" s="18">
        <f t="shared" si="7"/>
        <v>0</v>
      </c>
      <c r="L22" s="16">
        <f t="shared" si="1"/>
        <v>0</v>
      </c>
      <c r="M22" s="18">
        <f t="shared" si="8"/>
        <v>0</v>
      </c>
      <c r="N22" s="16">
        <f t="shared" si="2"/>
        <v>0</v>
      </c>
      <c r="O22" s="18">
        <f t="shared" si="9"/>
        <v>0</v>
      </c>
      <c r="P22" s="5"/>
      <c r="Q22" s="18"/>
      <c r="R22" s="16">
        <f t="shared" si="3"/>
        <v>0</v>
      </c>
      <c r="S22" s="18">
        <f t="shared" si="10"/>
        <v>0</v>
      </c>
      <c r="T22" s="16">
        <f t="shared" si="11"/>
        <v>0</v>
      </c>
    </row>
    <row r="23" spans="1:20" x14ac:dyDescent="0.25">
      <c r="A23" s="5">
        <v>15</v>
      </c>
      <c r="B23" s="5"/>
      <c r="C23" s="5"/>
      <c r="D23" s="5"/>
      <c r="E23" s="18">
        <f t="shared" si="4"/>
        <v>0</v>
      </c>
      <c r="F23" s="5"/>
      <c r="G23" s="18">
        <f t="shared" si="5"/>
        <v>0</v>
      </c>
      <c r="H23" s="16">
        <f t="shared" si="12"/>
        <v>0</v>
      </c>
      <c r="I23" s="18">
        <f t="shared" si="6"/>
        <v>0</v>
      </c>
      <c r="J23" s="5"/>
      <c r="K23" s="18">
        <f t="shared" si="7"/>
        <v>0</v>
      </c>
      <c r="L23" s="16">
        <f t="shared" si="1"/>
        <v>0</v>
      </c>
      <c r="M23" s="18">
        <f t="shared" si="8"/>
        <v>0</v>
      </c>
      <c r="N23" s="16">
        <f t="shared" si="2"/>
        <v>0</v>
      </c>
      <c r="O23" s="18">
        <f t="shared" si="9"/>
        <v>0</v>
      </c>
      <c r="P23" s="5"/>
      <c r="Q23" s="18"/>
      <c r="R23" s="16">
        <f t="shared" si="3"/>
        <v>0</v>
      </c>
      <c r="S23" s="18">
        <f t="shared" si="10"/>
        <v>0</v>
      </c>
      <c r="T23" s="16">
        <f t="shared" si="11"/>
        <v>0</v>
      </c>
    </row>
    <row r="24" spans="1:20" x14ac:dyDescent="0.25">
      <c r="A24" s="5">
        <v>16</v>
      </c>
      <c r="B24" s="5"/>
      <c r="C24" s="5"/>
      <c r="D24" s="5"/>
      <c r="E24" s="18">
        <f t="shared" si="4"/>
        <v>0</v>
      </c>
      <c r="F24" s="5"/>
      <c r="G24" s="18">
        <f t="shared" si="5"/>
        <v>0</v>
      </c>
      <c r="H24" s="16">
        <f t="shared" si="12"/>
        <v>0</v>
      </c>
      <c r="I24" s="18">
        <f t="shared" si="6"/>
        <v>0</v>
      </c>
      <c r="J24" s="5"/>
      <c r="K24" s="18">
        <f t="shared" si="7"/>
        <v>0</v>
      </c>
      <c r="L24" s="16">
        <f t="shared" si="1"/>
        <v>0</v>
      </c>
      <c r="M24" s="18">
        <f t="shared" si="8"/>
        <v>0</v>
      </c>
      <c r="N24" s="16">
        <f t="shared" si="2"/>
        <v>0</v>
      </c>
      <c r="O24" s="18">
        <f t="shared" si="9"/>
        <v>0</v>
      </c>
      <c r="P24" s="5"/>
      <c r="Q24" s="18"/>
      <c r="R24" s="16">
        <f t="shared" si="3"/>
        <v>0</v>
      </c>
      <c r="S24" s="18">
        <f t="shared" si="10"/>
        <v>0</v>
      </c>
      <c r="T24" s="16">
        <f t="shared" si="11"/>
        <v>0</v>
      </c>
    </row>
    <row r="25" spans="1:20" x14ac:dyDescent="0.25">
      <c r="A25" s="5">
        <v>17</v>
      </c>
      <c r="B25" s="5"/>
      <c r="C25" s="5"/>
      <c r="D25" s="5"/>
      <c r="E25" s="18">
        <f t="shared" si="4"/>
        <v>0</v>
      </c>
      <c r="F25" s="5"/>
      <c r="G25" s="18">
        <f t="shared" si="5"/>
        <v>0</v>
      </c>
      <c r="H25" s="16">
        <f t="shared" si="12"/>
        <v>0</v>
      </c>
      <c r="I25" s="18">
        <f t="shared" si="6"/>
        <v>0</v>
      </c>
      <c r="J25" s="5"/>
      <c r="K25" s="18">
        <f t="shared" si="7"/>
        <v>0</v>
      </c>
      <c r="L25" s="16">
        <f t="shared" si="1"/>
        <v>0</v>
      </c>
      <c r="M25" s="18">
        <f t="shared" si="8"/>
        <v>0</v>
      </c>
      <c r="N25" s="16">
        <f t="shared" si="2"/>
        <v>0</v>
      </c>
      <c r="O25" s="18">
        <f t="shared" si="9"/>
        <v>0</v>
      </c>
      <c r="P25" s="5"/>
      <c r="Q25" s="18"/>
      <c r="R25" s="16">
        <f t="shared" si="3"/>
        <v>0</v>
      </c>
      <c r="S25" s="18">
        <f t="shared" si="10"/>
        <v>0</v>
      </c>
      <c r="T25" s="16">
        <f t="shared" si="11"/>
        <v>0</v>
      </c>
    </row>
    <row r="26" spans="1:20" x14ac:dyDescent="0.25">
      <c r="A26" s="5">
        <v>18</v>
      </c>
      <c r="B26" s="5"/>
      <c r="C26" s="5"/>
      <c r="D26" s="5"/>
      <c r="E26" s="18">
        <f t="shared" si="4"/>
        <v>0</v>
      </c>
      <c r="F26" s="5"/>
      <c r="G26" s="18">
        <f t="shared" si="5"/>
        <v>0</v>
      </c>
      <c r="H26" s="16">
        <f t="shared" si="12"/>
        <v>0</v>
      </c>
      <c r="I26" s="18">
        <f t="shared" si="6"/>
        <v>0</v>
      </c>
      <c r="J26" s="5"/>
      <c r="K26" s="18">
        <f t="shared" si="7"/>
        <v>0</v>
      </c>
      <c r="L26" s="16">
        <f t="shared" si="1"/>
        <v>0</v>
      </c>
      <c r="M26" s="18">
        <f t="shared" si="8"/>
        <v>0</v>
      </c>
      <c r="N26" s="16">
        <f t="shared" si="2"/>
        <v>0</v>
      </c>
      <c r="O26" s="18">
        <f t="shared" si="9"/>
        <v>0</v>
      </c>
      <c r="P26" s="5"/>
      <c r="Q26" s="18"/>
      <c r="R26" s="16">
        <f t="shared" si="3"/>
        <v>0</v>
      </c>
      <c r="S26" s="18">
        <f t="shared" si="10"/>
        <v>0</v>
      </c>
      <c r="T26" s="16">
        <f t="shared" si="11"/>
        <v>0</v>
      </c>
    </row>
    <row r="27" spans="1:20" x14ac:dyDescent="0.25">
      <c r="A27" s="5">
        <v>19</v>
      </c>
      <c r="B27" s="5"/>
      <c r="C27" s="5"/>
      <c r="D27" s="5"/>
      <c r="E27" s="18">
        <f t="shared" si="4"/>
        <v>0</v>
      </c>
      <c r="F27" s="5"/>
      <c r="G27" s="18">
        <f t="shared" si="5"/>
        <v>0</v>
      </c>
      <c r="H27" s="16">
        <f t="shared" si="12"/>
        <v>0</v>
      </c>
      <c r="I27" s="18">
        <f t="shared" si="6"/>
        <v>0</v>
      </c>
      <c r="J27" s="5"/>
      <c r="K27" s="18">
        <f t="shared" si="7"/>
        <v>0</v>
      </c>
      <c r="L27" s="16">
        <f t="shared" si="1"/>
        <v>0</v>
      </c>
      <c r="M27" s="18">
        <f t="shared" si="8"/>
        <v>0</v>
      </c>
      <c r="N27" s="16">
        <f t="shared" si="2"/>
        <v>0</v>
      </c>
      <c r="O27" s="18">
        <f t="shared" si="9"/>
        <v>0</v>
      </c>
      <c r="P27" s="5"/>
      <c r="Q27" s="18"/>
      <c r="R27" s="16">
        <f t="shared" si="3"/>
        <v>0</v>
      </c>
      <c r="S27" s="18">
        <f t="shared" si="10"/>
        <v>0</v>
      </c>
      <c r="T27" s="16">
        <f t="shared" si="11"/>
        <v>0</v>
      </c>
    </row>
    <row r="28" spans="1:20" x14ac:dyDescent="0.25">
      <c r="A28" s="5">
        <v>20</v>
      </c>
      <c r="B28" s="5"/>
      <c r="C28" s="5"/>
      <c r="D28" s="5"/>
      <c r="E28" s="18">
        <f t="shared" si="4"/>
        <v>0</v>
      </c>
      <c r="F28" s="5"/>
      <c r="G28" s="18">
        <f t="shared" si="5"/>
        <v>0</v>
      </c>
      <c r="H28" s="16">
        <f t="shared" si="12"/>
        <v>0</v>
      </c>
      <c r="I28" s="18">
        <f t="shared" si="6"/>
        <v>0</v>
      </c>
      <c r="J28" s="5"/>
      <c r="K28" s="18">
        <f t="shared" si="7"/>
        <v>0</v>
      </c>
      <c r="L28" s="16">
        <f t="shared" si="1"/>
        <v>0</v>
      </c>
      <c r="M28" s="18">
        <f t="shared" si="8"/>
        <v>0</v>
      </c>
      <c r="N28" s="16">
        <f t="shared" si="2"/>
        <v>0</v>
      </c>
      <c r="O28" s="18">
        <f t="shared" si="9"/>
        <v>0</v>
      </c>
      <c r="P28" s="5"/>
      <c r="Q28" s="18"/>
      <c r="R28" s="16">
        <f t="shared" si="3"/>
        <v>0</v>
      </c>
      <c r="S28" s="18">
        <f t="shared" si="10"/>
        <v>0</v>
      </c>
      <c r="T28" s="16">
        <f t="shared" si="11"/>
        <v>0</v>
      </c>
    </row>
    <row r="29" spans="1:20" x14ac:dyDescent="0.25">
      <c r="A29" s="5">
        <v>21</v>
      </c>
      <c r="B29" s="5"/>
      <c r="C29" s="5"/>
      <c r="D29" s="5"/>
      <c r="E29" s="18">
        <f t="shared" si="4"/>
        <v>0</v>
      </c>
      <c r="F29" s="5"/>
      <c r="G29" s="18">
        <f t="shared" si="5"/>
        <v>0</v>
      </c>
      <c r="H29" s="16">
        <f t="shared" si="12"/>
        <v>0</v>
      </c>
      <c r="I29" s="18">
        <f t="shared" si="6"/>
        <v>0</v>
      </c>
      <c r="J29" s="5"/>
      <c r="K29" s="18">
        <f t="shared" si="7"/>
        <v>0</v>
      </c>
      <c r="L29" s="16">
        <f t="shared" si="1"/>
        <v>0</v>
      </c>
      <c r="M29" s="18">
        <f t="shared" si="8"/>
        <v>0</v>
      </c>
      <c r="N29" s="16">
        <f t="shared" si="2"/>
        <v>0</v>
      </c>
      <c r="O29" s="18">
        <f t="shared" si="9"/>
        <v>0</v>
      </c>
      <c r="P29" s="5"/>
      <c r="Q29" s="18"/>
      <c r="R29" s="16">
        <f t="shared" si="3"/>
        <v>0</v>
      </c>
      <c r="S29" s="18">
        <f t="shared" si="10"/>
        <v>0</v>
      </c>
      <c r="T29" s="16">
        <f t="shared" si="11"/>
        <v>0</v>
      </c>
    </row>
    <row r="30" spans="1:20" x14ac:dyDescent="0.25">
      <c r="A30" s="5">
        <v>22</v>
      </c>
      <c r="B30" s="5"/>
      <c r="C30" s="5"/>
      <c r="D30" s="5"/>
      <c r="E30" s="18">
        <f t="shared" si="4"/>
        <v>0</v>
      </c>
      <c r="F30" s="5"/>
      <c r="G30" s="18">
        <f t="shared" si="5"/>
        <v>0</v>
      </c>
      <c r="H30" s="16">
        <f t="shared" si="12"/>
        <v>0</v>
      </c>
      <c r="I30" s="18">
        <f t="shared" si="6"/>
        <v>0</v>
      </c>
      <c r="J30" s="5"/>
      <c r="K30" s="18">
        <f t="shared" si="7"/>
        <v>0</v>
      </c>
      <c r="L30" s="16">
        <f t="shared" si="1"/>
        <v>0</v>
      </c>
      <c r="M30" s="18">
        <f t="shared" si="8"/>
        <v>0</v>
      </c>
      <c r="N30" s="16">
        <f t="shared" si="2"/>
        <v>0</v>
      </c>
      <c r="O30" s="18">
        <f t="shared" si="9"/>
        <v>0</v>
      </c>
      <c r="P30" s="5"/>
      <c r="Q30" s="18"/>
      <c r="R30" s="16">
        <f t="shared" si="3"/>
        <v>0</v>
      </c>
      <c r="S30" s="18">
        <f t="shared" si="10"/>
        <v>0</v>
      </c>
      <c r="T30" s="16">
        <f t="shared" si="11"/>
        <v>0</v>
      </c>
    </row>
    <row r="31" spans="1:20" x14ac:dyDescent="0.25">
      <c r="A31" s="5">
        <v>23</v>
      </c>
      <c r="B31" s="5"/>
      <c r="C31" s="5"/>
      <c r="D31" s="5"/>
      <c r="E31" s="18">
        <f t="shared" si="4"/>
        <v>0</v>
      </c>
      <c r="F31" s="5"/>
      <c r="G31" s="18">
        <f t="shared" si="5"/>
        <v>0</v>
      </c>
      <c r="H31" s="16">
        <f t="shared" si="12"/>
        <v>0</v>
      </c>
      <c r="I31" s="18">
        <f t="shared" si="6"/>
        <v>0</v>
      </c>
      <c r="J31" s="5"/>
      <c r="K31" s="18">
        <f t="shared" si="7"/>
        <v>0</v>
      </c>
      <c r="L31" s="16">
        <f t="shared" si="1"/>
        <v>0</v>
      </c>
      <c r="M31" s="18">
        <f t="shared" si="8"/>
        <v>0</v>
      </c>
      <c r="N31" s="16">
        <f t="shared" si="2"/>
        <v>0</v>
      </c>
      <c r="O31" s="18">
        <f t="shared" si="9"/>
        <v>0</v>
      </c>
      <c r="P31" s="5"/>
      <c r="Q31" s="18"/>
      <c r="R31" s="16">
        <f t="shared" si="3"/>
        <v>0</v>
      </c>
      <c r="S31" s="18">
        <f t="shared" si="10"/>
        <v>0</v>
      </c>
      <c r="T31" s="16">
        <f t="shared" si="11"/>
        <v>0</v>
      </c>
    </row>
    <row r="32" spans="1:20" x14ac:dyDescent="0.25">
      <c r="A32" s="5">
        <v>24</v>
      </c>
      <c r="B32" s="5"/>
      <c r="C32" s="5"/>
      <c r="D32" s="5"/>
      <c r="E32" s="18">
        <f t="shared" si="4"/>
        <v>0</v>
      </c>
      <c r="F32" s="5"/>
      <c r="G32" s="18">
        <f t="shared" si="5"/>
        <v>0</v>
      </c>
      <c r="H32" s="16">
        <f t="shared" si="12"/>
        <v>0</v>
      </c>
      <c r="I32" s="18">
        <f t="shared" si="6"/>
        <v>0</v>
      </c>
      <c r="J32" s="5"/>
      <c r="K32" s="18">
        <f t="shared" si="7"/>
        <v>0</v>
      </c>
      <c r="L32" s="16">
        <f t="shared" si="1"/>
        <v>0</v>
      </c>
      <c r="M32" s="18">
        <f t="shared" si="8"/>
        <v>0</v>
      </c>
      <c r="N32" s="16">
        <f t="shared" si="2"/>
        <v>0</v>
      </c>
      <c r="O32" s="18">
        <f t="shared" si="9"/>
        <v>0</v>
      </c>
      <c r="P32" s="5"/>
      <c r="Q32" s="18"/>
      <c r="R32" s="16">
        <f t="shared" si="3"/>
        <v>0</v>
      </c>
      <c r="S32" s="18">
        <f t="shared" si="10"/>
        <v>0</v>
      </c>
      <c r="T32" s="16">
        <f t="shared" si="11"/>
        <v>0</v>
      </c>
    </row>
    <row r="33" spans="1:20" x14ac:dyDescent="0.25">
      <c r="A33" s="5">
        <v>25</v>
      </c>
      <c r="B33" s="5"/>
      <c r="C33" s="5"/>
      <c r="D33" s="5"/>
      <c r="E33" s="18">
        <f t="shared" si="4"/>
        <v>0</v>
      </c>
      <c r="F33" s="5"/>
      <c r="G33" s="18">
        <f t="shared" si="5"/>
        <v>0</v>
      </c>
      <c r="H33" s="16">
        <f t="shared" si="12"/>
        <v>0</v>
      </c>
      <c r="I33" s="18">
        <f t="shared" si="6"/>
        <v>0</v>
      </c>
      <c r="J33" s="5"/>
      <c r="K33" s="18">
        <f t="shared" si="7"/>
        <v>0</v>
      </c>
      <c r="L33" s="16">
        <f t="shared" si="1"/>
        <v>0</v>
      </c>
      <c r="M33" s="18">
        <f t="shared" si="8"/>
        <v>0</v>
      </c>
      <c r="N33" s="16">
        <f t="shared" si="2"/>
        <v>0</v>
      </c>
      <c r="O33" s="18">
        <f t="shared" si="9"/>
        <v>0</v>
      </c>
      <c r="P33" s="5"/>
      <c r="Q33" s="18"/>
      <c r="R33" s="16">
        <f t="shared" si="3"/>
        <v>0</v>
      </c>
      <c r="S33" s="18">
        <f t="shared" si="10"/>
        <v>0</v>
      </c>
      <c r="T33" s="16">
        <f t="shared" si="11"/>
        <v>0</v>
      </c>
    </row>
    <row r="34" spans="1:20" x14ac:dyDescent="0.25">
      <c r="A34" s="5">
        <v>26</v>
      </c>
      <c r="B34" s="5"/>
      <c r="C34" s="5"/>
      <c r="D34" s="5"/>
      <c r="E34" s="18">
        <f t="shared" si="4"/>
        <v>0</v>
      </c>
      <c r="F34" s="5"/>
      <c r="G34" s="18">
        <f t="shared" si="5"/>
        <v>0</v>
      </c>
      <c r="H34" s="16">
        <f t="shared" si="12"/>
        <v>0</v>
      </c>
      <c r="I34" s="18">
        <f t="shared" si="6"/>
        <v>0</v>
      </c>
      <c r="J34" s="5"/>
      <c r="K34" s="18">
        <f t="shared" si="7"/>
        <v>0</v>
      </c>
      <c r="L34" s="16">
        <f t="shared" si="1"/>
        <v>0</v>
      </c>
      <c r="M34" s="18">
        <f t="shared" si="8"/>
        <v>0</v>
      </c>
      <c r="N34" s="16">
        <f t="shared" si="2"/>
        <v>0</v>
      </c>
      <c r="O34" s="18">
        <f t="shared" si="9"/>
        <v>0</v>
      </c>
      <c r="P34" s="5"/>
      <c r="Q34" s="18"/>
      <c r="R34" s="16">
        <f t="shared" si="3"/>
        <v>0</v>
      </c>
      <c r="S34" s="18">
        <f t="shared" si="10"/>
        <v>0</v>
      </c>
      <c r="T34" s="16">
        <f t="shared" si="11"/>
        <v>0</v>
      </c>
    </row>
    <row r="35" spans="1:20" ht="15" customHeight="1" x14ac:dyDescent="0.25">
      <c r="A35" s="5">
        <v>27</v>
      </c>
      <c r="B35" s="5"/>
      <c r="C35" s="5"/>
      <c r="D35" s="5"/>
      <c r="E35" s="18">
        <f t="shared" si="4"/>
        <v>0</v>
      </c>
      <c r="F35" s="5"/>
      <c r="G35" s="18">
        <f t="shared" si="5"/>
        <v>0</v>
      </c>
      <c r="H35" s="16">
        <f t="shared" si="12"/>
        <v>0</v>
      </c>
      <c r="I35" s="18">
        <f t="shared" si="6"/>
        <v>0</v>
      </c>
      <c r="J35" s="5"/>
      <c r="K35" s="18">
        <f t="shared" si="7"/>
        <v>0</v>
      </c>
      <c r="L35" s="16">
        <f t="shared" si="1"/>
        <v>0</v>
      </c>
      <c r="M35" s="18">
        <f t="shared" si="8"/>
        <v>0</v>
      </c>
      <c r="N35" s="16">
        <f t="shared" si="2"/>
        <v>0</v>
      </c>
      <c r="O35" s="18">
        <f t="shared" si="9"/>
        <v>0</v>
      </c>
      <c r="P35" s="5"/>
      <c r="Q35" s="18"/>
      <c r="R35" s="16">
        <f t="shared" si="3"/>
        <v>0</v>
      </c>
      <c r="S35" s="18">
        <f t="shared" si="10"/>
        <v>0</v>
      </c>
      <c r="T35" s="16">
        <f t="shared" si="11"/>
        <v>0</v>
      </c>
    </row>
    <row r="36" spans="1:20" x14ac:dyDescent="0.25">
      <c r="A36" s="5">
        <v>28</v>
      </c>
      <c r="B36" s="5"/>
      <c r="C36" s="5"/>
      <c r="D36" s="5"/>
      <c r="E36" s="18">
        <f t="shared" si="4"/>
        <v>0</v>
      </c>
      <c r="F36" s="5"/>
      <c r="G36" s="18">
        <f t="shared" si="5"/>
        <v>0</v>
      </c>
      <c r="H36" s="16">
        <f t="shared" si="12"/>
        <v>0</v>
      </c>
      <c r="I36" s="18">
        <f t="shared" si="6"/>
        <v>0</v>
      </c>
      <c r="J36" s="5"/>
      <c r="K36" s="18">
        <f t="shared" si="7"/>
        <v>0</v>
      </c>
      <c r="L36" s="16">
        <f t="shared" si="1"/>
        <v>0</v>
      </c>
      <c r="M36" s="18">
        <f t="shared" si="8"/>
        <v>0</v>
      </c>
      <c r="N36" s="16">
        <f t="shared" si="2"/>
        <v>0</v>
      </c>
      <c r="O36" s="18">
        <f t="shared" si="9"/>
        <v>0</v>
      </c>
      <c r="P36" s="5"/>
      <c r="Q36" s="18"/>
      <c r="R36" s="16">
        <f t="shared" si="3"/>
        <v>0</v>
      </c>
      <c r="S36" s="18">
        <f t="shared" si="10"/>
        <v>0</v>
      </c>
      <c r="T36" s="16">
        <f t="shared" si="11"/>
        <v>0</v>
      </c>
    </row>
    <row r="37" spans="1:20" x14ac:dyDescent="0.25">
      <c r="A37" s="5">
        <v>29</v>
      </c>
      <c r="B37" s="5"/>
      <c r="C37" s="5"/>
      <c r="D37" s="5"/>
      <c r="E37" s="18">
        <f t="shared" si="4"/>
        <v>0</v>
      </c>
      <c r="F37" s="5"/>
      <c r="G37" s="18">
        <f t="shared" si="5"/>
        <v>0</v>
      </c>
      <c r="H37" s="16">
        <f t="shared" si="12"/>
        <v>0</v>
      </c>
      <c r="I37" s="18">
        <f t="shared" si="6"/>
        <v>0</v>
      </c>
      <c r="J37" s="5"/>
      <c r="K37" s="18">
        <f t="shared" si="7"/>
        <v>0</v>
      </c>
      <c r="L37" s="16">
        <f t="shared" si="1"/>
        <v>0</v>
      </c>
      <c r="M37" s="18">
        <f t="shared" si="8"/>
        <v>0</v>
      </c>
      <c r="N37" s="16">
        <f t="shared" si="2"/>
        <v>0</v>
      </c>
      <c r="O37" s="18">
        <f t="shared" si="9"/>
        <v>0</v>
      </c>
      <c r="P37" s="5"/>
      <c r="Q37" s="18"/>
      <c r="R37" s="16">
        <f t="shared" si="3"/>
        <v>0</v>
      </c>
      <c r="S37" s="18">
        <f t="shared" si="10"/>
        <v>0</v>
      </c>
      <c r="T37" s="16">
        <f t="shared" si="11"/>
        <v>0</v>
      </c>
    </row>
    <row r="38" spans="1:20" x14ac:dyDescent="0.25">
      <c r="A38" s="5">
        <v>30</v>
      </c>
      <c r="B38" s="5"/>
      <c r="C38" s="5"/>
      <c r="D38" s="5"/>
      <c r="E38" s="18">
        <f t="shared" si="4"/>
        <v>0</v>
      </c>
      <c r="F38" s="5"/>
      <c r="G38" s="18">
        <f t="shared" si="5"/>
        <v>0</v>
      </c>
      <c r="H38" s="16">
        <f t="shared" si="12"/>
        <v>0</v>
      </c>
      <c r="I38" s="18">
        <f t="shared" si="6"/>
        <v>0</v>
      </c>
      <c r="J38" s="5"/>
      <c r="K38" s="18">
        <f t="shared" si="7"/>
        <v>0</v>
      </c>
      <c r="L38" s="16">
        <f t="shared" si="1"/>
        <v>0</v>
      </c>
      <c r="M38" s="18">
        <f t="shared" si="8"/>
        <v>0</v>
      </c>
      <c r="N38" s="16">
        <f t="shared" si="2"/>
        <v>0</v>
      </c>
      <c r="O38" s="18">
        <f t="shared" si="9"/>
        <v>0</v>
      </c>
      <c r="P38" s="5"/>
      <c r="Q38" s="18"/>
      <c r="R38" s="16">
        <f t="shared" si="3"/>
        <v>0</v>
      </c>
      <c r="S38" s="18">
        <f t="shared" si="10"/>
        <v>0</v>
      </c>
      <c r="T38" s="16">
        <f t="shared" si="11"/>
        <v>0</v>
      </c>
    </row>
    <row r="39" spans="1:20" ht="15" customHeight="1" x14ac:dyDescent="0.25">
      <c r="A39" s="5">
        <v>31</v>
      </c>
      <c r="B39" s="5"/>
      <c r="C39" s="5"/>
      <c r="D39" s="5"/>
      <c r="E39" s="18">
        <f t="shared" si="4"/>
        <v>0</v>
      </c>
      <c r="F39" s="5"/>
      <c r="G39" s="18">
        <f t="shared" si="5"/>
        <v>0</v>
      </c>
      <c r="H39" s="16">
        <f t="shared" si="12"/>
        <v>0</v>
      </c>
      <c r="I39" s="18">
        <f t="shared" si="6"/>
        <v>0</v>
      </c>
      <c r="J39" s="5"/>
      <c r="K39" s="18">
        <f t="shared" si="7"/>
        <v>0</v>
      </c>
      <c r="L39" s="16">
        <f t="shared" si="1"/>
        <v>0</v>
      </c>
      <c r="M39" s="18">
        <f t="shared" si="8"/>
        <v>0</v>
      </c>
      <c r="N39" s="16">
        <f t="shared" si="2"/>
        <v>0</v>
      </c>
      <c r="O39" s="18">
        <f t="shared" si="9"/>
        <v>0</v>
      </c>
      <c r="P39" s="5"/>
      <c r="Q39" s="18"/>
      <c r="R39" s="16">
        <f t="shared" si="3"/>
        <v>0</v>
      </c>
      <c r="S39" s="18">
        <f t="shared" si="10"/>
        <v>0</v>
      </c>
      <c r="T39" s="16">
        <f t="shared" si="11"/>
        <v>0</v>
      </c>
    </row>
    <row r="40" spans="1:20" x14ac:dyDescent="0.25">
      <c r="A40" s="5">
        <v>32</v>
      </c>
      <c r="B40" s="5"/>
      <c r="C40" s="5"/>
      <c r="D40" s="5"/>
      <c r="E40" s="18">
        <f t="shared" si="4"/>
        <v>0</v>
      </c>
      <c r="F40" s="5"/>
      <c r="G40" s="18">
        <f t="shared" si="5"/>
        <v>0</v>
      </c>
      <c r="H40" s="16">
        <f t="shared" si="12"/>
        <v>0</v>
      </c>
      <c r="I40" s="18">
        <f t="shared" si="6"/>
        <v>0</v>
      </c>
      <c r="J40" s="5"/>
      <c r="K40" s="18">
        <f t="shared" si="7"/>
        <v>0</v>
      </c>
      <c r="L40" s="16">
        <f t="shared" si="1"/>
        <v>0</v>
      </c>
      <c r="M40" s="18">
        <f t="shared" si="8"/>
        <v>0</v>
      </c>
      <c r="N40" s="16">
        <f t="shared" si="2"/>
        <v>0</v>
      </c>
      <c r="O40" s="18">
        <f t="shared" si="9"/>
        <v>0</v>
      </c>
      <c r="P40" s="5"/>
      <c r="Q40" s="18"/>
      <c r="R40" s="16">
        <f t="shared" si="3"/>
        <v>0</v>
      </c>
      <c r="S40" s="18">
        <f t="shared" si="10"/>
        <v>0</v>
      </c>
      <c r="T40" s="16">
        <f t="shared" si="11"/>
        <v>0</v>
      </c>
    </row>
    <row r="41" spans="1:20" x14ac:dyDescent="0.25">
      <c r="A41" s="5">
        <v>33</v>
      </c>
      <c r="B41" s="5"/>
      <c r="C41" s="5"/>
      <c r="D41" s="5"/>
      <c r="E41" s="18">
        <f t="shared" si="4"/>
        <v>0</v>
      </c>
      <c r="F41" s="5"/>
      <c r="G41" s="18">
        <f t="shared" si="5"/>
        <v>0</v>
      </c>
      <c r="H41" s="16">
        <f t="shared" si="12"/>
        <v>0</v>
      </c>
      <c r="I41" s="18">
        <f t="shared" si="6"/>
        <v>0</v>
      </c>
      <c r="J41" s="5"/>
      <c r="K41" s="18">
        <f t="shared" si="7"/>
        <v>0</v>
      </c>
      <c r="L41" s="16">
        <f t="shared" si="1"/>
        <v>0</v>
      </c>
      <c r="M41" s="18">
        <f t="shared" si="8"/>
        <v>0</v>
      </c>
      <c r="N41" s="16">
        <f t="shared" si="2"/>
        <v>0</v>
      </c>
      <c r="O41" s="18">
        <f t="shared" si="9"/>
        <v>0</v>
      </c>
      <c r="P41" s="5"/>
      <c r="Q41" s="18"/>
      <c r="R41" s="16">
        <f t="shared" si="3"/>
        <v>0</v>
      </c>
      <c r="S41" s="18">
        <f t="shared" si="10"/>
        <v>0</v>
      </c>
      <c r="T41" s="16">
        <f t="shared" si="11"/>
        <v>0</v>
      </c>
    </row>
    <row r="42" spans="1:20" ht="19.5" x14ac:dyDescent="0.3">
      <c r="A42" s="89" t="s">
        <v>115</v>
      </c>
      <c r="B42" s="89"/>
      <c r="C42" s="89"/>
      <c r="D42" s="89"/>
      <c r="E42" s="19">
        <f>SUM(E9:E41)</f>
        <v>0</v>
      </c>
      <c r="F42" s="19"/>
      <c r="G42" s="19">
        <f>SUM(G9:G41)</f>
        <v>0</v>
      </c>
      <c r="H42" s="19"/>
      <c r="I42" s="19">
        <f>SUM(I9:I41)</f>
        <v>0</v>
      </c>
      <c r="J42" s="19"/>
      <c r="K42" s="19">
        <f>SUM(K9:K41)</f>
        <v>0</v>
      </c>
      <c r="L42" s="19"/>
      <c r="M42" s="19">
        <f>SUM(M9:M41)</f>
        <v>0</v>
      </c>
      <c r="N42" s="19"/>
      <c r="O42" s="19">
        <f>SUM(O9:O41)</f>
        <v>0</v>
      </c>
      <c r="P42" s="19"/>
      <c r="Q42" s="19">
        <f>SUM(Q9:Q41)</f>
        <v>0</v>
      </c>
      <c r="R42" s="19"/>
      <c r="S42" s="19">
        <f>SUM(S9:S41)</f>
        <v>0</v>
      </c>
    </row>
    <row r="44" spans="1:20" ht="18.75" x14ac:dyDescent="0.3">
      <c r="A44" s="10" t="s">
        <v>15</v>
      </c>
      <c r="B44" s="90" t="s">
        <v>105</v>
      </c>
      <c r="C44" s="90"/>
      <c r="D44" s="90"/>
      <c r="E44" s="10" t="s">
        <v>85</v>
      </c>
    </row>
    <row r="45" spans="1:20" ht="42.75" x14ac:dyDescent="0.25">
      <c r="A45" s="16">
        <v>1</v>
      </c>
      <c r="B45" s="16" t="s">
        <v>55</v>
      </c>
      <c r="C45" s="16"/>
      <c r="D45" s="16"/>
      <c r="E45" s="16">
        <f>SUM(E46:E48)</f>
        <v>0</v>
      </c>
    </row>
    <row r="46" spans="1:20" x14ac:dyDescent="0.25">
      <c r="A46" s="16">
        <v>1.1000000000000001</v>
      </c>
      <c r="B46" s="16" t="s">
        <v>56</v>
      </c>
      <c r="C46" s="16"/>
      <c r="D46" s="16"/>
      <c r="E46" s="16">
        <f>G42</f>
        <v>0</v>
      </c>
    </row>
    <row r="47" spans="1:20" x14ac:dyDescent="0.25">
      <c r="A47" s="16">
        <v>1.2</v>
      </c>
      <c r="B47" s="16" t="s">
        <v>57</v>
      </c>
      <c r="C47" s="16"/>
      <c r="D47" s="16"/>
      <c r="E47" s="16">
        <f>I42</f>
        <v>0</v>
      </c>
    </row>
    <row r="48" spans="1:20" x14ac:dyDescent="0.25">
      <c r="A48" s="16">
        <v>1.3</v>
      </c>
      <c r="B48" s="16" t="s">
        <v>58</v>
      </c>
      <c r="C48" s="16"/>
      <c r="D48" s="16"/>
      <c r="E48" s="16">
        <f>K42</f>
        <v>0</v>
      </c>
    </row>
    <row r="49" spans="1:25" ht="42.75" x14ac:dyDescent="0.25">
      <c r="A49" s="16">
        <v>2</v>
      </c>
      <c r="B49" s="16" t="s">
        <v>62</v>
      </c>
      <c r="C49" s="16"/>
      <c r="D49" s="16"/>
      <c r="E49" s="16">
        <f>SUM(E50:E51)</f>
        <v>0</v>
      </c>
    </row>
    <row r="50" spans="1:25" ht="28.5" x14ac:dyDescent="0.25">
      <c r="A50" s="16">
        <v>2.1</v>
      </c>
      <c r="B50" s="16" t="s">
        <v>63</v>
      </c>
      <c r="C50" s="16"/>
      <c r="D50" s="16"/>
      <c r="E50" s="16">
        <f>M42</f>
        <v>0</v>
      </c>
    </row>
    <row r="51" spans="1:25" ht="57" x14ac:dyDescent="0.25">
      <c r="A51" s="16">
        <v>2.2000000000000002</v>
      </c>
      <c r="B51" s="16" t="s">
        <v>64</v>
      </c>
      <c r="C51" s="16"/>
      <c r="D51" s="16"/>
      <c r="E51" s="16">
        <f>O42</f>
        <v>0</v>
      </c>
    </row>
    <row r="52" spans="1:25" ht="28.5" x14ac:dyDescent="0.25">
      <c r="A52" s="16">
        <v>2.2999999999999998</v>
      </c>
      <c r="B52" s="16" t="s">
        <v>65</v>
      </c>
      <c r="C52" s="16"/>
      <c r="D52" s="16"/>
      <c r="E52" s="16">
        <f>Q42</f>
        <v>0</v>
      </c>
    </row>
    <row r="53" spans="1:25" ht="71.25" x14ac:dyDescent="0.25">
      <c r="A53" s="16">
        <v>3</v>
      </c>
      <c r="B53" s="16" t="s">
        <v>69</v>
      </c>
      <c r="C53" s="16"/>
      <c r="D53" s="16"/>
      <c r="E53" s="16">
        <f>S42</f>
        <v>0</v>
      </c>
    </row>
    <row r="56" spans="1:25" ht="88.5" customHeight="1" x14ac:dyDescent="0.25">
      <c r="A56" s="83" t="s">
        <v>15</v>
      </c>
      <c r="B56" s="83" t="s">
        <v>103</v>
      </c>
      <c r="C56" s="83" t="s">
        <v>111</v>
      </c>
      <c r="D56" s="83"/>
      <c r="E56" s="83"/>
      <c r="F56" s="83"/>
      <c r="G56" s="103" t="s">
        <v>113</v>
      </c>
      <c r="H56" s="104"/>
      <c r="I56" s="104"/>
      <c r="J56" s="104"/>
      <c r="K56" s="104"/>
      <c r="L56" s="20"/>
      <c r="M56" s="15"/>
      <c r="N56" s="14"/>
      <c r="O56" s="14"/>
      <c r="P56" s="14"/>
      <c r="Q56" s="14"/>
      <c r="R56" s="14"/>
      <c r="W56" s="14"/>
      <c r="X56" s="14"/>
      <c r="Y56" s="14"/>
    </row>
    <row r="57" spans="1:25" ht="28.5" x14ac:dyDescent="0.25">
      <c r="A57" s="83"/>
      <c r="B57" s="83"/>
      <c r="C57" s="30" t="s">
        <v>109</v>
      </c>
      <c r="D57" s="30" t="s">
        <v>110</v>
      </c>
      <c r="E57" s="30" t="s">
        <v>112</v>
      </c>
      <c r="F57" s="30" t="s">
        <v>106</v>
      </c>
      <c r="G57" s="30" t="s">
        <v>133</v>
      </c>
      <c r="H57" s="30" t="s">
        <v>134</v>
      </c>
      <c r="I57" s="30" t="s">
        <v>135</v>
      </c>
      <c r="J57" s="62" t="s">
        <v>136</v>
      </c>
      <c r="K57" s="64" t="s">
        <v>137</v>
      </c>
      <c r="L57" s="20"/>
      <c r="M57" s="13"/>
    </row>
    <row r="58" spans="1:25" ht="61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t="b">
        <v>0</v>
      </c>
      <c r="M58" t="b">
        <v>0</v>
      </c>
      <c r="N58" t="b">
        <v>0</v>
      </c>
    </row>
    <row r="59" spans="1:25" ht="61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t="b">
        <v>0</v>
      </c>
      <c r="M59" t="b">
        <v>0</v>
      </c>
      <c r="N59" t="b">
        <v>0</v>
      </c>
    </row>
    <row r="60" spans="1:25" ht="61.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t="b">
        <v>0</v>
      </c>
      <c r="M60" t="b">
        <v>0</v>
      </c>
      <c r="N60" t="b">
        <v>0</v>
      </c>
    </row>
    <row r="61" spans="1:25" ht="61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t="b">
        <v>0</v>
      </c>
      <c r="M61" t="b">
        <v>0</v>
      </c>
      <c r="N61" t="b">
        <v>0</v>
      </c>
    </row>
    <row r="62" spans="1:25" ht="61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t="b">
        <v>0</v>
      </c>
      <c r="M62" t="b">
        <v>0</v>
      </c>
      <c r="N62" t="b">
        <v>0</v>
      </c>
    </row>
    <row r="63" spans="1:25" ht="61.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t="b">
        <v>0</v>
      </c>
      <c r="M63" t="b">
        <v>0</v>
      </c>
      <c r="N63" t="b">
        <v>0</v>
      </c>
    </row>
    <row r="64" spans="1:25" ht="61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t="b">
        <v>0</v>
      </c>
      <c r="M64" t="b">
        <v>0</v>
      </c>
      <c r="N64" t="b">
        <v>0</v>
      </c>
    </row>
    <row r="65" spans="1:14" ht="61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t="b">
        <v>0</v>
      </c>
      <c r="M65" t="b">
        <v>0</v>
      </c>
      <c r="N65" t="b">
        <v>0</v>
      </c>
    </row>
    <row r="66" spans="1:14" ht="61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t="b">
        <v>0</v>
      </c>
      <c r="M66" t="b">
        <v>0</v>
      </c>
      <c r="N66" t="b">
        <v>0</v>
      </c>
    </row>
    <row r="67" spans="1:14" ht="61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t="b">
        <v>0</v>
      </c>
      <c r="M67" t="b">
        <v>0</v>
      </c>
      <c r="N67" t="b">
        <v>0</v>
      </c>
    </row>
    <row r="68" spans="1:14" ht="61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t="b">
        <v>0</v>
      </c>
      <c r="M68" t="b">
        <v>0</v>
      </c>
      <c r="N68" t="b">
        <v>0</v>
      </c>
    </row>
    <row r="69" spans="1:14" ht="61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t="b">
        <v>0</v>
      </c>
      <c r="M69" t="b">
        <v>0</v>
      </c>
      <c r="N69" t="b">
        <v>0</v>
      </c>
    </row>
    <row r="70" spans="1:14" ht="61.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t="b">
        <v>0</v>
      </c>
      <c r="M70" t="b">
        <v>0</v>
      </c>
      <c r="N70" t="b">
        <v>0</v>
      </c>
    </row>
    <row r="71" spans="1:14" ht="61.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t="b">
        <v>0</v>
      </c>
      <c r="M71" t="b">
        <v>0</v>
      </c>
      <c r="N71" t="b">
        <v>0</v>
      </c>
    </row>
    <row r="72" spans="1:14" ht="61.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t="b">
        <v>0</v>
      </c>
      <c r="M72" t="b">
        <v>0</v>
      </c>
      <c r="N72" t="b">
        <v>0</v>
      </c>
    </row>
    <row r="73" spans="1:14" ht="61.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t="b">
        <v>0</v>
      </c>
      <c r="M73" t="b">
        <v>0</v>
      </c>
      <c r="N73" t="b">
        <v>0</v>
      </c>
    </row>
    <row r="74" spans="1:14" ht="61.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t="b">
        <v>0</v>
      </c>
      <c r="M74" t="b">
        <v>0</v>
      </c>
      <c r="N74" t="b">
        <v>0</v>
      </c>
    </row>
    <row r="75" spans="1:14" ht="61.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t="b">
        <v>0</v>
      </c>
      <c r="M75" t="b">
        <v>0</v>
      </c>
      <c r="N75" t="b">
        <v>0</v>
      </c>
    </row>
    <row r="76" spans="1:14" ht="61.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t="b">
        <v>0</v>
      </c>
      <c r="M76" t="b">
        <v>0</v>
      </c>
      <c r="N76" t="b">
        <v>0</v>
      </c>
    </row>
    <row r="77" spans="1:14" ht="61.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t="b">
        <v>0</v>
      </c>
      <c r="M77" t="b">
        <v>0</v>
      </c>
      <c r="N77" t="b">
        <v>0</v>
      </c>
    </row>
    <row r="78" spans="1:14" ht="61.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t="b">
        <v>0</v>
      </c>
      <c r="M78" t="b">
        <v>0</v>
      </c>
      <c r="N78" t="b">
        <v>0</v>
      </c>
    </row>
    <row r="79" spans="1:14" ht="61.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t="b">
        <v>0</v>
      </c>
      <c r="M79" t="b">
        <v>0</v>
      </c>
      <c r="N79" t="b">
        <v>0</v>
      </c>
    </row>
    <row r="80" spans="1:14" ht="61.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t="b">
        <v>0</v>
      </c>
      <c r="M80" t="b">
        <v>0</v>
      </c>
      <c r="N80" t="b">
        <v>0</v>
      </c>
    </row>
    <row r="81" spans="1:14" ht="61.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t="b">
        <v>0</v>
      </c>
      <c r="M81" t="b">
        <v>0</v>
      </c>
      <c r="N81" t="b">
        <v>0</v>
      </c>
    </row>
    <row r="82" spans="1:14" ht="61.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t="b">
        <v>0</v>
      </c>
      <c r="M82" t="b">
        <v>0</v>
      </c>
      <c r="N82" t="b">
        <v>0</v>
      </c>
    </row>
    <row r="83" spans="1:14" ht="61.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t="b">
        <v>0</v>
      </c>
      <c r="M83" t="b">
        <v>0</v>
      </c>
      <c r="N83" t="b">
        <v>0</v>
      </c>
    </row>
    <row r="84" spans="1:14" ht="61.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t="b">
        <v>0</v>
      </c>
      <c r="M84" t="b">
        <v>0</v>
      </c>
      <c r="N84" t="b">
        <v>0</v>
      </c>
    </row>
    <row r="85" spans="1:14" ht="61.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t="b">
        <v>0</v>
      </c>
      <c r="M85" t="b">
        <v>0</v>
      </c>
      <c r="N85" t="b">
        <v>0</v>
      </c>
    </row>
    <row r="86" spans="1:14" ht="61.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t="b">
        <v>0</v>
      </c>
      <c r="M86" t="b">
        <v>0</v>
      </c>
      <c r="N86" t="b">
        <v>0</v>
      </c>
    </row>
    <row r="87" spans="1:14" ht="61.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t="b">
        <v>0</v>
      </c>
      <c r="M87" t="b">
        <v>0</v>
      </c>
      <c r="N87" t="b">
        <v>0</v>
      </c>
    </row>
    <row r="88" spans="1:14" ht="61.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t="b">
        <v>0</v>
      </c>
      <c r="M88" t="b">
        <v>0</v>
      </c>
      <c r="N88" t="b">
        <v>0</v>
      </c>
    </row>
    <row r="89" spans="1:14" ht="61.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t="b">
        <v>0</v>
      </c>
      <c r="M89" t="b">
        <v>0</v>
      </c>
      <c r="N89" t="b">
        <v>0</v>
      </c>
    </row>
    <row r="90" spans="1:14" ht="61.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t="b">
        <v>0</v>
      </c>
      <c r="M90" t="b">
        <v>0</v>
      </c>
      <c r="N90" t="b">
        <v>0</v>
      </c>
    </row>
    <row r="91" spans="1:14" ht="61.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t="b">
        <v>0</v>
      </c>
      <c r="M91" t="b">
        <v>0</v>
      </c>
      <c r="N91" t="b">
        <v>0</v>
      </c>
    </row>
    <row r="92" spans="1:14" ht="61.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t="b">
        <v>0</v>
      </c>
      <c r="M92" t="b">
        <v>0</v>
      </c>
      <c r="N92" t="b">
        <v>0</v>
      </c>
    </row>
    <row r="93" spans="1:14" ht="61.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t="b">
        <v>0</v>
      </c>
      <c r="M93" t="b">
        <v>0</v>
      </c>
      <c r="N93" t="b">
        <v>0</v>
      </c>
    </row>
    <row r="94" spans="1:14" ht="61.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t="b">
        <v>0</v>
      </c>
      <c r="M94" t="b">
        <v>0</v>
      </c>
      <c r="N94" t="b">
        <v>0</v>
      </c>
    </row>
    <row r="95" spans="1:14" ht="61.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t="b">
        <v>0</v>
      </c>
      <c r="M95" t="b">
        <v>0</v>
      </c>
      <c r="N95" t="b">
        <v>0</v>
      </c>
    </row>
    <row r="96" spans="1:14" ht="61.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t="b">
        <v>0</v>
      </c>
      <c r="M96" t="b">
        <v>0</v>
      </c>
      <c r="N96" t="b">
        <v>0</v>
      </c>
    </row>
    <row r="97" spans="1:14" ht="61.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t="b">
        <v>0</v>
      </c>
      <c r="M97" t="b">
        <v>0</v>
      </c>
      <c r="N97" t="b">
        <v>0</v>
      </c>
    </row>
    <row r="98" spans="1:14" ht="61.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t="b">
        <v>0</v>
      </c>
      <c r="M98" t="b">
        <v>0</v>
      </c>
      <c r="N98" t="b">
        <v>0</v>
      </c>
    </row>
    <row r="99" spans="1:14" ht="61.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t="b">
        <v>0</v>
      </c>
      <c r="M99" t="b">
        <v>0</v>
      </c>
      <c r="N99" t="b">
        <v>0</v>
      </c>
    </row>
    <row r="100" spans="1:14" ht="61.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t="b">
        <v>0</v>
      </c>
      <c r="M100" t="b">
        <v>0</v>
      </c>
      <c r="N100" t="b">
        <v>0</v>
      </c>
    </row>
    <row r="101" spans="1:14" ht="61.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t="b">
        <v>0</v>
      </c>
      <c r="M101" t="b">
        <v>0</v>
      </c>
      <c r="N101" t="b">
        <v>0</v>
      </c>
    </row>
    <row r="102" spans="1:14" ht="61.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t="b">
        <v>0</v>
      </c>
      <c r="M102" t="b">
        <v>0</v>
      </c>
      <c r="N102" t="b">
        <v>0</v>
      </c>
    </row>
    <row r="103" spans="1:14" ht="61.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t="b">
        <v>0</v>
      </c>
      <c r="M103" t="b">
        <v>0</v>
      </c>
      <c r="N103" t="b">
        <v>0</v>
      </c>
    </row>
    <row r="104" spans="1:14" ht="61.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t="b">
        <v>0</v>
      </c>
      <c r="M104" t="b">
        <v>0</v>
      </c>
      <c r="N104" t="b">
        <v>0</v>
      </c>
    </row>
    <row r="510" spans="12:12" x14ac:dyDescent="0.25">
      <c r="L510" t="b">
        <v>0</v>
      </c>
    </row>
  </sheetData>
  <mergeCells count="18">
    <mergeCell ref="T7:T8"/>
    <mergeCell ref="D7:E7"/>
    <mergeCell ref="A42:D42"/>
    <mergeCell ref="B44:D44"/>
    <mergeCell ref="R7:S7"/>
    <mergeCell ref="P7:Q7"/>
    <mergeCell ref="N7:O7"/>
    <mergeCell ref="L7:M7"/>
    <mergeCell ref="J7:K7"/>
    <mergeCell ref="F7:G7"/>
    <mergeCell ref="B7:B8"/>
    <mergeCell ref="A7:A8"/>
    <mergeCell ref="C7:C8"/>
    <mergeCell ref="A56:A57"/>
    <mergeCell ref="B56:B57"/>
    <mergeCell ref="H7:I7"/>
    <mergeCell ref="C56:F56"/>
    <mergeCell ref="G56:K56"/>
  </mergeCells>
  <dataValidations count="6">
    <dataValidation type="list" allowBlank="1" showInputMessage="1" showErrorMessage="1" sqref="D9:D41" xr:uid="{00000000-0002-0000-0200-000000000000}">
      <formula1>"Project Manager,Digital Banking specialist,Data Management specialist,Project Management specialist,Knowledge Management Specialist"</formula1>
    </dataValidation>
    <dataValidation type="list" allowBlank="1" showInputMessage="1" showErrorMessage="1" sqref="F9:F41" xr:uid="{00000000-0002-0000-0200-000001000000}">
      <formula1>"PHD,MA/MBA/MSC,BA/BSC,other"</formula1>
    </dataValidation>
    <dataValidation type="list" allowBlank="1" showInputMessage="1" showErrorMessage="1" sqref="J9:J41" xr:uid="{00000000-0002-0000-0200-000003000000}">
      <formula1>"Equal to or above 10 years,5 to 9 years, 3 to 4 year,less than 3 years"</formula1>
    </dataValidation>
    <dataValidation type="list" allowBlank="1" showInputMessage="1" showErrorMessage="1" sqref="D58" xr:uid="{00000000-0002-0000-0200-000005000000}">
      <formula1>"Ethiopian,Other"</formula1>
    </dataValidation>
    <dataValidation type="list" allowBlank="1" showInputMessage="1" showErrorMessage="1" sqref="C9:C41" xr:uid="{00000000-0002-0000-0200-000007000000}">
      <formula1>"ETHIOPIA,OTHER"</formula1>
    </dataValidation>
    <dataValidation type="list" allowBlank="1" showInputMessage="1" showErrorMessage="1" sqref="F58:F67" xr:uid="{00000000-0002-0000-0200-000008000000}">
      <formula1>"Relevant certification,Not-relevant for current assigment"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86" r:id="rId4" name="Check Box 14">
              <controlPr defaultSize="0" autoFill="0" autoLine="0" autoPict="0">
                <anchor moveWithCells="1">
                  <from>
                    <xdr:col>10</xdr:col>
                    <xdr:colOff>9525</xdr:colOff>
                    <xdr:row>57</xdr:row>
                    <xdr:rowOff>504825</xdr:rowOff>
                  </from>
                  <to>
                    <xdr:col>10</xdr:col>
                    <xdr:colOff>2905125</xdr:colOff>
                    <xdr:row>57</xdr:row>
                    <xdr:rowOff>647700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5" name="Check Box 16">
              <controlPr defaultSize="0" autoFill="0" autoLine="0" autoPict="0">
                <anchor moveWithCells="1">
                  <from>
                    <xdr:col>10</xdr:col>
                    <xdr:colOff>0</xdr:colOff>
                    <xdr:row>57</xdr:row>
                    <xdr:rowOff>276225</xdr:rowOff>
                  </from>
                  <to>
                    <xdr:col>10</xdr:col>
                    <xdr:colOff>2857500</xdr:colOff>
                    <xdr:row>57</xdr:row>
                    <xdr:rowOff>514350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6" name="Check Box 18">
              <controlPr defaultSize="0" autoFill="0" autoLine="0" autoPict="0">
                <anchor moveWithCells="1">
                  <from>
                    <xdr:col>10</xdr:col>
                    <xdr:colOff>9525</xdr:colOff>
                    <xdr:row>57</xdr:row>
                    <xdr:rowOff>76200</xdr:rowOff>
                  </from>
                  <to>
                    <xdr:col>10</xdr:col>
                    <xdr:colOff>2943225</xdr:colOff>
                    <xdr:row>57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7" name="Check Box 37">
              <controlPr defaultSize="0" autoFill="0" autoLine="0" autoPict="0">
                <anchor moveWithCells="1">
                  <from>
                    <xdr:col>9</xdr:col>
                    <xdr:colOff>1657350</xdr:colOff>
                    <xdr:row>58</xdr:row>
                    <xdr:rowOff>561975</xdr:rowOff>
                  </from>
                  <to>
                    <xdr:col>10</xdr:col>
                    <xdr:colOff>2886075</xdr:colOff>
                    <xdr:row>58</xdr:row>
                    <xdr:rowOff>704850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8" name="Check Box 38">
              <controlPr defaultSize="0" autoFill="0" autoLine="0" autoPict="0">
                <anchor moveWithCells="1">
                  <from>
                    <xdr:col>9</xdr:col>
                    <xdr:colOff>1647825</xdr:colOff>
                    <xdr:row>58</xdr:row>
                    <xdr:rowOff>333375</xdr:rowOff>
                  </from>
                  <to>
                    <xdr:col>10</xdr:col>
                    <xdr:colOff>2838450</xdr:colOff>
                    <xdr:row>58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9" name="Check Box 40">
              <controlPr defaultSize="0" autoFill="0" autoLine="0" autoPict="0">
                <anchor moveWithCells="1">
                  <from>
                    <xdr:col>9</xdr:col>
                    <xdr:colOff>1657350</xdr:colOff>
                    <xdr:row>58</xdr:row>
                    <xdr:rowOff>133350</xdr:rowOff>
                  </from>
                  <to>
                    <xdr:col>10</xdr:col>
                    <xdr:colOff>2924175</xdr:colOff>
                    <xdr:row>58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0" name="Check Box 41">
              <controlPr defaultSize="0" autoFill="0" autoLine="0" autoPict="0">
                <anchor moveWithCells="1">
                  <from>
                    <xdr:col>10</xdr:col>
                    <xdr:colOff>9525</xdr:colOff>
                    <xdr:row>59</xdr:row>
                    <xdr:rowOff>428625</xdr:rowOff>
                  </from>
                  <to>
                    <xdr:col>10</xdr:col>
                    <xdr:colOff>2905125</xdr:colOff>
                    <xdr:row>59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1" name="Check Box 42">
              <controlPr defaultSize="0" autoFill="0" autoLine="0" autoPict="0">
                <anchor moveWithCells="1">
                  <from>
                    <xdr:col>10</xdr:col>
                    <xdr:colOff>0</xdr:colOff>
                    <xdr:row>59</xdr:row>
                    <xdr:rowOff>200025</xdr:rowOff>
                  </from>
                  <to>
                    <xdr:col>10</xdr:col>
                    <xdr:colOff>2857500</xdr:colOff>
                    <xdr:row>59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2" name="Check Box 44">
              <controlPr defaultSize="0" autoFill="0" autoLine="0" autoPict="0">
                <anchor moveWithCells="1">
                  <from>
                    <xdr:col>10</xdr:col>
                    <xdr:colOff>9525</xdr:colOff>
                    <xdr:row>59</xdr:row>
                    <xdr:rowOff>0</xdr:rowOff>
                  </from>
                  <to>
                    <xdr:col>10</xdr:col>
                    <xdr:colOff>2943225</xdr:colOff>
                    <xdr:row>59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3" name="Check Box 45">
              <controlPr defaultSize="0" autoFill="0" autoLine="0" autoPict="0">
                <anchor moveWithCells="1">
                  <from>
                    <xdr:col>10</xdr:col>
                    <xdr:colOff>9525</xdr:colOff>
                    <xdr:row>60</xdr:row>
                    <xdr:rowOff>428625</xdr:rowOff>
                  </from>
                  <to>
                    <xdr:col>10</xdr:col>
                    <xdr:colOff>2905125</xdr:colOff>
                    <xdr:row>60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4" name="Check Box 46">
              <controlPr defaultSize="0" autoFill="0" autoLine="0" autoPict="0">
                <anchor moveWithCells="1">
                  <from>
                    <xdr:col>10</xdr:col>
                    <xdr:colOff>0</xdr:colOff>
                    <xdr:row>60</xdr:row>
                    <xdr:rowOff>200025</xdr:rowOff>
                  </from>
                  <to>
                    <xdr:col>10</xdr:col>
                    <xdr:colOff>2857500</xdr:colOff>
                    <xdr:row>60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5" name="Check Box 48">
              <controlPr defaultSize="0" autoFill="0" autoLine="0" autoPict="0">
                <anchor moveWithCells="1">
                  <from>
                    <xdr:col>10</xdr:col>
                    <xdr:colOff>9525</xdr:colOff>
                    <xdr:row>60</xdr:row>
                    <xdr:rowOff>0</xdr:rowOff>
                  </from>
                  <to>
                    <xdr:col>10</xdr:col>
                    <xdr:colOff>2943225</xdr:colOff>
                    <xdr:row>60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6" name="Check Box 54">
              <controlPr defaultSize="0" autoFill="0" autoLine="0" autoPict="0">
                <anchor moveWithCells="1">
                  <from>
                    <xdr:col>10</xdr:col>
                    <xdr:colOff>9525</xdr:colOff>
                    <xdr:row>61</xdr:row>
                    <xdr:rowOff>428625</xdr:rowOff>
                  </from>
                  <to>
                    <xdr:col>10</xdr:col>
                    <xdr:colOff>2905125</xdr:colOff>
                    <xdr:row>61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7" name="Check Box 55">
              <controlPr defaultSize="0" autoFill="0" autoLine="0" autoPict="0">
                <anchor moveWithCells="1">
                  <from>
                    <xdr:col>10</xdr:col>
                    <xdr:colOff>0</xdr:colOff>
                    <xdr:row>61</xdr:row>
                    <xdr:rowOff>200025</xdr:rowOff>
                  </from>
                  <to>
                    <xdr:col>10</xdr:col>
                    <xdr:colOff>2857500</xdr:colOff>
                    <xdr:row>61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8" name="Check Box 57">
              <controlPr defaultSize="0" autoFill="0" autoLine="0" autoPict="0">
                <anchor moveWithCells="1">
                  <from>
                    <xdr:col>10</xdr:col>
                    <xdr:colOff>9525</xdr:colOff>
                    <xdr:row>61</xdr:row>
                    <xdr:rowOff>0</xdr:rowOff>
                  </from>
                  <to>
                    <xdr:col>10</xdr:col>
                    <xdr:colOff>2943225</xdr:colOff>
                    <xdr:row>61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9" name="Check Box 58">
              <controlPr defaultSize="0" autoFill="0" autoLine="0" autoPict="0">
                <anchor moveWithCells="1">
                  <from>
                    <xdr:col>10</xdr:col>
                    <xdr:colOff>9525</xdr:colOff>
                    <xdr:row>62</xdr:row>
                    <xdr:rowOff>428625</xdr:rowOff>
                  </from>
                  <to>
                    <xdr:col>10</xdr:col>
                    <xdr:colOff>2905125</xdr:colOff>
                    <xdr:row>62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20" name="Check Box 59">
              <controlPr defaultSize="0" autoFill="0" autoLine="0" autoPict="0">
                <anchor moveWithCells="1">
                  <from>
                    <xdr:col>10</xdr:col>
                    <xdr:colOff>0</xdr:colOff>
                    <xdr:row>62</xdr:row>
                    <xdr:rowOff>200025</xdr:rowOff>
                  </from>
                  <to>
                    <xdr:col>10</xdr:col>
                    <xdr:colOff>2857500</xdr:colOff>
                    <xdr:row>62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21" name="Check Box 61">
              <controlPr defaultSize="0" autoFill="0" autoLine="0" autoPict="0">
                <anchor moveWithCells="1">
                  <from>
                    <xdr:col>10</xdr:col>
                    <xdr:colOff>9525</xdr:colOff>
                    <xdr:row>62</xdr:row>
                    <xdr:rowOff>0</xdr:rowOff>
                  </from>
                  <to>
                    <xdr:col>10</xdr:col>
                    <xdr:colOff>2943225</xdr:colOff>
                    <xdr:row>62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22" name="Check Box 66">
              <controlPr defaultSize="0" autoFill="0" autoLine="0" autoPict="0">
                <anchor moveWithCells="1">
                  <from>
                    <xdr:col>10</xdr:col>
                    <xdr:colOff>9525</xdr:colOff>
                    <xdr:row>63</xdr:row>
                    <xdr:rowOff>428625</xdr:rowOff>
                  </from>
                  <to>
                    <xdr:col>10</xdr:col>
                    <xdr:colOff>2905125</xdr:colOff>
                    <xdr:row>63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23" name="Check Box 67">
              <controlPr defaultSize="0" autoFill="0" autoLine="0" autoPict="0">
                <anchor moveWithCells="1">
                  <from>
                    <xdr:col>10</xdr:col>
                    <xdr:colOff>0</xdr:colOff>
                    <xdr:row>63</xdr:row>
                    <xdr:rowOff>200025</xdr:rowOff>
                  </from>
                  <to>
                    <xdr:col>10</xdr:col>
                    <xdr:colOff>2857500</xdr:colOff>
                    <xdr:row>63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24" name="Check Box 69">
              <controlPr defaultSize="0" autoFill="0" autoLine="0" autoPict="0">
                <anchor moveWithCells="1">
                  <from>
                    <xdr:col>10</xdr:col>
                    <xdr:colOff>9525</xdr:colOff>
                    <xdr:row>63</xdr:row>
                    <xdr:rowOff>0</xdr:rowOff>
                  </from>
                  <to>
                    <xdr:col>10</xdr:col>
                    <xdr:colOff>2943225</xdr:colOff>
                    <xdr:row>63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25" name="Check Box 70">
              <controlPr defaultSize="0" autoFill="0" autoLine="0" autoPict="0">
                <anchor moveWithCells="1">
                  <from>
                    <xdr:col>10</xdr:col>
                    <xdr:colOff>9525</xdr:colOff>
                    <xdr:row>64</xdr:row>
                    <xdr:rowOff>428625</xdr:rowOff>
                  </from>
                  <to>
                    <xdr:col>10</xdr:col>
                    <xdr:colOff>2905125</xdr:colOff>
                    <xdr:row>64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26" name="Check Box 71">
              <controlPr defaultSize="0" autoFill="0" autoLine="0" autoPict="0">
                <anchor moveWithCells="1">
                  <from>
                    <xdr:col>10</xdr:col>
                    <xdr:colOff>0</xdr:colOff>
                    <xdr:row>64</xdr:row>
                    <xdr:rowOff>200025</xdr:rowOff>
                  </from>
                  <to>
                    <xdr:col>10</xdr:col>
                    <xdr:colOff>2857500</xdr:colOff>
                    <xdr:row>64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27" name="Check Box 73">
              <controlPr defaultSize="0" autoFill="0" autoLine="0" autoPict="0">
                <anchor moveWithCells="1">
                  <from>
                    <xdr:col>10</xdr:col>
                    <xdr:colOff>9525</xdr:colOff>
                    <xdr:row>64</xdr:row>
                    <xdr:rowOff>0</xdr:rowOff>
                  </from>
                  <to>
                    <xdr:col>10</xdr:col>
                    <xdr:colOff>2943225</xdr:colOff>
                    <xdr:row>64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28" name="Check Box 74">
              <controlPr defaultSize="0" autoFill="0" autoLine="0" autoPict="0">
                <anchor moveWithCells="1">
                  <from>
                    <xdr:col>10</xdr:col>
                    <xdr:colOff>9525</xdr:colOff>
                    <xdr:row>65</xdr:row>
                    <xdr:rowOff>428625</xdr:rowOff>
                  </from>
                  <to>
                    <xdr:col>10</xdr:col>
                    <xdr:colOff>2905125</xdr:colOff>
                    <xdr:row>65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9" name="Check Box 75">
              <controlPr defaultSize="0" autoFill="0" autoLine="0" autoPict="0">
                <anchor moveWithCells="1">
                  <from>
                    <xdr:col>10</xdr:col>
                    <xdr:colOff>0</xdr:colOff>
                    <xdr:row>65</xdr:row>
                    <xdr:rowOff>200025</xdr:rowOff>
                  </from>
                  <to>
                    <xdr:col>10</xdr:col>
                    <xdr:colOff>2857500</xdr:colOff>
                    <xdr:row>65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30" name="Check Box 77">
              <controlPr defaultSize="0" autoFill="0" autoLine="0" autoPict="0">
                <anchor moveWithCells="1">
                  <from>
                    <xdr:col>10</xdr:col>
                    <xdr:colOff>9525</xdr:colOff>
                    <xdr:row>65</xdr:row>
                    <xdr:rowOff>0</xdr:rowOff>
                  </from>
                  <to>
                    <xdr:col>10</xdr:col>
                    <xdr:colOff>2943225</xdr:colOff>
                    <xdr:row>65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31" name="Check Box 78">
              <controlPr defaultSize="0" autoFill="0" autoLine="0" autoPict="0">
                <anchor moveWithCells="1">
                  <from>
                    <xdr:col>10</xdr:col>
                    <xdr:colOff>9525</xdr:colOff>
                    <xdr:row>66</xdr:row>
                    <xdr:rowOff>428625</xdr:rowOff>
                  </from>
                  <to>
                    <xdr:col>10</xdr:col>
                    <xdr:colOff>2905125</xdr:colOff>
                    <xdr:row>66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32" name="Check Box 79">
              <controlPr defaultSize="0" autoFill="0" autoLine="0" autoPict="0">
                <anchor moveWithCells="1">
                  <from>
                    <xdr:col>10</xdr:col>
                    <xdr:colOff>0</xdr:colOff>
                    <xdr:row>66</xdr:row>
                    <xdr:rowOff>200025</xdr:rowOff>
                  </from>
                  <to>
                    <xdr:col>10</xdr:col>
                    <xdr:colOff>2857500</xdr:colOff>
                    <xdr:row>66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33" name="Check Box 81">
              <controlPr defaultSize="0" autoFill="0" autoLine="0" autoPict="0">
                <anchor moveWithCells="1">
                  <from>
                    <xdr:col>10</xdr:col>
                    <xdr:colOff>9525</xdr:colOff>
                    <xdr:row>66</xdr:row>
                    <xdr:rowOff>0</xdr:rowOff>
                  </from>
                  <to>
                    <xdr:col>10</xdr:col>
                    <xdr:colOff>2943225</xdr:colOff>
                    <xdr:row>66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34" name="Check Box 94">
              <controlPr defaultSize="0" autoFill="0" autoLine="0" autoPict="0">
                <anchor moveWithCells="1">
                  <from>
                    <xdr:col>10</xdr:col>
                    <xdr:colOff>9525</xdr:colOff>
                    <xdr:row>67</xdr:row>
                    <xdr:rowOff>428625</xdr:rowOff>
                  </from>
                  <to>
                    <xdr:col>10</xdr:col>
                    <xdr:colOff>2905125</xdr:colOff>
                    <xdr:row>67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35" name="Check Box 95">
              <controlPr defaultSize="0" autoFill="0" autoLine="0" autoPict="0">
                <anchor moveWithCells="1">
                  <from>
                    <xdr:col>10</xdr:col>
                    <xdr:colOff>0</xdr:colOff>
                    <xdr:row>67</xdr:row>
                    <xdr:rowOff>200025</xdr:rowOff>
                  </from>
                  <to>
                    <xdr:col>10</xdr:col>
                    <xdr:colOff>2857500</xdr:colOff>
                    <xdr:row>67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36" name="Check Box 97">
              <controlPr defaultSize="0" autoFill="0" autoLine="0" autoPict="0">
                <anchor moveWithCells="1">
                  <from>
                    <xdr:col>10</xdr:col>
                    <xdr:colOff>9525</xdr:colOff>
                    <xdr:row>67</xdr:row>
                    <xdr:rowOff>0</xdr:rowOff>
                  </from>
                  <to>
                    <xdr:col>10</xdr:col>
                    <xdr:colOff>2943225</xdr:colOff>
                    <xdr:row>67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37" name="Check Box 98">
              <controlPr defaultSize="0" autoFill="0" autoLine="0" autoPict="0">
                <anchor moveWithCells="1">
                  <from>
                    <xdr:col>10</xdr:col>
                    <xdr:colOff>9525</xdr:colOff>
                    <xdr:row>68</xdr:row>
                    <xdr:rowOff>428625</xdr:rowOff>
                  </from>
                  <to>
                    <xdr:col>10</xdr:col>
                    <xdr:colOff>2905125</xdr:colOff>
                    <xdr:row>68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38" name="Check Box 99">
              <controlPr defaultSize="0" autoFill="0" autoLine="0" autoPict="0">
                <anchor moveWithCells="1">
                  <from>
                    <xdr:col>10</xdr:col>
                    <xdr:colOff>0</xdr:colOff>
                    <xdr:row>68</xdr:row>
                    <xdr:rowOff>200025</xdr:rowOff>
                  </from>
                  <to>
                    <xdr:col>10</xdr:col>
                    <xdr:colOff>2857500</xdr:colOff>
                    <xdr:row>68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39" name="Check Box 101">
              <controlPr defaultSize="0" autoFill="0" autoLine="0" autoPict="0">
                <anchor moveWithCells="1">
                  <from>
                    <xdr:col>10</xdr:col>
                    <xdr:colOff>9525</xdr:colOff>
                    <xdr:row>68</xdr:row>
                    <xdr:rowOff>0</xdr:rowOff>
                  </from>
                  <to>
                    <xdr:col>10</xdr:col>
                    <xdr:colOff>2943225</xdr:colOff>
                    <xdr:row>68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40" name="Check Box 103">
              <controlPr defaultSize="0" autoFill="0" autoLine="0" autoPict="0">
                <anchor moveWithCells="1">
                  <from>
                    <xdr:col>10</xdr:col>
                    <xdr:colOff>9525</xdr:colOff>
                    <xdr:row>69</xdr:row>
                    <xdr:rowOff>428625</xdr:rowOff>
                  </from>
                  <to>
                    <xdr:col>10</xdr:col>
                    <xdr:colOff>2905125</xdr:colOff>
                    <xdr:row>69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41" name="Check Box 104">
              <controlPr defaultSize="0" autoFill="0" autoLine="0" autoPict="0">
                <anchor moveWithCells="1">
                  <from>
                    <xdr:col>10</xdr:col>
                    <xdr:colOff>0</xdr:colOff>
                    <xdr:row>69</xdr:row>
                    <xdr:rowOff>200025</xdr:rowOff>
                  </from>
                  <to>
                    <xdr:col>10</xdr:col>
                    <xdr:colOff>2857500</xdr:colOff>
                    <xdr:row>69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42" name="Check Box 106">
              <controlPr defaultSize="0" autoFill="0" autoLine="0" autoPict="0">
                <anchor moveWithCells="1">
                  <from>
                    <xdr:col>10</xdr:col>
                    <xdr:colOff>9525</xdr:colOff>
                    <xdr:row>69</xdr:row>
                    <xdr:rowOff>0</xdr:rowOff>
                  </from>
                  <to>
                    <xdr:col>10</xdr:col>
                    <xdr:colOff>2943225</xdr:colOff>
                    <xdr:row>69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43" name="Check Box 116">
              <controlPr defaultSize="0" autoFill="0" autoLine="0" autoPict="0">
                <anchor moveWithCells="1">
                  <from>
                    <xdr:col>10</xdr:col>
                    <xdr:colOff>9525</xdr:colOff>
                    <xdr:row>70</xdr:row>
                    <xdr:rowOff>438150</xdr:rowOff>
                  </from>
                  <to>
                    <xdr:col>10</xdr:col>
                    <xdr:colOff>2905125</xdr:colOff>
                    <xdr:row>70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44" name="Check Box 117">
              <controlPr defaultSize="0" autoFill="0" autoLine="0" autoPict="0">
                <anchor moveWithCells="1">
                  <from>
                    <xdr:col>10</xdr:col>
                    <xdr:colOff>0</xdr:colOff>
                    <xdr:row>70</xdr:row>
                    <xdr:rowOff>200025</xdr:rowOff>
                  </from>
                  <to>
                    <xdr:col>10</xdr:col>
                    <xdr:colOff>2857500</xdr:colOff>
                    <xdr:row>70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45" name="Check Box 119">
              <controlPr defaultSize="0" autoFill="0" autoLine="0" autoPict="0">
                <anchor moveWithCells="1">
                  <from>
                    <xdr:col>10</xdr:col>
                    <xdr:colOff>9525</xdr:colOff>
                    <xdr:row>70</xdr:row>
                    <xdr:rowOff>0</xdr:rowOff>
                  </from>
                  <to>
                    <xdr:col>10</xdr:col>
                    <xdr:colOff>2943225</xdr:colOff>
                    <xdr:row>70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46" name="Check Box 124">
              <controlPr defaultSize="0" autoFill="0" autoLine="0" autoPict="0">
                <anchor moveWithCells="1">
                  <from>
                    <xdr:col>10</xdr:col>
                    <xdr:colOff>9525</xdr:colOff>
                    <xdr:row>71</xdr:row>
                    <xdr:rowOff>438150</xdr:rowOff>
                  </from>
                  <to>
                    <xdr:col>10</xdr:col>
                    <xdr:colOff>2905125</xdr:colOff>
                    <xdr:row>71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47" name="Check Box 125">
              <controlPr defaultSize="0" autoFill="0" autoLine="0" autoPict="0">
                <anchor moveWithCells="1">
                  <from>
                    <xdr:col>10</xdr:col>
                    <xdr:colOff>0</xdr:colOff>
                    <xdr:row>71</xdr:row>
                    <xdr:rowOff>200025</xdr:rowOff>
                  </from>
                  <to>
                    <xdr:col>10</xdr:col>
                    <xdr:colOff>2857500</xdr:colOff>
                    <xdr:row>71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48" name="Check Box 127">
              <controlPr defaultSize="0" autoFill="0" autoLine="0" autoPict="0">
                <anchor moveWithCells="1">
                  <from>
                    <xdr:col>10</xdr:col>
                    <xdr:colOff>9525</xdr:colOff>
                    <xdr:row>71</xdr:row>
                    <xdr:rowOff>0</xdr:rowOff>
                  </from>
                  <to>
                    <xdr:col>10</xdr:col>
                    <xdr:colOff>2943225</xdr:colOff>
                    <xdr:row>71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49" name="Check Box 128">
              <controlPr defaultSize="0" autoFill="0" autoLine="0" autoPict="0">
                <anchor moveWithCells="1">
                  <from>
                    <xdr:col>10</xdr:col>
                    <xdr:colOff>9525</xdr:colOff>
                    <xdr:row>72</xdr:row>
                    <xdr:rowOff>438150</xdr:rowOff>
                  </from>
                  <to>
                    <xdr:col>10</xdr:col>
                    <xdr:colOff>2905125</xdr:colOff>
                    <xdr:row>72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50" name="Check Box 129">
              <controlPr defaultSize="0" autoFill="0" autoLine="0" autoPict="0">
                <anchor moveWithCells="1">
                  <from>
                    <xdr:col>10</xdr:col>
                    <xdr:colOff>0</xdr:colOff>
                    <xdr:row>72</xdr:row>
                    <xdr:rowOff>200025</xdr:rowOff>
                  </from>
                  <to>
                    <xdr:col>10</xdr:col>
                    <xdr:colOff>2857500</xdr:colOff>
                    <xdr:row>72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51" name="Check Box 131">
              <controlPr defaultSize="0" autoFill="0" autoLine="0" autoPict="0">
                <anchor moveWithCells="1">
                  <from>
                    <xdr:col>10</xdr:col>
                    <xdr:colOff>9525</xdr:colOff>
                    <xdr:row>72</xdr:row>
                    <xdr:rowOff>0</xdr:rowOff>
                  </from>
                  <to>
                    <xdr:col>10</xdr:col>
                    <xdr:colOff>2943225</xdr:colOff>
                    <xdr:row>72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52" name="Check Box 132">
              <controlPr defaultSize="0" autoFill="0" autoLine="0" autoPict="0">
                <anchor moveWithCells="1">
                  <from>
                    <xdr:col>10</xdr:col>
                    <xdr:colOff>9525</xdr:colOff>
                    <xdr:row>73</xdr:row>
                    <xdr:rowOff>438150</xdr:rowOff>
                  </from>
                  <to>
                    <xdr:col>10</xdr:col>
                    <xdr:colOff>2905125</xdr:colOff>
                    <xdr:row>73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53" name="Check Box 133">
              <controlPr defaultSize="0" autoFill="0" autoLine="0" autoPict="0">
                <anchor moveWithCells="1">
                  <from>
                    <xdr:col>10</xdr:col>
                    <xdr:colOff>0</xdr:colOff>
                    <xdr:row>73</xdr:row>
                    <xdr:rowOff>200025</xdr:rowOff>
                  </from>
                  <to>
                    <xdr:col>10</xdr:col>
                    <xdr:colOff>2857500</xdr:colOff>
                    <xdr:row>73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54" name="Check Box 135">
              <controlPr defaultSize="0" autoFill="0" autoLine="0" autoPict="0">
                <anchor moveWithCells="1">
                  <from>
                    <xdr:col>10</xdr:col>
                    <xdr:colOff>9525</xdr:colOff>
                    <xdr:row>73</xdr:row>
                    <xdr:rowOff>0</xdr:rowOff>
                  </from>
                  <to>
                    <xdr:col>10</xdr:col>
                    <xdr:colOff>2943225</xdr:colOff>
                    <xdr:row>73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55" name="Check Box 140">
              <controlPr defaultSize="0" autoFill="0" autoLine="0" autoPict="0">
                <anchor moveWithCells="1">
                  <from>
                    <xdr:col>10</xdr:col>
                    <xdr:colOff>9525</xdr:colOff>
                    <xdr:row>74</xdr:row>
                    <xdr:rowOff>438150</xdr:rowOff>
                  </from>
                  <to>
                    <xdr:col>10</xdr:col>
                    <xdr:colOff>2905125</xdr:colOff>
                    <xdr:row>74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56" name="Check Box 141">
              <controlPr defaultSize="0" autoFill="0" autoLine="0" autoPict="0">
                <anchor moveWithCells="1">
                  <from>
                    <xdr:col>10</xdr:col>
                    <xdr:colOff>0</xdr:colOff>
                    <xdr:row>74</xdr:row>
                    <xdr:rowOff>200025</xdr:rowOff>
                  </from>
                  <to>
                    <xdr:col>10</xdr:col>
                    <xdr:colOff>2857500</xdr:colOff>
                    <xdr:row>74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57" name="Check Box 143">
              <controlPr defaultSize="0" autoFill="0" autoLine="0" autoPict="0">
                <anchor moveWithCells="1">
                  <from>
                    <xdr:col>10</xdr:col>
                    <xdr:colOff>9525</xdr:colOff>
                    <xdr:row>74</xdr:row>
                    <xdr:rowOff>0</xdr:rowOff>
                  </from>
                  <to>
                    <xdr:col>10</xdr:col>
                    <xdr:colOff>2943225</xdr:colOff>
                    <xdr:row>74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58" name="Check Box 145">
              <controlPr defaultSize="0" autoFill="0" autoLine="0" autoPict="0">
                <anchor moveWithCells="1">
                  <from>
                    <xdr:col>10</xdr:col>
                    <xdr:colOff>9525</xdr:colOff>
                    <xdr:row>75</xdr:row>
                    <xdr:rowOff>438150</xdr:rowOff>
                  </from>
                  <to>
                    <xdr:col>10</xdr:col>
                    <xdr:colOff>2905125</xdr:colOff>
                    <xdr:row>75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59" name="Check Box 146">
              <controlPr defaultSize="0" autoFill="0" autoLine="0" autoPict="0">
                <anchor moveWithCells="1">
                  <from>
                    <xdr:col>10</xdr:col>
                    <xdr:colOff>0</xdr:colOff>
                    <xdr:row>75</xdr:row>
                    <xdr:rowOff>200025</xdr:rowOff>
                  </from>
                  <to>
                    <xdr:col>10</xdr:col>
                    <xdr:colOff>2857500</xdr:colOff>
                    <xdr:row>75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60" name="Check Box 148">
              <controlPr defaultSize="0" autoFill="0" autoLine="0" autoPict="0">
                <anchor moveWithCells="1">
                  <from>
                    <xdr:col>10</xdr:col>
                    <xdr:colOff>9525</xdr:colOff>
                    <xdr:row>75</xdr:row>
                    <xdr:rowOff>0</xdr:rowOff>
                  </from>
                  <to>
                    <xdr:col>10</xdr:col>
                    <xdr:colOff>2943225</xdr:colOff>
                    <xdr:row>75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61" name="Check Box 149">
              <controlPr defaultSize="0" autoFill="0" autoLine="0" autoPict="0">
                <anchor moveWithCells="1">
                  <from>
                    <xdr:col>10</xdr:col>
                    <xdr:colOff>9525</xdr:colOff>
                    <xdr:row>76</xdr:row>
                    <xdr:rowOff>438150</xdr:rowOff>
                  </from>
                  <to>
                    <xdr:col>10</xdr:col>
                    <xdr:colOff>2905125</xdr:colOff>
                    <xdr:row>76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62" name="Check Box 150">
              <controlPr defaultSize="0" autoFill="0" autoLine="0" autoPict="0">
                <anchor moveWithCells="1">
                  <from>
                    <xdr:col>10</xdr:col>
                    <xdr:colOff>0</xdr:colOff>
                    <xdr:row>76</xdr:row>
                    <xdr:rowOff>200025</xdr:rowOff>
                  </from>
                  <to>
                    <xdr:col>10</xdr:col>
                    <xdr:colOff>2857500</xdr:colOff>
                    <xdr:row>76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63" name="Check Box 152">
              <controlPr defaultSize="0" autoFill="0" autoLine="0" autoPict="0">
                <anchor moveWithCells="1">
                  <from>
                    <xdr:col>10</xdr:col>
                    <xdr:colOff>9525</xdr:colOff>
                    <xdr:row>76</xdr:row>
                    <xdr:rowOff>0</xdr:rowOff>
                  </from>
                  <to>
                    <xdr:col>10</xdr:col>
                    <xdr:colOff>2943225</xdr:colOff>
                    <xdr:row>76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64" name="Check Box 153">
              <controlPr defaultSize="0" autoFill="0" autoLine="0" autoPict="0">
                <anchor moveWithCells="1">
                  <from>
                    <xdr:col>10</xdr:col>
                    <xdr:colOff>9525</xdr:colOff>
                    <xdr:row>77</xdr:row>
                    <xdr:rowOff>438150</xdr:rowOff>
                  </from>
                  <to>
                    <xdr:col>10</xdr:col>
                    <xdr:colOff>2905125</xdr:colOff>
                    <xdr:row>77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65" name="Check Box 154">
              <controlPr defaultSize="0" autoFill="0" autoLine="0" autoPict="0">
                <anchor moveWithCells="1">
                  <from>
                    <xdr:col>10</xdr:col>
                    <xdr:colOff>0</xdr:colOff>
                    <xdr:row>77</xdr:row>
                    <xdr:rowOff>200025</xdr:rowOff>
                  </from>
                  <to>
                    <xdr:col>10</xdr:col>
                    <xdr:colOff>2857500</xdr:colOff>
                    <xdr:row>77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66" name="Check Box 156">
              <controlPr defaultSize="0" autoFill="0" autoLine="0" autoPict="0">
                <anchor moveWithCells="1">
                  <from>
                    <xdr:col>10</xdr:col>
                    <xdr:colOff>9525</xdr:colOff>
                    <xdr:row>77</xdr:row>
                    <xdr:rowOff>0</xdr:rowOff>
                  </from>
                  <to>
                    <xdr:col>10</xdr:col>
                    <xdr:colOff>2943225</xdr:colOff>
                    <xdr:row>77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67" name="Check Box 157">
              <controlPr defaultSize="0" autoFill="0" autoLine="0" autoPict="0">
                <anchor moveWithCells="1">
                  <from>
                    <xdr:col>10</xdr:col>
                    <xdr:colOff>9525</xdr:colOff>
                    <xdr:row>78</xdr:row>
                    <xdr:rowOff>438150</xdr:rowOff>
                  </from>
                  <to>
                    <xdr:col>10</xdr:col>
                    <xdr:colOff>2905125</xdr:colOff>
                    <xdr:row>78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68" name="Check Box 158">
              <controlPr defaultSize="0" autoFill="0" autoLine="0" autoPict="0">
                <anchor moveWithCells="1">
                  <from>
                    <xdr:col>10</xdr:col>
                    <xdr:colOff>0</xdr:colOff>
                    <xdr:row>78</xdr:row>
                    <xdr:rowOff>200025</xdr:rowOff>
                  </from>
                  <to>
                    <xdr:col>10</xdr:col>
                    <xdr:colOff>2857500</xdr:colOff>
                    <xdr:row>78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69" name="Check Box 160">
              <controlPr defaultSize="0" autoFill="0" autoLine="0" autoPict="0">
                <anchor moveWithCells="1">
                  <from>
                    <xdr:col>10</xdr:col>
                    <xdr:colOff>9525</xdr:colOff>
                    <xdr:row>78</xdr:row>
                    <xdr:rowOff>0</xdr:rowOff>
                  </from>
                  <to>
                    <xdr:col>10</xdr:col>
                    <xdr:colOff>2943225</xdr:colOff>
                    <xdr:row>78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70" name="Check Box 165">
              <controlPr defaultSize="0" autoFill="0" autoLine="0" autoPict="0">
                <anchor moveWithCells="1">
                  <from>
                    <xdr:col>10</xdr:col>
                    <xdr:colOff>9525</xdr:colOff>
                    <xdr:row>79</xdr:row>
                    <xdr:rowOff>438150</xdr:rowOff>
                  </from>
                  <to>
                    <xdr:col>10</xdr:col>
                    <xdr:colOff>2905125</xdr:colOff>
                    <xdr:row>79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71" name="Check Box 166">
              <controlPr defaultSize="0" autoFill="0" autoLine="0" autoPict="0">
                <anchor moveWithCells="1">
                  <from>
                    <xdr:col>10</xdr:col>
                    <xdr:colOff>0</xdr:colOff>
                    <xdr:row>79</xdr:row>
                    <xdr:rowOff>200025</xdr:rowOff>
                  </from>
                  <to>
                    <xdr:col>10</xdr:col>
                    <xdr:colOff>2857500</xdr:colOff>
                    <xdr:row>79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72" name="Check Box 168">
              <controlPr defaultSize="0" autoFill="0" autoLine="0" autoPict="0">
                <anchor moveWithCells="1">
                  <from>
                    <xdr:col>10</xdr:col>
                    <xdr:colOff>9525</xdr:colOff>
                    <xdr:row>79</xdr:row>
                    <xdr:rowOff>0</xdr:rowOff>
                  </from>
                  <to>
                    <xdr:col>10</xdr:col>
                    <xdr:colOff>2943225</xdr:colOff>
                    <xdr:row>79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73" name="Check Box 169">
              <controlPr defaultSize="0" autoFill="0" autoLine="0" autoPict="0">
                <anchor moveWithCells="1">
                  <from>
                    <xdr:col>10</xdr:col>
                    <xdr:colOff>9525</xdr:colOff>
                    <xdr:row>80</xdr:row>
                    <xdr:rowOff>438150</xdr:rowOff>
                  </from>
                  <to>
                    <xdr:col>10</xdr:col>
                    <xdr:colOff>2905125</xdr:colOff>
                    <xdr:row>80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74" name="Check Box 170">
              <controlPr defaultSize="0" autoFill="0" autoLine="0" autoPict="0">
                <anchor moveWithCells="1">
                  <from>
                    <xdr:col>10</xdr:col>
                    <xdr:colOff>0</xdr:colOff>
                    <xdr:row>80</xdr:row>
                    <xdr:rowOff>200025</xdr:rowOff>
                  </from>
                  <to>
                    <xdr:col>10</xdr:col>
                    <xdr:colOff>2857500</xdr:colOff>
                    <xdr:row>80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75" name="Check Box 172">
              <controlPr defaultSize="0" autoFill="0" autoLine="0" autoPict="0">
                <anchor moveWithCells="1">
                  <from>
                    <xdr:col>10</xdr:col>
                    <xdr:colOff>9525</xdr:colOff>
                    <xdr:row>80</xdr:row>
                    <xdr:rowOff>0</xdr:rowOff>
                  </from>
                  <to>
                    <xdr:col>10</xdr:col>
                    <xdr:colOff>2943225</xdr:colOff>
                    <xdr:row>80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76" name="Check Box 174">
              <controlPr defaultSize="0" autoFill="0" autoLine="0" autoPict="0">
                <anchor moveWithCells="1">
                  <from>
                    <xdr:col>10</xdr:col>
                    <xdr:colOff>9525</xdr:colOff>
                    <xdr:row>81</xdr:row>
                    <xdr:rowOff>438150</xdr:rowOff>
                  </from>
                  <to>
                    <xdr:col>10</xdr:col>
                    <xdr:colOff>2905125</xdr:colOff>
                    <xdr:row>81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77" name="Check Box 175">
              <controlPr defaultSize="0" autoFill="0" autoLine="0" autoPict="0">
                <anchor moveWithCells="1">
                  <from>
                    <xdr:col>10</xdr:col>
                    <xdr:colOff>0</xdr:colOff>
                    <xdr:row>81</xdr:row>
                    <xdr:rowOff>200025</xdr:rowOff>
                  </from>
                  <to>
                    <xdr:col>10</xdr:col>
                    <xdr:colOff>2857500</xdr:colOff>
                    <xdr:row>81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78" name="Check Box 177">
              <controlPr defaultSize="0" autoFill="0" autoLine="0" autoPict="0">
                <anchor moveWithCells="1">
                  <from>
                    <xdr:col>10</xdr:col>
                    <xdr:colOff>9525</xdr:colOff>
                    <xdr:row>81</xdr:row>
                    <xdr:rowOff>0</xdr:rowOff>
                  </from>
                  <to>
                    <xdr:col>10</xdr:col>
                    <xdr:colOff>2943225</xdr:colOff>
                    <xdr:row>81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79" name="Check Box 178">
              <controlPr defaultSize="0" autoFill="0" autoLine="0" autoPict="0">
                <anchor moveWithCells="1">
                  <from>
                    <xdr:col>10</xdr:col>
                    <xdr:colOff>9525</xdr:colOff>
                    <xdr:row>82</xdr:row>
                    <xdr:rowOff>438150</xdr:rowOff>
                  </from>
                  <to>
                    <xdr:col>10</xdr:col>
                    <xdr:colOff>2905125</xdr:colOff>
                    <xdr:row>82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80" name="Check Box 179">
              <controlPr defaultSize="0" autoFill="0" autoLine="0" autoPict="0">
                <anchor moveWithCells="1">
                  <from>
                    <xdr:col>10</xdr:col>
                    <xdr:colOff>0</xdr:colOff>
                    <xdr:row>82</xdr:row>
                    <xdr:rowOff>200025</xdr:rowOff>
                  </from>
                  <to>
                    <xdr:col>10</xdr:col>
                    <xdr:colOff>2857500</xdr:colOff>
                    <xdr:row>82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81" name="Check Box 181">
              <controlPr defaultSize="0" autoFill="0" autoLine="0" autoPict="0">
                <anchor moveWithCells="1">
                  <from>
                    <xdr:col>10</xdr:col>
                    <xdr:colOff>9525</xdr:colOff>
                    <xdr:row>82</xdr:row>
                    <xdr:rowOff>0</xdr:rowOff>
                  </from>
                  <to>
                    <xdr:col>10</xdr:col>
                    <xdr:colOff>2943225</xdr:colOff>
                    <xdr:row>82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82" name="Check Box 182">
              <controlPr defaultSize="0" autoFill="0" autoLine="0" autoPict="0">
                <anchor moveWithCells="1">
                  <from>
                    <xdr:col>10</xdr:col>
                    <xdr:colOff>9525</xdr:colOff>
                    <xdr:row>83</xdr:row>
                    <xdr:rowOff>438150</xdr:rowOff>
                  </from>
                  <to>
                    <xdr:col>10</xdr:col>
                    <xdr:colOff>2905125</xdr:colOff>
                    <xdr:row>83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83" name="Check Box 183">
              <controlPr defaultSize="0" autoFill="0" autoLine="0" autoPict="0">
                <anchor moveWithCells="1">
                  <from>
                    <xdr:col>10</xdr:col>
                    <xdr:colOff>0</xdr:colOff>
                    <xdr:row>83</xdr:row>
                    <xdr:rowOff>200025</xdr:rowOff>
                  </from>
                  <to>
                    <xdr:col>10</xdr:col>
                    <xdr:colOff>2857500</xdr:colOff>
                    <xdr:row>83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84" name="Check Box 185">
              <controlPr defaultSize="0" autoFill="0" autoLine="0" autoPict="0">
                <anchor moveWithCells="1">
                  <from>
                    <xdr:col>10</xdr:col>
                    <xdr:colOff>9525</xdr:colOff>
                    <xdr:row>83</xdr:row>
                    <xdr:rowOff>0</xdr:rowOff>
                  </from>
                  <to>
                    <xdr:col>10</xdr:col>
                    <xdr:colOff>2943225</xdr:colOff>
                    <xdr:row>83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85" name="Check Box 187">
              <controlPr defaultSize="0" autoFill="0" autoLine="0" autoPict="0">
                <anchor moveWithCells="1">
                  <from>
                    <xdr:col>10</xdr:col>
                    <xdr:colOff>9525</xdr:colOff>
                    <xdr:row>84</xdr:row>
                    <xdr:rowOff>438150</xdr:rowOff>
                  </from>
                  <to>
                    <xdr:col>10</xdr:col>
                    <xdr:colOff>2905125</xdr:colOff>
                    <xdr:row>84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86" name="Check Box 188">
              <controlPr defaultSize="0" autoFill="0" autoLine="0" autoPict="0">
                <anchor moveWithCells="1">
                  <from>
                    <xdr:col>10</xdr:col>
                    <xdr:colOff>0</xdr:colOff>
                    <xdr:row>84</xdr:row>
                    <xdr:rowOff>200025</xdr:rowOff>
                  </from>
                  <to>
                    <xdr:col>10</xdr:col>
                    <xdr:colOff>2857500</xdr:colOff>
                    <xdr:row>84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87" name="Check Box 190">
              <controlPr defaultSize="0" autoFill="0" autoLine="0" autoPict="0">
                <anchor moveWithCells="1">
                  <from>
                    <xdr:col>10</xdr:col>
                    <xdr:colOff>9525</xdr:colOff>
                    <xdr:row>84</xdr:row>
                    <xdr:rowOff>0</xdr:rowOff>
                  </from>
                  <to>
                    <xdr:col>10</xdr:col>
                    <xdr:colOff>2943225</xdr:colOff>
                    <xdr:row>84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88" name="Check Box 191">
              <controlPr defaultSize="0" autoFill="0" autoLine="0" autoPict="0">
                <anchor moveWithCells="1">
                  <from>
                    <xdr:col>10</xdr:col>
                    <xdr:colOff>9525</xdr:colOff>
                    <xdr:row>85</xdr:row>
                    <xdr:rowOff>438150</xdr:rowOff>
                  </from>
                  <to>
                    <xdr:col>10</xdr:col>
                    <xdr:colOff>2905125</xdr:colOff>
                    <xdr:row>85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89" name="Check Box 192">
              <controlPr defaultSize="0" autoFill="0" autoLine="0" autoPict="0">
                <anchor moveWithCells="1">
                  <from>
                    <xdr:col>10</xdr:col>
                    <xdr:colOff>0</xdr:colOff>
                    <xdr:row>85</xdr:row>
                    <xdr:rowOff>200025</xdr:rowOff>
                  </from>
                  <to>
                    <xdr:col>10</xdr:col>
                    <xdr:colOff>2857500</xdr:colOff>
                    <xdr:row>85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90" name="Check Box 194">
              <controlPr defaultSize="0" autoFill="0" autoLine="0" autoPict="0">
                <anchor moveWithCells="1">
                  <from>
                    <xdr:col>10</xdr:col>
                    <xdr:colOff>9525</xdr:colOff>
                    <xdr:row>85</xdr:row>
                    <xdr:rowOff>0</xdr:rowOff>
                  </from>
                  <to>
                    <xdr:col>10</xdr:col>
                    <xdr:colOff>2943225</xdr:colOff>
                    <xdr:row>85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91" name="Check Box 195">
              <controlPr defaultSize="0" autoFill="0" autoLine="0" autoPict="0">
                <anchor moveWithCells="1">
                  <from>
                    <xdr:col>10</xdr:col>
                    <xdr:colOff>9525</xdr:colOff>
                    <xdr:row>86</xdr:row>
                    <xdr:rowOff>438150</xdr:rowOff>
                  </from>
                  <to>
                    <xdr:col>10</xdr:col>
                    <xdr:colOff>2905125</xdr:colOff>
                    <xdr:row>86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92" name="Check Box 196">
              <controlPr defaultSize="0" autoFill="0" autoLine="0" autoPict="0">
                <anchor moveWithCells="1">
                  <from>
                    <xdr:col>10</xdr:col>
                    <xdr:colOff>0</xdr:colOff>
                    <xdr:row>86</xdr:row>
                    <xdr:rowOff>200025</xdr:rowOff>
                  </from>
                  <to>
                    <xdr:col>10</xdr:col>
                    <xdr:colOff>2857500</xdr:colOff>
                    <xdr:row>86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93" name="Check Box 198">
              <controlPr defaultSize="0" autoFill="0" autoLine="0" autoPict="0">
                <anchor moveWithCells="1">
                  <from>
                    <xdr:col>10</xdr:col>
                    <xdr:colOff>9525</xdr:colOff>
                    <xdr:row>86</xdr:row>
                    <xdr:rowOff>0</xdr:rowOff>
                  </from>
                  <to>
                    <xdr:col>10</xdr:col>
                    <xdr:colOff>2943225</xdr:colOff>
                    <xdr:row>86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94" name="Check Box 199">
              <controlPr defaultSize="0" autoFill="0" autoLine="0" autoPict="0">
                <anchor moveWithCells="1">
                  <from>
                    <xdr:col>10</xdr:col>
                    <xdr:colOff>9525</xdr:colOff>
                    <xdr:row>87</xdr:row>
                    <xdr:rowOff>438150</xdr:rowOff>
                  </from>
                  <to>
                    <xdr:col>10</xdr:col>
                    <xdr:colOff>2905125</xdr:colOff>
                    <xdr:row>87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95" name="Check Box 200">
              <controlPr defaultSize="0" autoFill="0" autoLine="0" autoPict="0">
                <anchor moveWithCells="1">
                  <from>
                    <xdr:col>10</xdr:col>
                    <xdr:colOff>0</xdr:colOff>
                    <xdr:row>87</xdr:row>
                    <xdr:rowOff>200025</xdr:rowOff>
                  </from>
                  <to>
                    <xdr:col>10</xdr:col>
                    <xdr:colOff>2857500</xdr:colOff>
                    <xdr:row>87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96" name="Check Box 202">
              <controlPr defaultSize="0" autoFill="0" autoLine="0" autoPict="0">
                <anchor moveWithCells="1">
                  <from>
                    <xdr:col>10</xdr:col>
                    <xdr:colOff>9525</xdr:colOff>
                    <xdr:row>87</xdr:row>
                    <xdr:rowOff>0</xdr:rowOff>
                  </from>
                  <to>
                    <xdr:col>10</xdr:col>
                    <xdr:colOff>2943225</xdr:colOff>
                    <xdr:row>87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97" name="Check Box 203">
              <controlPr defaultSize="0" autoFill="0" autoLine="0" autoPict="0">
                <anchor moveWithCells="1">
                  <from>
                    <xdr:col>10</xdr:col>
                    <xdr:colOff>9525</xdr:colOff>
                    <xdr:row>88</xdr:row>
                    <xdr:rowOff>438150</xdr:rowOff>
                  </from>
                  <to>
                    <xdr:col>10</xdr:col>
                    <xdr:colOff>2905125</xdr:colOff>
                    <xdr:row>88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98" name="Check Box 204">
              <controlPr defaultSize="0" autoFill="0" autoLine="0" autoPict="0">
                <anchor moveWithCells="1">
                  <from>
                    <xdr:col>10</xdr:col>
                    <xdr:colOff>0</xdr:colOff>
                    <xdr:row>88</xdr:row>
                    <xdr:rowOff>200025</xdr:rowOff>
                  </from>
                  <to>
                    <xdr:col>10</xdr:col>
                    <xdr:colOff>2857500</xdr:colOff>
                    <xdr:row>88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99" name="Check Box 206">
              <controlPr defaultSize="0" autoFill="0" autoLine="0" autoPict="0">
                <anchor moveWithCells="1">
                  <from>
                    <xdr:col>10</xdr:col>
                    <xdr:colOff>9525</xdr:colOff>
                    <xdr:row>88</xdr:row>
                    <xdr:rowOff>0</xdr:rowOff>
                  </from>
                  <to>
                    <xdr:col>10</xdr:col>
                    <xdr:colOff>2943225</xdr:colOff>
                    <xdr:row>88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00" name="Check Box 207">
              <controlPr defaultSize="0" autoFill="0" autoLine="0" autoPict="0">
                <anchor moveWithCells="1">
                  <from>
                    <xdr:col>10</xdr:col>
                    <xdr:colOff>9525</xdr:colOff>
                    <xdr:row>89</xdr:row>
                    <xdr:rowOff>438150</xdr:rowOff>
                  </from>
                  <to>
                    <xdr:col>10</xdr:col>
                    <xdr:colOff>2905125</xdr:colOff>
                    <xdr:row>89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01" name="Check Box 208">
              <controlPr defaultSize="0" autoFill="0" autoLine="0" autoPict="0">
                <anchor moveWithCells="1">
                  <from>
                    <xdr:col>10</xdr:col>
                    <xdr:colOff>0</xdr:colOff>
                    <xdr:row>89</xdr:row>
                    <xdr:rowOff>200025</xdr:rowOff>
                  </from>
                  <to>
                    <xdr:col>10</xdr:col>
                    <xdr:colOff>2857500</xdr:colOff>
                    <xdr:row>89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02" name="Check Box 210">
              <controlPr defaultSize="0" autoFill="0" autoLine="0" autoPict="0">
                <anchor moveWithCells="1">
                  <from>
                    <xdr:col>10</xdr:col>
                    <xdr:colOff>9525</xdr:colOff>
                    <xdr:row>89</xdr:row>
                    <xdr:rowOff>0</xdr:rowOff>
                  </from>
                  <to>
                    <xdr:col>10</xdr:col>
                    <xdr:colOff>2943225</xdr:colOff>
                    <xdr:row>89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03" name="Check Box 211">
              <controlPr defaultSize="0" autoFill="0" autoLine="0" autoPict="0">
                <anchor moveWithCells="1">
                  <from>
                    <xdr:col>10</xdr:col>
                    <xdr:colOff>9525</xdr:colOff>
                    <xdr:row>90</xdr:row>
                    <xdr:rowOff>438150</xdr:rowOff>
                  </from>
                  <to>
                    <xdr:col>10</xdr:col>
                    <xdr:colOff>2905125</xdr:colOff>
                    <xdr:row>90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04" name="Check Box 212">
              <controlPr defaultSize="0" autoFill="0" autoLine="0" autoPict="0">
                <anchor moveWithCells="1">
                  <from>
                    <xdr:col>10</xdr:col>
                    <xdr:colOff>0</xdr:colOff>
                    <xdr:row>90</xdr:row>
                    <xdr:rowOff>200025</xdr:rowOff>
                  </from>
                  <to>
                    <xdr:col>10</xdr:col>
                    <xdr:colOff>2857500</xdr:colOff>
                    <xdr:row>90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05" name="Check Box 214">
              <controlPr defaultSize="0" autoFill="0" autoLine="0" autoPict="0">
                <anchor moveWithCells="1">
                  <from>
                    <xdr:col>10</xdr:col>
                    <xdr:colOff>9525</xdr:colOff>
                    <xdr:row>90</xdr:row>
                    <xdr:rowOff>0</xdr:rowOff>
                  </from>
                  <to>
                    <xdr:col>10</xdr:col>
                    <xdr:colOff>2943225</xdr:colOff>
                    <xdr:row>90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06" name="Check Box 215">
              <controlPr defaultSize="0" autoFill="0" autoLine="0" autoPict="0">
                <anchor moveWithCells="1">
                  <from>
                    <xdr:col>10</xdr:col>
                    <xdr:colOff>9525</xdr:colOff>
                    <xdr:row>91</xdr:row>
                    <xdr:rowOff>438150</xdr:rowOff>
                  </from>
                  <to>
                    <xdr:col>10</xdr:col>
                    <xdr:colOff>2905125</xdr:colOff>
                    <xdr:row>91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07" name="Check Box 216">
              <controlPr defaultSize="0" autoFill="0" autoLine="0" autoPict="0">
                <anchor moveWithCells="1">
                  <from>
                    <xdr:col>10</xdr:col>
                    <xdr:colOff>0</xdr:colOff>
                    <xdr:row>91</xdr:row>
                    <xdr:rowOff>200025</xdr:rowOff>
                  </from>
                  <to>
                    <xdr:col>10</xdr:col>
                    <xdr:colOff>2857500</xdr:colOff>
                    <xdr:row>91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08" name="Check Box 218">
              <controlPr defaultSize="0" autoFill="0" autoLine="0" autoPict="0">
                <anchor moveWithCells="1">
                  <from>
                    <xdr:col>10</xdr:col>
                    <xdr:colOff>9525</xdr:colOff>
                    <xdr:row>91</xdr:row>
                    <xdr:rowOff>0</xdr:rowOff>
                  </from>
                  <to>
                    <xdr:col>10</xdr:col>
                    <xdr:colOff>2943225</xdr:colOff>
                    <xdr:row>91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09" name="Check Box 219">
              <controlPr defaultSize="0" autoFill="0" autoLine="0" autoPict="0">
                <anchor moveWithCells="1">
                  <from>
                    <xdr:col>10</xdr:col>
                    <xdr:colOff>9525</xdr:colOff>
                    <xdr:row>92</xdr:row>
                    <xdr:rowOff>438150</xdr:rowOff>
                  </from>
                  <to>
                    <xdr:col>10</xdr:col>
                    <xdr:colOff>2905125</xdr:colOff>
                    <xdr:row>92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10" name="Check Box 220">
              <controlPr defaultSize="0" autoFill="0" autoLine="0" autoPict="0">
                <anchor moveWithCells="1">
                  <from>
                    <xdr:col>10</xdr:col>
                    <xdr:colOff>0</xdr:colOff>
                    <xdr:row>92</xdr:row>
                    <xdr:rowOff>200025</xdr:rowOff>
                  </from>
                  <to>
                    <xdr:col>10</xdr:col>
                    <xdr:colOff>2857500</xdr:colOff>
                    <xdr:row>92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11" name="Check Box 222">
              <controlPr defaultSize="0" autoFill="0" autoLine="0" autoPict="0">
                <anchor moveWithCells="1">
                  <from>
                    <xdr:col>10</xdr:col>
                    <xdr:colOff>9525</xdr:colOff>
                    <xdr:row>92</xdr:row>
                    <xdr:rowOff>0</xdr:rowOff>
                  </from>
                  <to>
                    <xdr:col>10</xdr:col>
                    <xdr:colOff>2943225</xdr:colOff>
                    <xdr:row>92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12" name="Check Box 223">
              <controlPr defaultSize="0" autoFill="0" autoLine="0" autoPict="0">
                <anchor moveWithCells="1">
                  <from>
                    <xdr:col>10</xdr:col>
                    <xdr:colOff>9525</xdr:colOff>
                    <xdr:row>93</xdr:row>
                    <xdr:rowOff>438150</xdr:rowOff>
                  </from>
                  <to>
                    <xdr:col>10</xdr:col>
                    <xdr:colOff>2905125</xdr:colOff>
                    <xdr:row>93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13" name="Check Box 224">
              <controlPr defaultSize="0" autoFill="0" autoLine="0" autoPict="0">
                <anchor moveWithCells="1">
                  <from>
                    <xdr:col>10</xdr:col>
                    <xdr:colOff>0</xdr:colOff>
                    <xdr:row>93</xdr:row>
                    <xdr:rowOff>200025</xdr:rowOff>
                  </from>
                  <to>
                    <xdr:col>10</xdr:col>
                    <xdr:colOff>2857500</xdr:colOff>
                    <xdr:row>93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14" name="Check Box 226">
              <controlPr defaultSize="0" autoFill="0" autoLine="0" autoPict="0">
                <anchor moveWithCells="1">
                  <from>
                    <xdr:col>10</xdr:col>
                    <xdr:colOff>9525</xdr:colOff>
                    <xdr:row>93</xdr:row>
                    <xdr:rowOff>0</xdr:rowOff>
                  </from>
                  <to>
                    <xdr:col>10</xdr:col>
                    <xdr:colOff>2943225</xdr:colOff>
                    <xdr:row>93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15" name="Check Box 227">
              <controlPr defaultSize="0" autoFill="0" autoLine="0" autoPict="0">
                <anchor moveWithCells="1">
                  <from>
                    <xdr:col>10</xdr:col>
                    <xdr:colOff>9525</xdr:colOff>
                    <xdr:row>94</xdr:row>
                    <xdr:rowOff>438150</xdr:rowOff>
                  </from>
                  <to>
                    <xdr:col>10</xdr:col>
                    <xdr:colOff>2905125</xdr:colOff>
                    <xdr:row>94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16" name="Check Box 228">
              <controlPr defaultSize="0" autoFill="0" autoLine="0" autoPict="0">
                <anchor moveWithCells="1">
                  <from>
                    <xdr:col>10</xdr:col>
                    <xdr:colOff>0</xdr:colOff>
                    <xdr:row>94</xdr:row>
                    <xdr:rowOff>200025</xdr:rowOff>
                  </from>
                  <to>
                    <xdr:col>10</xdr:col>
                    <xdr:colOff>2857500</xdr:colOff>
                    <xdr:row>94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17" name="Check Box 230">
              <controlPr defaultSize="0" autoFill="0" autoLine="0" autoPict="0">
                <anchor moveWithCells="1">
                  <from>
                    <xdr:col>10</xdr:col>
                    <xdr:colOff>9525</xdr:colOff>
                    <xdr:row>94</xdr:row>
                    <xdr:rowOff>0</xdr:rowOff>
                  </from>
                  <to>
                    <xdr:col>10</xdr:col>
                    <xdr:colOff>2943225</xdr:colOff>
                    <xdr:row>94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18" name="Check Box 231">
              <controlPr defaultSize="0" autoFill="0" autoLine="0" autoPict="0">
                <anchor moveWithCells="1">
                  <from>
                    <xdr:col>10</xdr:col>
                    <xdr:colOff>9525</xdr:colOff>
                    <xdr:row>95</xdr:row>
                    <xdr:rowOff>438150</xdr:rowOff>
                  </from>
                  <to>
                    <xdr:col>10</xdr:col>
                    <xdr:colOff>2905125</xdr:colOff>
                    <xdr:row>95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19" name="Check Box 232">
              <controlPr defaultSize="0" autoFill="0" autoLine="0" autoPict="0">
                <anchor moveWithCells="1">
                  <from>
                    <xdr:col>10</xdr:col>
                    <xdr:colOff>0</xdr:colOff>
                    <xdr:row>95</xdr:row>
                    <xdr:rowOff>200025</xdr:rowOff>
                  </from>
                  <to>
                    <xdr:col>10</xdr:col>
                    <xdr:colOff>2857500</xdr:colOff>
                    <xdr:row>95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120" name="Check Box 234">
              <controlPr defaultSize="0" autoFill="0" autoLine="0" autoPict="0">
                <anchor moveWithCells="1">
                  <from>
                    <xdr:col>10</xdr:col>
                    <xdr:colOff>9525</xdr:colOff>
                    <xdr:row>95</xdr:row>
                    <xdr:rowOff>0</xdr:rowOff>
                  </from>
                  <to>
                    <xdr:col>10</xdr:col>
                    <xdr:colOff>2943225</xdr:colOff>
                    <xdr:row>95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121" name="Check Box 235">
              <controlPr defaultSize="0" autoFill="0" autoLine="0" autoPict="0">
                <anchor moveWithCells="1">
                  <from>
                    <xdr:col>10</xdr:col>
                    <xdr:colOff>9525</xdr:colOff>
                    <xdr:row>96</xdr:row>
                    <xdr:rowOff>438150</xdr:rowOff>
                  </from>
                  <to>
                    <xdr:col>10</xdr:col>
                    <xdr:colOff>2905125</xdr:colOff>
                    <xdr:row>96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122" name="Check Box 236">
              <controlPr defaultSize="0" autoFill="0" autoLine="0" autoPict="0">
                <anchor moveWithCells="1">
                  <from>
                    <xdr:col>10</xdr:col>
                    <xdr:colOff>0</xdr:colOff>
                    <xdr:row>96</xdr:row>
                    <xdr:rowOff>200025</xdr:rowOff>
                  </from>
                  <to>
                    <xdr:col>10</xdr:col>
                    <xdr:colOff>2857500</xdr:colOff>
                    <xdr:row>96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123" name="Check Box 238">
              <controlPr defaultSize="0" autoFill="0" autoLine="0" autoPict="0">
                <anchor moveWithCells="1">
                  <from>
                    <xdr:col>10</xdr:col>
                    <xdr:colOff>9525</xdr:colOff>
                    <xdr:row>96</xdr:row>
                    <xdr:rowOff>0</xdr:rowOff>
                  </from>
                  <to>
                    <xdr:col>10</xdr:col>
                    <xdr:colOff>2943225</xdr:colOff>
                    <xdr:row>96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124" name="Check Box 239">
              <controlPr defaultSize="0" autoFill="0" autoLine="0" autoPict="0">
                <anchor moveWithCells="1">
                  <from>
                    <xdr:col>10</xdr:col>
                    <xdr:colOff>9525</xdr:colOff>
                    <xdr:row>97</xdr:row>
                    <xdr:rowOff>438150</xdr:rowOff>
                  </from>
                  <to>
                    <xdr:col>10</xdr:col>
                    <xdr:colOff>2905125</xdr:colOff>
                    <xdr:row>97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125" name="Check Box 240">
              <controlPr defaultSize="0" autoFill="0" autoLine="0" autoPict="0">
                <anchor moveWithCells="1">
                  <from>
                    <xdr:col>10</xdr:col>
                    <xdr:colOff>0</xdr:colOff>
                    <xdr:row>97</xdr:row>
                    <xdr:rowOff>200025</xdr:rowOff>
                  </from>
                  <to>
                    <xdr:col>10</xdr:col>
                    <xdr:colOff>2857500</xdr:colOff>
                    <xdr:row>97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126" name="Check Box 242">
              <controlPr defaultSize="0" autoFill="0" autoLine="0" autoPict="0">
                <anchor moveWithCells="1">
                  <from>
                    <xdr:col>10</xdr:col>
                    <xdr:colOff>9525</xdr:colOff>
                    <xdr:row>97</xdr:row>
                    <xdr:rowOff>0</xdr:rowOff>
                  </from>
                  <to>
                    <xdr:col>10</xdr:col>
                    <xdr:colOff>2943225</xdr:colOff>
                    <xdr:row>97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127" name="Check Box 243">
              <controlPr defaultSize="0" autoFill="0" autoLine="0" autoPict="0">
                <anchor moveWithCells="1">
                  <from>
                    <xdr:col>10</xdr:col>
                    <xdr:colOff>9525</xdr:colOff>
                    <xdr:row>98</xdr:row>
                    <xdr:rowOff>438150</xdr:rowOff>
                  </from>
                  <to>
                    <xdr:col>10</xdr:col>
                    <xdr:colOff>2905125</xdr:colOff>
                    <xdr:row>98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128" name="Check Box 244">
              <controlPr defaultSize="0" autoFill="0" autoLine="0" autoPict="0">
                <anchor moveWithCells="1">
                  <from>
                    <xdr:col>10</xdr:col>
                    <xdr:colOff>0</xdr:colOff>
                    <xdr:row>98</xdr:row>
                    <xdr:rowOff>200025</xdr:rowOff>
                  </from>
                  <to>
                    <xdr:col>10</xdr:col>
                    <xdr:colOff>2857500</xdr:colOff>
                    <xdr:row>98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129" name="Check Box 246">
              <controlPr defaultSize="0" autoFill="0" autoLine="0" autoPict="0">
                <anchor moveWithCells="1">
                  <from>
                    <xdr:col>10</xdr:col>
                    <xdr:colOff>9525</xdr:colOff>
                    <xdr:row>98</xdr:row>
                    <xdr:rowOff>0</xdr:rowOff>
                  </from>
                  <to>
                    <xdr:col>10</xdr:col>
                    <xdr:colOff>2943225</xdr:colOff>
                    <xdr:row>98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130" name="Check Box 247">
              <controlPr defaultSize="0" autoFill="0" autoLine="0" autoPict="0">
                <anchor moveWithCells="1">
                  <from>
                    <xdr:col>10</xdr:col>
                    <xdr:colOff>9525</xdr:colOff>
                    <xdr:row>99</xdr:row>
                    <xdr:rowOff>438150</xdr:rowOff>
                  </from>
                  <to>
                    <xdr:col>10</xdr:col>
                    <xdr:colOff>2905125</xdr:colOff>
                    <xdr:row>99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131" name="Check Box 248">
              <controlPr defaultSize="0" autoFill="0" autoLine="0" autoPict="0">
                <anchor moveWithCells="1">
                  <from>
                    <xdr:col>10</xdr:col>
                    <xdr:colOff>0</xdr:colOff>
                    <xdr:row>99</xdr:row>
                    <xdr:rowOff>200025</xdr:rowOff>
                  </from>
                  <to>
                    <xdr:col>10</xdr:col>
                    <xdr:colOff>2857500</xdr:colOff>
                    <xdr:row>99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132" name="Check Box 250">
              <controlPr defaultSize="0" autoFill="0" autoLine="0" autoPict="0">
                <anchor moveWithCells="1">
                  <from>
                    <xdr:col>10</xdr:col>
                    <xdr:colOff>9525</xdr:colOff>
                    <xdr:row>99</xdr:row>
                    <xdr:rowOff>0</xdr:rowOff>
                  </from>
                  <to>
                    <xdr:col>10</xdr:col>
                    <xdr:colOff>2943225</xdr:colOff>
                    <xdr:row>99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133" name="Check Box 255">
              <controlPr defaultSize="0" autoFill="0" autoLine="0" autoPict="0">
                <anchor moveWithCells="1">
                  <from>
                    <xdr:col>10</xdr:col>
                    <xdr:colOff>9525</xdr:colOff>
                    <xdr:row>100</xdr:row>
                    <xdr:rowOff>438150</xdr:rowOff>
                  </from>
                  <to>
                    <xdr:col>10</xdr:col>
                    <xdr:colOff>2905125</xdr:colOff>
                    <xdr:row>100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134" name="Check Box 256">
              <controlPr defaultSize="0" autoFill="0" autoLine="0" autoPict="0">
                <anchor moveWithCells="1">
                  <from>
                    <xdr:col>10</xdr:col>
                    <xdr:colOff>0</xdr:colOff>
                    <xdr:row>100</xdr:row>
                    <xdr:rowOff>200025</xdr:rowOff>
                  </from>
                  <to>
                    <xdr:col>10</xdr:col>
                    <xdr:colOff>2857500</xdr:colOff>
                    <xdr:row>100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135" name="Check Box 258">
              <controlPr defaultSize="0" autoFill="0" autoLine="0" autoPict="0">
                <anchor moveWithCells="1">
                  <from>
                    <xdr:col>10</xdr:col>
                    <xdr:colOff>9525</xdr:colOff>
                    <xdr:row>100</xdr:row>
                    <xdr:rowOff>0</xdr:rowOff>
                  </from>
                  <to>
                    <xdr:col>10</xdr:col>
                    <xdr:colOff>2943225</xdr:colOff>
                    <xdr:row>100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136" name="Check Box 259">
              <controlPr defaultSize="0" autoFill="0" autoLine="0" autoPict="0">
                <anchor moveWithCells="1">
                  <from>
                    <xdr:col>10</xdr:col>
                    <xdr:colOff>9525</xdr:colOff>
                    <xdr:row>101</xdr:row>
                    <xdr:rowOff>438150</xdr:rowOff>
                  </from>
                  <to>
                    <xdr:col>10</xdr:col>
                    <xdr:colOff>2905125</xdr:colOff>
                    <xdr:row>101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137" name="Check Box 260">
              <controlPr defaultSize="0" autoFill="0" autoLine="0" autoPict="0">
                <anchor moveWithCells="1">
                  <from>
                    <xdr:col>10</xdr:col>
                    <xdr:colOff>0</xdr:colOff>
                    <xdr:row>101</xdr:row>
                    <xdr:rowOff>200025</xdr:rowOff>
                  </from>
                  <to>
                    <xdr:col>10</xdr:col>
                    <xdr:colOff>2857500</xdr:colOff>
                    <xdr:row>101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138" name="Check Box 262">
              <controlPr defaultSize="0" autoFill="0" autoLine="0" autoPict="0">
                <anchor moveWithCells="1">
                  <from>
                    <xdr:col>10</xdr:col>
                    <xdr:colOff>9525</xdr:colOff>
                    <xdr:row>101</xdr:row>
                    <xdr:rowOff>0</xdr:rowOff>
                  </from>
                  <to>
                    <xdr:col>10</xdr:col>
                    <xdr:colOff>2943225</xdr:colOff>
                    <xdr:row>101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139" name="Check Box 263">
              <controlPr defaultSize="0" autoFill="0" autoLine="0" autoPict="0">
                <anchor moveWithCells="1">
                  <from>
                    <xdr:col>10</xdr:col>
                    <xdr:colOff>9525</xdr:colOff>
                    <xdr:row>102</xdr:row>
                    <xdr:rowOff>438150</xdr:rowOff>
                  </from>
                  <to>
                    <xdr:col>10</xdr:col>
                    <xdr:colOff>2905125</xdr:colOff>
                    <xdr:row>102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140" name="Check Box 264">
              <controlPr defaultSize="0" autoFill="0" autoLine="0" autoPict="0">
                <anchor moveWithCells="1">
                  <from>
                    <xdr:col>10</xdr:col>
                    <xdr:colOff>0</xdr:colOff>
                    <xdr:row>102</xdr:row>
                    <xdr:rowOff>200025</xdr:rowOff>
                  </from>
                  <to>
                    <xdr:col>10</xdr:col>
                    <xdr:colOff>2857500</xdr:colOff>
                    <xdr:row>102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141" name="Check Box 266">
              <controlPr defaultSize="0" autoFill="0" autoLine="0" autoPict="0">
                <anchor moveWithCells="1">
                  <from>
                    <xdr:col>10</xdr:col>
                    <xdr:colOff>9525</xdr:colOff>
                    <xdr:row>102</xdr:row>
                    <xdr:rowOff>0</xdr:rowOff>
                  </from>
                  <to>
                    <xdr:col>10</xdr:col>
                    <xdr:colOff>2943225</xdr:colOff>
                    <xdr:row>102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142" name="Check Box 267">
              <controlPr defaultSize="0" autoFill="0" autoLine="0" autoPict="0">
                <anchor moveWithCells="1">
                  <from>
                    <xdr:col>10</xdr:col>
                    <xdr:colOff>9525</xdr:colOff>
                    <xdr:row>103</xdr:row>
                    <xdr:rowOff>438150</xdr:rowOff>
                  </from>
                  <to>
                    <xdr:col>10</xdr:col>
                    <xdr:colOff>2905125</xdr:colOff>
                    <xdr:row>103</xdr:row>
                    <xdr:rowOff>590550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143" name="Check Box 268">
              <controlPr defaultSize="0" autoFill="0" autoLine="0" autoPict="0">
                <anchor moveWithCells="1">
                  <from>
                    <xdr:col>10</xdr:col>
                    <xdr:colOff>0</xdr:colOff>
                    <xdr:row>103</xdr:row>
                    <xdr:rowOff>200025</xdr:rowOff>
                  </from>
                  <to>
                    <xdr:col>10</xdr:col>
                    <xdr:colOff>2857500</xdr:colOff>
                    <xdr:row>103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144" name="Check Box 270">
              <controlPr defaultSize="0" autoFill="0" autoLine="0" autoPict="0">
                <anchor moveWithCells="1">
                  <from>
                    <xdr:col>10</xdr:col>
                    <xdr:colOff>9525</xdr:colOff>
                    <xdr:row>103</xdr:row>
                    <xdr:rowOff>0</xdr:rowOff>
                  </from>
                  <to>
                    <xdr:col>10</xdr:col>
                    <xdr:colOff>2943225</xdr:colOff>
                    <xdr:row>103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19" sqref="B19"/>
    </sheetView>
  </sheetViews>
  <sheetFormatPr defaultRowHeight="15" x14ac:dyDescent="0.25"/>
  <cols>
    <col min="2" max="2" width="83.28515625" customWidth="1"/>
    <col min="3" max="3" width="9.42578125" bestFit="1" customWidth="1"/>
    <col min="4" max="4" width="24.42578125" customWidth="1"/>
    <col min="5" max="5" width="8.5703125" bestFit="1" customWidth="1"/>
  </cols>
  <sheetData>
    <row r="1" spans="1:5" x14ac:dyDescent="0.25">
      <c r="A1" s="1" t="s">
        <v>6</v>
      </c>
    </row>
    <row r="2" spans="1:5" x14ac:dyDescent="0.25">
      <c r="A2" s="1" t="s">
        <v>7</v>
      </c>
    </row>
    <row r="3" spans="1:5" x14ac:dyDescent="0.25">
      <c r="A3" s="1" t="s">
        <v>130</v>
      </c>
    </row>
    <row r="4" spans="1:5" x14ac:dyDescent="0.25">
      <c r="A4" s="1" t="s">
        <v>131</v>
      </c>
    </row>
    <row r="5" spans="1:5" x14ac:dyDescent="0.25">
      <c r="A5" s="21" t="s">
        <v>117</v>
      </c>
    </row>
    <row r="6" spans="1:5" x14ac:dyDescent="0.25">
      <c r="A6" s="3" t="s">
        <v>121</v>
      </c>
    </row>
    <row r="7" spans="1:5" ht="28.5" x14ac:dyDescent="0.25">
      <c r="A7" s="29" t="s">
        <v>15</v>
      </c>
      <c r="B7" s="29" t="s">
        <v>105</v>
      </c>
      <c r="C7" s="29" t="s">
        <v>107</v>
      </c>
      <c r="D7" s="29" t="s">
        <v>106</v>
      </c>
      <c r="E7" s="29" t="s">
        <v>85</v>
      </c>
    </row>
    <row r="8" spans="1:5" ht="28.5" x14ac:dyDescent="0.25">
      <c r="A8" s="11">
        <v>1</v>
      </c>
      <c r="B8" s="11" t="s">
        <v>82</v>
      </c>
      <c r="C8" s="11">
        <v>5</v>
      </c>
      <c r="D8" s="5" t="s">
        <v>126</v>
      </c>
      <c r="E8" s="11">
        <f>IF(D8="Excellent",1*C8,IF(D8="Very Good",0.75*C8,IF(D8="Good",0.5*C8,IF(D8="satisfactory",0.25*C8,0))))</f>
        <v>1.25</v>
      </c>
    </row>
    <row r="9" spans="1:5" x14ac:dyDescent="0.25">
      <c r="A9" s="11">
        <v>2</v>
      </c>
      <c r="B9" s="12" t="s">
        <v>83</v>
      </c>
      <c r="C9" s="12">
        <v>5</v>
      </c>
      <c r="D9" s="5"/>
      <c r="E9" s="11">
        <f>IF(D9="Excellent",1*C9,IF(D9="Very Good",0.75*C9,IF(D9="Good",0.5*C9,IF(D9="satisfactory",0.25*C9,0))))</f>
        <v>0</v>
      </c>
    </row>
    <row r="10" spans="1:5" ht="28.5" x14ac:dyDescent="0.25">
      <c r="A10" s="11">
        <v>3</v>
      </c>
      <c r="B10" s="11" t="s">
        <v>84</v>
      </c>
      <c r="C10" s="11">
        <v>5</v>
      </c>
      <c r="D10" s="5"/>
      <c r="E10" s="11">
        <f>IF(D10="Excellent",1*C10,IF(D10="Very Good",0.75*C10,IF(D10="Good",0.5*C10,IF(D10="satisfactory",0.25*C10,0))))</f>
        <v>0</v>
      </c>
    </row>
    <row r="11" spans="1:5" x14ac:dyDescent="0.25">
      <c r="A11" s="91" t="s">
        <v>74</v>
      </c>
      <c r="B11" s="92"/>
      <c r="C11" s="11"/>
      <c r="D11" s="11"/>
      <c r="E11" s="11">
        <f>SUM(E8:E10)</f>
        <v>1.25</v>
      </c>
    </row>
  </sheetData>
  <mergeCells count="1">
    <mergeCell ref="A11:B11"/>
  </mergeCells>
  <dataValidations count="1">
    <dataValidation type="list" allowBlank="1" showInputMessage="1" showErrorMessage="1" sqref="D8:D10" xr:uid="{00000000-0002-0000-0300-000000000000}">
      <formula1>"Excellent,Very Good,Good,satisfactory,Fail"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workbookViewId="0">
      <selection activeCell="A4" sqref="A4"/>
    </sheetView>
  </sheetViews>
  <sheetFormatPr defaultRowHeight="15" x14ac:dyDescent="0.25"/>
  <cols>
    <col min="1" max="1" width="11.7109375" customWidth="1"/>
    <col min="2" max="2" width="93.28515625" customWidth="1"/>
    <col min="3" max="3" width="20.140625" customWidth="1"/>
    <col min="4" max="4" width="24.28515625" customWidth="1"/>
  </cols>
  <sheetData>
    <row r="1" spans="1:4" x14ac:dyDescent="0.25">
      <c r="A1" s="1" t="s">
        <v>6</v>
      </c>
    </row>
    <row r="2" spans="1:4" x14ac:dyDescent="0.25">
      <c r="A2" s="1" t="s">
        <v>7</v>
      </c>
    </row>
    <row r="3" spans="1:4" x14ac:dyDescent="0.25">
      <c r="A3" s="1" t="s">
        <v>19</v>
      </c>
    </row>
    <row r="4" spans="1:4" x14ac:dyDescent="0.25">
      <c r="A4" s="1" t="s">
        <v>132</v>
      </c>
    </row>
    <row r="5" spans="1:4" x14ac:dyDescent="0.25">
      <c r="A5" s="21" t="s">
        <v>117</v>
      </c>
    </row>
    <row r="6" spans="1:4" x14ac:dyDescent="0.25">
      <c r="A6" s="3" t="s">
        <v>122</v>
      </c>
    </row>
    <row r="7" spans="1:4" x14ac:dyDescent="0.25">
      <c r="A7" s="6" t="s">
        <v>0</v>
      </c>
      <c r="B7" s="6" t="s">
        <v>16</v>
      </c>
      <c r="C7" s="7" t="s">
        <v>17</v>
      </c>
      <c r="D7" s="7" t="s">
        <v>18</v>
      </c>
    </row>
    <row r="8" spans="1:4" x14ac:dyDescent="0.25">
      <c r="A8" s="32">
        <v>1</v>
      </c>
      <c r="B8" s="33" t="s">
        <v>21</v>
      </c>
      <c r="C8" s="34">
        <v>0.1</v>
      </c>
      <c r="D8" s="35">
        <f>SUM('Specific experience of firm '!I37:I38)</f>
        <v>0</v>
      </c>
    </row>
    <row r="9" spans="1:4" ht="34.5" customHeight="1" x14ac:dyDescent="0.25">
      <c r="A9" s="27">
        <v>1.1000000000000001</v>
      </c>
      <c r="B9" s="24" t="s">
        <v>22</v>
      </c>
      <c r="C9" s="36">
        <v>0.04</v>
      </c>
      <c r="D9" s="5">
        <f>'Specific experience of firm '!I37</f>
        <v>0</v>
      </c>
    </row>
    <row r="10" spans="1:4" ht="35.25" customHeight="1" x14ac:dyDescent="0.25">
      <c r="A10" s="27">
        <v>1.2</v>
      </c>
      <c r="B10" s="24" t="s">
        <v>23</v>
      </c>
      <c r="C10" s="36">
        <v>0.06</v>
      </c>
      <c r="D10" s="5">
        <f>'Specific experience of firm '!I38</f>
        <v>0</v>
      </c>
    </row>
    <row r="11" spans="1:4" ht="35.25" customHeight="1" x14ac:dyDescent="0.25">
      <c r="A11" s="37">
        <v>2</v>
      </c>
      <c r="B11" s="38" t="s">
        <v>71</v>
      </c>
      <c r="C11" s="34">
        <v>0.35</v>
      </c>
      <c r="D11" s="35">
        <f>'Technical Approach Methodology'!E9</f>
        <v>8.25</v>
      </c>
    </row>
    <row r="12" spans="1:4" ht="17.25" x14ac:dyDescent="0.3">
      <c r="A12" s="39">
        <v>2.1</v>
      </c>
      <c r="B12" s="40" t="s">
        <v>24</v>
      </c>
      <c r="C12" s="41">
        <v>0.18</v>
      </c>
      <c r="D12" s="42">
        <f>'Technical Approach Methodology'!E10</f>
        <v>8.25</v>
      </c>
    </row>
    <row r="13" spans="1:4" x14ac:dyDescent="0.25">
      <c r="A13" s="28" t="s">
        <v>41</v>
      </c>
      <c r="B13" s="24" t="s">
        <v>25</v>
      </c>
      <c r="C13" s="36">
        <v>0.03</v>
      </c>
      <c r="D13" s="5">
        <f>'Technical Approach Methodology'!E11</f>
        <v>3</v>
      </c>
    </row>
    <row r="14" spans="1:4" ht="31.5" customHeight="1" x14ac:dyDescent="0.25">
      <c r="A14" s="27" t="s">
        <v>44</v>
      </c>
      <c r="B14" s="26" t="s">
        <v>26</v>
      </c>
      <c r="C14" s="36">
        <v>0.03</v>
      </c>
      <c r="D14" s="5">
        <f>'Technical Approach Methodology'!E12</f>
        <v>3</v>
      </c>
    </row>
    <row r="15" spans="1:4" ht="28.5" x14ac:dyDescent="0.25">
      <c r="A15" s="28" t="s">
        <v>45</v>
      </c>
      <c r="B15" s="24" t="s">
        <v>27</v>
      </c>
      <c r="C15" s="36">
        <v>0.03</v>
      </c>
      <c r="D15" s="5">
        <f>'Technical Approach Methodology'!E13</f>
        <v>2.25</v>
      </c>
    </row>
    <row r="16" spans="1:4" ht="28.5" x14ac:dyDescent="0.3">
      <c r="A16" s="27" t="s">
        <v>46</v>
      </c>
      <c r="B16" s="26" t="s">
        <v>28</v>
      </c>
      <c r="C16" s="36">
        <v>0.03</v>
      </c>
      <c r="D16" s="42">
        <f>'Technical Approach Methodology'!E14</f>
        <v>0</v>
      </c>
    </row>
    <row r="17" spans="1:4" x14ac:dyDescent="0.25">
      <c r="A17" s="28" t="s">
        <v>47</v>
      </c>
      <c r="B17" s="24" t="s">
        <v>29</v>
      </c>
      <c r="C17" s="36">
        <v>0.03</v>
      </c>
      <c r="D17" s="5">
        <f>'Technical Approach Methodology'!E15</f>
        <v>0</v>
      </c>
    </row>
    <row r="18" spans="1:4" ht="28.5" x14ac:dyDescent="0.3">
      <c r="A18" s="28" t="s">
        <v>48</v>
      </c>
      <c r="B18" s="26" t="s">
        <v>30</v>
      </c>
      <c r="C18" s="36">
        <v>0.03</v>
      </c>
      <c r="D18" s="42">
        <f>'Technical Approach Methodology'!E16</f>
        <v>0</v>
      </c>
    </row>
    <row r="19" spans="1:4" ht="32.25" customHeight="1" x14ac:dyDescent="0.25">
      <c r="A19" s="43">
        <v>2.2000000000000002</v>
      </c>
      <c r="B19" s="40" t="s">
        <v>31</v>
      </c>
      <c r="C19" s="44">
        <v>0.1</v>
      </c>
      <c r="D19" s="5">
        <f>'Technical Approach Methodology'!E17</f>
        <v>0</v>
      </c>
    </row>
    <row r="20" spans="1:4" ht="33" customHeight="1" x14ac:dyDescent="0.25">
      <c r="A20" s="28" t="s">
        <v>49</v>
      </c>
      <c r="B20" s="26" t="s">
        <v>32</v>
      </c>
      <c r="C20" s="45">
        <v>2.5000000000000001E-2</v>
      </c>
      <c r="D20" s="5">
        <f>'Technical Approach Methodology'!E18</f>
        <v>0</v>
      </c>
    </row>
    <row r="21" spans="1:4" x14ac:dyDescent="0.25">
      <c r="A21" s="27" t="s">
        <v>42</v>
      </c>
      <c r="B21" s="24" t="s">
        <v>33</v>
      </c>
      <c r="C21" s="46">
        <v>2.5000000000000001E-2</v>
      </c>
      <c r="D21" s="5">
        <f>'Technical Approach Methodology'!E19</f>
        <v>0</v>
      </c>
    </row>
    <row r="22" spans="1:4" ht="17.25" x14ac:dyDescent="0.3">
      <c r="A22" s="28" t="s">
        <v>50</v>
      </c>
      <c r="B22" s="26" t="s">
        <v>34</v>
      </c>
      <c r="C22" s="45">
        <v>2.5000000000000001E-2</v>
      </c>
      <c r="D22" s="42">
        <f>'Technical Approach Methodology'!E20</f>
        <v>0</v>
      </c>
    </row>
    <row r="23" spans="1:4" x14ac:dyDescent="0.25">
      <c r="A23" s="27" t="s">
        <v>51</v>
      </c>
      <c r="B23" s="24" t="s">
        <v>35</v>
      </c>
      <c r="C23" s="46">
        <v>2.5000000000000001E-2</v>
      </c>
      <c r="D23" s="5">
        <f>'Technical Approach Methodology'!E21</f>
        <v>0</v>
      </c>
    </row>
    <row r="24" spans="1:4" ht="17.25" x14ac:dyDescent="0.3">
      <c r="A24" s="43">
        <v>2.2999999999999998</v>
      </c>
      <c r="B24" s="40" t="s">
        <v>36</v>
      </c>
      <c r="C24" s="41">
        <v>7.0000000000000007E-2</v>
      </c>
      <c r="D24" s="42">
        <f>'Technical Approach Methodology'!E22</f>
        <v>0</v>
      </c>
    </row>
    <row r="25" spans="1:4" x14ac:dyDescent="0.25">
      <c r="A25" s="27" t="s">
        <v>52</v>
      </c>
      <c r="B25" s="24" t="s">
        <v>37</v>
      </c>
      <c r="C25" s="36">
        <v>0.02</v>
      </c>
      <c r="D25" s="5">
        <f>'Technical Approach Methodology'!E23</f>
        <v>0</v>
      </c>
    </row>
    <row r="26" spans="1:4" x14ac:dyDescent="0.25">
      <c r="A26" s="28" t="s">
        <v>53</v>
      </c>
      <c r="B26" s="26" t="s">
        <v>38</v>
      </c>
      <c r="C26" s="36">
        <v>0.02</v>
      </c>
      <c r="D26" s="5">
        <f>'Technical Approach Methodology'!E24</f>
        <v>0</v>
      </c>
    </row>
    <row r="27" spans="1:4" x14ac:dyDescent="0.25">
      <c r="A27" s="27" t="s">
        <v>43</v>
      </c>
      <c r="B27" s="24" t="s">
        <v>39</v>
      </c>
      <c r="C27" s="36">
        <v>0.02</v>
      </c>
      <c r="D27" s="5">
        <f>'Technical Approach Methodology'!E25</f>
        <v>0</v>
      </c>
    </row>
    <row r="28" spans="1:4" x14ac:dyDescent="0.25">
      <c r="A28" s="28" t="s">
        <v>54</v>
      </c>
      <c r="B28" s="26" t="s">
        <v>40</v>
      </c>
      <c r="C28" s="36">
        <v>0.01</v>
      </c>
      <c r="D28" s="5">
        <f>'Technical Approach Methodology'!E26</f>
        <v>0</v>
      </c>
    </row>
    <row r="29" spans="1:4" x14ac:dyDescent="0.25">
      <c r="A29" s="37">
        <v>3</v>
      </c>
      <c r="B29" s="33" t="s">
        <v>72</v>
      </c>
      <c r="C29" s="47">
        <v>0.4</v>
      </c>
      <c r="D29" s="33">
        <f>(SUM('Key Experts’ qualifications'!E45,'Key Experts’ qualifications'!E49,'Key Experts’ qualifications'!E53)/2.5)</f>
        <v>0</v>
      </c>
    </row>
    <row r="30" spans="1:4" ht="15" customHeight="1" x14ac:dyDescent="0.25">
      <c r="A30" s="43">
        <v>3.1</v>
      </c>
      <c r="B30" s="40" t="s">
        <v>55</v>
      </c>
      <c r="C30" s="48">
        <v>0.2</v>
      </c>
      <c r="D30" s="5">
        <f>'Key Experts’ qualifications'!E45</f>
        <v>0</v>
      </c>
    </row>
    <row r="31" spans="1:4" x14ac:dyDescent="0.25">
      <c r="A31" s="49" t="s">
        <v>59</v>
      </c>
      <c r="B31" s="17" t="s">
        <v>56</v>
      </c>
      <c r="C31" s="50">
        <v>0.08</v>
      </c>
      <c r="D31" s="5">
        <f>'Key Experts’ qualifications'!E46</f>
        <v>0</v>
      </c>
    </row>
    <row r="32" spans="1:4" x14ac:dyDescent="0.25">
      <c r="A32" s="51" t="s">
        <v>60</v>
      </c>
      <c r="B32" s="16" t="s">
        <v>57</v>
      </c>
      <c r="C32" s="52">
        <v>0.04</v>
      </c>
      <c r="D32" s="5">
        <f>'Key Experts’ qualifications'!E47</f>
        <v>0</v>
      </c>
    </row>
    <row r="33" spans="1:4" x14ac:dyDescent="0.25">
      <c r="A33" s="49" t="s">
        <v>61</v>
      </c>
      <c r="B33" s="17" t="s">
        <v>58</v>
      </c>
      <c r="C33" s="50">
        <v>0.08</v>
      </c>
      <c r="D33" s="5">
        <f>'Key Experts’ qualifications'!E48</f>
        <v>0</v>
      </c>
    </row>
    <row r="34" spans="1:4" ht="15" customHeight="1" x14ac:dyDescent="0.25">
      <c r="A34" s="43">
        <v>3.2</v>
      </c>
      <c r="B34" s="40" t="s">
        <v>62</v>
      </c>
      <c r="C34" s="48">
        <v>0.75</v>
      </c>
      <c r="D34" s="5">
        <f>'Key Experts’ qualifications'!E49</f>
        <v>0</v>
      </c>
    </row>
    <row r="35" spans="1:4" x14ac:dyDescent="0.25">
      <c r="A35" s="49" t="s">
        <v>66</v>
      </c>
      <c r="B35" s="17" t="s">
        <v>63</v>
      </c>
      <c r="C35" s="50">
        <v>0.2</v>
      </c>
      <c r="D35" s="5">
        <f>'Key Experts’ qualifications'!E50</f>
        <v>0</v>
      </c>
    </row>
    <row r="36" spans="1:4" x14ac:dyDescent="0.25">
      <c r="A36" s="51" t="s">
        <v>67</v>
      </c>
      <c r="B36" s="16" t="s">
        <v>64</v>
      </c>
      <c r="C36" s="52">
        <v>0.3</v>
      </c>
      <c r="D36" s="5">
        <f>'Key Experts’ qualifications'!E51</f>
        <v>0</v>
      </c>
    </row>
    <row r="37" spans="1:4" x14ac:dyDescent="0.25">
      <c r="A37" s="49" t="s">
        <v>68</v>
      </c>
      <c r="B37" s="17" t="s">
        <v>65</v>
      </c>
      <c r="C37" s="50">
        <v>0.25</v>
      </c>
      <c r="D37" s="5"/>
    </row>
    <row r="38" spans="1:4" ht="22.5" x14ac:dyDescent="0.25">
      <c r="A38" s="43">
        <v>3.3</v>
      </c>
      <c r="B38" s="40" t="s">
        <v>69</v>
      </c>
      <c r="C38" s="48">
        <v>0.05</v>
      </c>
      <c r="D38" s="5">
        <f>'Key Experts’ qualifications'!E53</f>
        <v>0</v>
      </c>
    </row>
    <row r="39" spans="1:4" ht="29.25" x14ac:dyDescent="0.25">
      <c r="A39" s="37">
        <v>4</v>
      </c>
      <c r="B39" s="53" t="s">
        <v>81</v>
      </c>
      <c r="C39" s="47">
        <v>0.15</v>
      </c>
      <c r="D39" s="35">
        <f>'Transfer of knowledge '!E11</f>
        <v>1.25</v>
      </c>
    </row>
    <row r="40" spans="1:4" x14ac:dyDescent="0.25">
      <c r="A40" s="54">
        <v>4.0999999999999996</v>
      </c>
      <c r="B40" s="55" t="s">
        <v>82</v>
      </c>
      <c r="C40" s="48">
        <v>0.05</v>
      </c>
      <c r="D40" s="5">
        <f>'Transfer of knowledge '!E8</f>
        <v>1.25</v>
      </c>
    </row>
    <row r="41" spans="1:4" x14ac:dyDescent="0.25">
      <c r="A41" s="56">
        <v>4.2</v>
      </c>
      <c r="B41" s="12" t="s">
        <v>83</v>
      </c>
      <c r="C41" s="48">
        <v>0.05</v>
      </c>
      <c r="D41" s="5">
        <f>'Transfer of knowledge '!E9</f>
        <v>0</v>
      </c>
    </row>
    <row r="42" spans="1:4" ht="28.5" x14ac:dyDescent="0.25">
      <c r="A42" s="57">
        <v>4.3</v>
      </c>
      <c r="B42" s="11" t="s">
        <v>84</v>
      </c>
      <c r="C42" s="48">
        <v>0.05</v>
      </c>
      <c r="D42" s="5">
        <f>'Transfer of knowledge '!E10</f>
        <v>0</v>
      </c>
    </row>
    <row r="43" spans="1:4" ht="38.25" customHeight="1" x14ac:dyDescent="0.25">
      <c r="A43" s="93" t="s">
        <v>80</v>
      </c>
      <c r="B43" s="93"/>
      <c r="C43" s="48">
        <f>SUM(C8,C11,C29,C39)</f>
        <v>1</v>
      </c>
      <c r="D43" s="58">
        <f>SUM(D8,D11,D29,D39)</f>
        <v>9.5</v>
      </c>
    </row>
    <row r="44" spans="1:4" x14ac:dyDescent="0.25">
      <c r="B44" s="8"/>
      <c r="C44" s="8"/>
    </row>
    <row r="46" spans="1:4" ht="15.75" thickBot="1" x14ac:dyDescent="0.3"/>
    <row r="47" spans="1:4" ht="16.5" thickTop="1" thickBot="1" x14ac:dyDescent="0.3">
      <c r="A47" s="100" t="s">
        <v>20</v>
      </c>
      <c r="B47" s="101"/>
      <c r="C47" s="102"/>
    </row>
    <row r="48" spans="1:4" x14ac:dyDescent="0.25">
      <c r="A48" s="94" t="s">
        <v>9</v>
      </c>
      <c r="B48" s="95"/>
      <c r="C48" s="96"/>
    </row>
    <row r="49" spans="1:3" x14ac:dyDescent="0.25">
      <c r="A49" s="94" t="s">
        <v>10</v>
      </c>
      <c r="B49" s="95"/>
      <c r="C49" s="96"/>
    </row>
    <row r="50" spans="1:3" x14ac:dyDescent="0.25">
      <c r="A50" s="94" t="s">
        <v>11</v>
      </c>
      <c r="B50" s="95"/>
      <c r="C50" s="96"/>
    </row>
    <row r="51" spans="1:3" x14ac:dyDescent="0.25">
      <c r="A51" s="94" t="s">
        <v>12</v>
      </c>
      <c r="B51" s="95"/>
      <c r="C51" s="96"/>
    </row>
    <row r="52" spans="1:3" x14ac:dyDescent="0.25">
      <c r="A52" s="94" t="s">
        <v>12</v>
      </c>
      <c r="B52" s="95"/>
      <c r="C52" s="96"/>
    </row>
    <row r="53" spans="1:3" ht="15.75" thickBot="1" x14ac:dyDescent="0.3">
      <c r="A53" s="97" t="s">
        <v>14</v>
      </c>
      <c r="B53" s="98"/>
      <c r="C53" s="99"/>
    </row>
    <row r="54" spans="1:3" ht="15.75" thickTop="1" x14ac:dyDescent="0.25"/>
  </sheetData>
  <mergeCells count="8">
    <mergeCell ref="A43:B43"/>
    <mergeCell ref="A52:C52"/>
    <mergeCell ref="A53:C53"/>
    <mergeCell ref="A47:C47"/>
    <mergeCell ref="A48:C48"/>
    <mergeCell ref="A49:C49"/>
    <mergeCell ref="A50:C50"/>
    <mergeCell ref="A51:C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Specific experience of firm </vt:lpstr>
      <vt:lpstr>Technical Approach Methodology</vt:lpstr>
      <vt:lpstr>Key Experts’ qualifications</vt:lpstr>
      <vt:lpstr>Transfer of knowledge </vt:lpstr>
      <vt:lpstr>Result_summary</vt:lpstr>
      <vt:lpstr>Result_summary!_Toc111713167</vt:lpstr>
      <vt:lpstr>'Technical Approach Methodology'!_Toc126105322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birhane</cp:lastModifiedBy>
  <cp:lastPrinted>2022-12-27T13:58:37Z</cp:lastPrinted>
  <dcterms:created xsi:type="dcterms:W3CDTF">2022-12-26T18:47:38Z</dcterms:created>
  <dcterms:modified xsi:type="dcterms:W3CDTF">2023-02-03T12:27:03Z</dcterms:modified>
</cp:coreProperties>
</file>