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ad and writes" sheetId="1" r:id="rId3"/>
    <sheet state="visible" name="Read intensive" sheetId="2" r:id="rId4"/>
    <sheet state="visible" name="RWP improvement" sheetId="3" r:id="rId5"/>
    <sheet state="hidden" name="Sheet4" sheetId="4" r:id="rId6"/>
    <sheet state="visible" name="Miss rate" sheetId="5" r:id="rId7"/>
    <sheet state="visible" name="Replc rate" sheetId="6" r:id="rId8"/>
    <sheet state="visible" name="WB rate" sheetId="7" r:id="rId9"/>
    <sheet state="visible" name="IPC" sheetId="8" r:id="rId10"/>
    <sheet state="visible" name="CPI" sheetId="9" r:id="rId11"/>
    <sheet state="visible" name="MPKI" sheetId="10" r:id="rId12"/>
    <sheet state="visible" name="CAche size" sheetId="11" r:id="rId13"/>
    <sheet state="visible" name="Mem traffic" sheetId="12" r:id="rId14"/>
    <sheet state="visible" name="Traffic" sheetId="13" r:id="rId15"/>
    <sheet state="visible" name="Associativity" sheetId="14" r:id="rId16"/>
  </sheets>
  <definedNames/>
  <calcPr/>
</workbook>
</file>

<file path=xl/sharedStrings.xml><?xml version="1.0" encoding="utf-8"?>
<sst xmlns="http://schemas.openxmlformats.org/spreadsheetml/2006/main" count="371" uniqueCount="78">
  <si>
    <t>SPEC2000 Benchmarks</t>
  </si>
  <si>
    <t>Reads/Loads</t>
  </si>
  <si>
    <t>Writes/Stores</t>
  </si>
  <si>
    <t>Total Mem access</t>
  </si>
  <si>
    <t>Read ratio</t>
  </si>
  <si>
    <t>Improvement over LRU</t>
  </si>
  <si>
    <t>apsi</t>
  </si>
  <si>
    <t>P</t>
  </si>
  <si>
    <t>galgel</t>
  </si>
  <si>
    <t>P, repl,wb incr</t>
  </si>
  <si>
    <t>gap</t>
  </si>
  <si>
    <t>vortex</t>
  </si>
  <si>
    <t>N</t>
  </si>
  <si>
    <t>mcf</t>
  </si>
  <si>
    <t>applu</t>
  </si>
  <si>
    <t>gzip</t>
  </si>
  <si>
    <t>bzip2</t>
  </si>
  <si>
    <t>equake</t>
  </si>
  <si>
    <t>gcc</t>
  </si>
  <si>
    <t>N, Worse</t>
  </si>
  <si>
    <t>vpr</t>
  </si>
  <si>
    <t>twolf</t>
  </si>
  <si>
    <t>P, repl incr</t>
  </si>
  <si>
    <t>mesa</t>
  </si>
  <si>
    <t>NC</t>
  </si>
  <si>
    <t>art</t>
  </si>
  <si>
    <t>fma3d</t>
  </si>
  <si>
    <t>parser</t>
  </si>
  <si>
    <t>crafty</t>
  </si>
  <si>
    <t>P, mr and repl incr</t>
  </si>
  <si>
    <t>mgrid</t>
  </si>
  <si>
    <t>ammp</t>
  </si>
  <si>
    <t>lucas</t>
  </si>
  <si>
    <t>swim</t>
  </si>
  <si>
    <t>logs</t>
  </si>
  <si>
    <t>LRU RR</t>
  </si>
  <si>
    <t>RWP RR</t>
  </si>
  <si>
    <t>Improvement</t>
  </si>
  <si>
    <t>LRU MR</t>
  </si>
  <si>
    <t>RWP MR</t>
  </si>
  <si>
    <t>LRU IPC</t>
  </si>
  <si>
    <t>RWP IPC</t>
  </si>
  <si>
    <t>LRU CPI</t>
  </si>
  <si>
    <t>RWP CPI</t>
  </si>
  <si>
    <t>LRU WBR</t>
  </si>
  <si>
    <t>RWP WBR</t>
  </si>
  <si>
    <t>LRU Miss</t>
  </si>
  <si>
    <t>RWP Miss</t>
  </si>
  <si>
    <t>LRU MPKI</t>
  </si>
  <si>
    <t>RWP MPKI</t>
  </si>
  <si>
    <t>LRU Replacements</t>
  </si>
  <si>
    <t>RWP replacements</t>
  </si>
  <si>
    <t>LRU WB</t>
  </si>
  <si>
    <t>RWP WB</t>
  </si>
  <si>
    <t>LRU acc</t>
  </si>
  <si>
    <t>RWP acc</t>
  </si>
  <si>
    <t>LRU Traffic Weighted</t>
  </si>
  <si>
    <t>RWP Traffic Weighted</t>
  </si>
  <si>
    <t>Miss rate LRU</t>
  </si>
  <si>
    <t>Miss rate RWP</t>
  </si>
  <si>
    <t>WB rate LRU</t>
  </si>
  <si>
    <t>WB rate RWP</t>
  </si>
  <si>
    <t>Trafiic LRU</t>
  </si>
  <si>
    <t>Trafiic RWP</t>
  </si>
  <si>
    <t>Benchmarks</t>
  </si>
  <si>
    <t>Metric</t>
  </si>
  <si>
    <t>1k</t>
  </si>
  <si>
    <t>2k</t>
  </si>
  <si>
    <t>4k</t>
  </si>
  <si>
    <t>8k</t>
  </si>
  <si>
    <t>Miss rate</t>
  </si>
  <si>
    <t>Replc rate</t>
  </si>
  <si>
    <t>WB rate</t>
  </si>
  <si>
    <t>AVG</t>
  </si>
  <si>
    <t>Miss Rate</t>
  </si>
  <si>
    <t>MCF</t>
  </si>
  <si>
    <t>Replacement rate</t>
  </si>
  <si>
    <t>Write-back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</si>
</sst>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1" numFmtId="0" xfId="0" applyFont="1"/>
    <xf borderId="1" fillId="0" fontId="1" numFmtId="0" xfId="0" applyAlignment="1" applyBorder="1" applyFont="1">
      <alignment/>
    </xf>
    <xf borderId="2" fillId="0" fontId="1" numFmtId="0" xfId="0" applyAlignment="1" applyBorder="1" applyFont="1">
      <alignment vertical="center"/>
    </xf>
    <xf borderId="1" fillId="0" fontId="2" numFmtId="0" xfId="0" applyAlignment="1" applyBorder="1" applyFont="1">
      <alignment/>
    </xf>
    <xf borderId="3" fillId="0" fontId="2" numFmtId="0" xfId="0" applyBorder="1" applyFont="1"/>
    <xf borderId="4" fillId="0" fontId="2" numFmtId="0" xfId="0" applyBorder="1" applyFont="1"/>
    <xf borderId="1" fillId="0" fontId="1" numFmtId="0" xfId="0" applyBorder="1" applyFont="1"/>
    <xf borderId="2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  <dxf>
      <font/>
      <fill>
        <patternFill patternType="solid">
          <fgColor rgb="FFF4C7C3"/>
          <bgColor rgb="FFF4C7C3"/>
        </patternFill>
      </fill>
      <alignment/>
      <border>
        <left/>
        <right/>
        <top/>
        <bottom/>
      </border>
    </dxf>
    <dxf>
      <font/>
      <fill>
        <patternFill patternType="solid">
          <fgColor rgb="FFFCE8B2"/>
          <bgColor rgb="FFFCE8B2"/>
        </patternFill>
      </fill>
      <alignment/>
      <border>
        <left/>
        <right/>
        <top/>
        <bottom/>
      </border>
    </dxf>
    <dxf>
      <font/>
      <fill>
        <patternFill patternType="solid">
          <fgColor rgb="FFFF0000"/>
          <bgColor rgb="FFFF0000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sz="1600"/>
            </a:pPr>
            <a:r>
              <a:t>Reads/Loads and Writes/Stores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'Read and writes'!$B$1</c:f>
            </c:strRef>
          </c:tx>
          <c:spPr>
            <a:solidFill>
              <a:srgbClr val="3366CC"/>
            </a:solidFill>
          </c:spPr>
          <c:cat>
            <c:strRef>
              <c:f>'Read and writes'!$A$2:$A$22</c:f>
            </c:strRef>
          </c:cat>
          <c:val>
            <c:numRef>
              <c:f>'Read and writes'!$B$2:$B$22</c:f>
            </c:numRef>
          </c:val>
        </c:ser>
        <c:ser>
          <c:idx val="1"/>
          <c:order val="1"/>
          <c:tx>
            <c:strRef>
              <c:f>'Read and writes'!$C$1</c:f>
            </c:strRef>
          </c:tx>
          <c:spPr>
            <a:solidFill>
              <a:srgbClr val="DC3912"/>
            </a:solidFill>
          </c:spPr>
          <c:cat>
            <c:strRef>
              <c:f>'Read and writes'!$A$2:$A$22</c:f>
            </c:strRef>
          </c:cat>
          <c:val>
            <c:numRef>
              <c:f>'Read and writes'!$C$2:$C$22</c:f>
            </c:numRef>
          </c:val>
        </c:ser>
        <c:overlap val="100"/>
        <c:axId val="1539262264"/>
        <c:axId val="952085034"/>
      </c:barChart>
      <c:catAx>
        <c:axId val="1539262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SPEC2000 Benchmarks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952085034"/>
      </c:catAx>
      <c:valAx>
        <c:axId val="9520850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539262264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Read intensive weighted </a:t>
            </a:r>
          </a:p>
        </c:rich>
      </c:tx>
      <c:overlay val="0"/>
    </c:title>
    <c:plotArea>
      <c:layout/>
      <c:areaChart>
        <c:ser>
          <c:idx val="0"/>
          <c:order val="0"/>
          <c:spPr>
            <a:solidFill>
              <a:srgbClr val="3366CC">
                <a:alpha val="30000"/>
              </a:srgbClr>
            </a:solidFill>
            <a:ln cmpd="sng" w="25400">
              <a:solidFill>
                <a:srgbClr val="3366CC"/>
              </a:solidFill>
            </a:ln>
          </c:spPr>
          <c:cat>
            <c:strRef>
              <c:f>'Read intensive'!$A$1:$A$1001</c:f>
            </c:strRef>
          </c:cat>
          <c:val>
            <c:numRef>
              <c:f>'Read intensive'!$E$1:$E$1001</c:f>
            </c:numRef>
          </c:val>
        </c:ser>
        <c:axId val="491166994"/>
        <c:axId val="996538665"/>
      </c:areaChart>
      <c:catAx>
        <c:axId val="4911669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Horizontal axis title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996538665"/>
      </c:catAx>
      <c:valAx>
        <c:axId val="9965386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491166994"/>
      </c:valAx>
    </c:plotArea>
    <c:legend>
      <c:legendPos val="r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sz="1600"/>
            </a:pPr>
            <a:r>
              <a:t>LRU MR and RWP MR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'Miss rate'!$B$1</c:f>
            </c:strRef>
          </c:tx>
          <c:spPr>
            <a:solidFill>
              <a:srgbClr val="3366CC"/>
            </a:solidFill>
          </c:spPr>
          <c:cat>
            <c:strRef>
              <c:f>'Miss rate'!$A$2:$A$22</c:f>
            </c:strRef>
          </c:cat>
          <c:val>
            <c:numRef>
              <c:f>'Miss rate'!$B$2:$B$22</c:f>
            </c:numRef>
          </c:val>
        </c:ser>
        <c:ser>
          <c:idx val="1"/>
          <c:order val="1"/>
          <c:tx>
            <c:strRef>
              <c:f>'Miss rate'!$C$1</c:f>
            </c:strRef>
          </c:tx>
          <c:spPr>
            <a:solidFill>
              <a:srgbClr val="DC3912"/>
            </a:solidFill>
          </c:spPr>
          <c:cat>
            <c:strRef>
              <c:f>'Miss rate'!$A$2:$A$22</c:f>
            </c:strRef>
          </c:cat>
          <c:val>
            <c:numRef>
              <c:f>'Miss rate'!$C$2:$C$22</c:f>
            </c:numRef>
          </c:val>
        </c:ser>
        <c:axId val="2103890513"/>
        <c:axId val="372851497"/>
      </c:barChart>
      <c:catAx>
        <c:axId val="2103890513"/>
        <c:scaling>
          <c:orientation val="minMax"/>
        </c:scaling>
        <c:delete val="0"/>
        <c:axPos val="b"/>
        <c:txPr>
          <a:bodyPr/>
          <a:lstStyle/>
          <a:p>
            <a:pPr lvl="0">
              <a:defRPr sz="1200">
                <a:solidFill>
                  <a:srgbClr val="222222"/>
                </a:solidFill>
              </a:defRPr>
            </a:pPr>
          </a:p>
        </c:txPr>
        <c:crossAx val="372851497"/>
      </c:catAx>
      <c:valAx>
        <c:axId val="3728514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103890513"/>
      </c:valAx>
    </c:plotArea>
    <c:legend>
      <c:legendPos val="r"/>
      <c:overlay val="0"/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sz="1600"/>
            </a:pPr>
            <a:r>
              <a:t>LRU RR and RWP RR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'Replc rate'!$B$1</c:f>
            </c:strRef>
          </c:tx>
          <c:spPr>
            <a:solidFill>
              <a:srgbClr val="3366CC"/>
            </a:solidFill>
          </c:spPr>
          <c:cat>
            <c:strRef>
              <c:f>'Replc rate'!$A$2:$A$22</c:f>
            </c:strRef>
          </c:cat>
          <c:val>
            <c:numRef>
              <c:f>'Replc rate'!$B$2:$B$22</c:f>
            </c:numRef>
          </c:val>
        </c:ser>
        <c:ser>
          <c:idx val="1"/>
          <c:order val="1"/>
          <c:tx>
            <c:strRef>
              <c:f>'Replc rate'!$C$1</c:f>
            </c:strRef>
          </c:tx>
          <c:spPr>
            <a:solidFill>
              <a:srgbClr val="DC3912"/>
            </a:solidFill>
          </c:spPr>
          <c:cat>
            <c:strRef>
              <c:f>'Replc rate'!$A$2:$A$22</c:f>
            </c:strRef>
          </c:cat>
          <c:val>
            <c:numRef>
              <c:f>'Replc rate'!$C$2:$C$22</c:f>
            </c:numRef>
          </c:val>
        </c:ser>
        <c:axId val="672510529"/>
        <c:axId val="820591631"/>
      </c:barChart>
      <c:catAx>
        <c:axId val="672510529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820591631"/>
      </c:catAx>
      <c:valAx>
        <c:axId val="8205916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672510529"/>
      </c:valAx>
    </c:plotArea>
    <c:legend>
      <c:legendPos val="r"/>
      <c:overlay val="0"/>
    </c:legend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sz="1600"/>
            </a:pPr>
            <a:r>
              <a:t>LRU WBR and RWP WBR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'WB rate'!$B$1</c:f>
            </c:strRef>
          </c:tx>
          <c:spPr>
            <a:solidFill>
              <a:srgbClr val="3366CC"/>
            </a:solidFill>
          </c:spPr>
          <c:cat>
            <c:strRef>
              <c:f>'WB rate'!$A$2:$A$22</c:f>
            </c:strRef>
          </c:cat>
          <c:val>
            <c:numRef>
              <c:f>'WB rate'!$B$2:$B$22</c:f>
            </c:numRef>
          </c:val>
        </c:ser>
        <c:ser>
          <c:idx val="1"/>
          <c:order val="1"/>
          <c:tx>
            <c:strRef>
              <c:f>'WB rate'!$C$1</c:f>
            </c:strRef>
          </c:tx>
          <c:spPr>
            <a:solidFill>
              <a:srgbClr val="DC3912"/>
            </a:solidFill>
          </c:spPr>
          <c:cat>
            <c:strRef>
              <c:f>'WB rate'!$A$2:$A$22</c:f>
            </c:strRef>
          </c:cat>
          <c:val>
            <c:numRef>
              <c:f>'WB rate'!$C$2:$C$22</c:f>
            </c:numRef>
          </c:val>
        </c:ser>
        <c:axId val="1504866838"/>
        <c:axId val="152688965"/>
      </c:barChart>
      <c:catAx>
        <c:axId val="1504866838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52688965"/>
      </c:catAx>
      <c:valAx>
        <c:axId val="1526889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504866838"/>
      </c:valAx>
    </c:plotArea>
    <c:legend>
      <c:legendPos val="r"/>
      <c:overlay val="0"/>
    </c:legend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Miss rate variation with Cache Size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'CAche size'!$C$1</c:f>
            </c:strRef>
          </c:tx>
          <c:spPr>
            <a:solidFill>
              <a:srgbClr val="3366CC"/>
            </a:solidFill>
          </c:spPr>
          <c:cat>
            <c:strRef>
              <c:f>'CAche size'!$A$2:$A$8</c:f>
            </c:strRef>
          </c:cat>
          <c:val>
            <c:numRef>
              <c:f>'CAche size'!$C$2:$C$8</c:f>
            </c:numRef>
          </c:val>
        </c:ser>
        <c:ser>
          <c:idx val="1"/>
          <c:order val="1"/>
          <c:tx>
            <c:strRef>
              <c:f>'CAche size'!$D$1</c:f>
            </c:strRef>
          </c:tx>
          <c:spPr>
            <a:solidFill>
              <a:srgbClr val="DC3912"/>
            </a:solidFill>
          </c:spPr>
          <c:cat>
            <c:strRef>
              <c:f>'CAche size'!$A$2:$A$8</c:f>
            </c:strRef>
          </c:cat>
          <c:val>
            <c:numRef>
              <c:f>'CAche size'!$D$2:$D$8</c:f>
            </c:numRef>
          </c:val>
        </c:ser>
        <c:ser>
          <c:idx val="2"/>
          <c:order val="2"/>
          <c:tx>
            <c:strRef>
              <c:f>'CAche size'!$E$1</c:f>
            </c:strRef>
          </c:tx>
          <c:spPr>
            <a:solidFill>
              <a:srgbClr val="FF9900"/>
            </a:solidFill>
          </c:spPr>
          <c:cat>
            <c:strRef>
              <c:f>'CAche size'!$A$2:$A$8</c:f>
            </c:strRef>
          </c:cat>
          <c:val>
            <c:numRef>
              <c:f>'CAche size'!$E$2:$E$8</c:f>
            </c:numRef>
          </c:val>
        </c:ser>
        <c:ser>
          <c:idx val="3"/>
          <c:order val="3"/>
          <c:tx>
            <c:strRef>
              <c:f>'CAche size'!$F$1</c:f>
            </c:strRef>
          </c:tx>
          <c:spPr>
            <a:solidFill>
              <a:srgbClr val="109618"/>
            </a:solidFill>
          </c:spPr>
          <c:cat>
            <c:strRef>
              <c:f>'CAche size'!$A$2:$A$8</c:f>
            </c:strRef>
          </c:cat>
          <c:val>
            <c:numRef>
              <c:f>'CAche size'!$F$2:$F$8</c:f>
            </c:numRef>
          </c:val>
        </c:ser>
        <c:axId val="1747035396"/>
        <c:axId val="53106540"/>
      </c:barChart>
      <c:catAx>
        <c:axId val="17470353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Benchmarks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53106540"/>
      </c:catAx>
      <c:valAx>
        <c:axId val="531065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747035396"/>
      </c:valAx>
    </c:plotArea>
    <c:legend>
      <c:legendPos val="r"/>
      <c:overlay val="0"/>
    </c:legend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</a:defRPr>
            </a:pPr>
            <a:r>
              <a:t>Replacement rate variation with Cache Size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'CAche size'!$C$10</c:f>
            </c:strRef>
          </c:tx>
          <c:spPr>
            <a:solidFill>
              <a:srgbClr val="3366CC"/>
            </a:solidFill>
          </c:spPr>
          <c:cat>
            <c:strRef>
              <c:f>'CAche size'!$A$11:$A$17</c:f>
            </c:strRef>
          </c:cat>
          <c:val>
            <c:numRef>
              <c:f>'CAche size'!$C$11:$C$17</c:f>
            </c:numRef>
          </c:val>
        </c:ser>
        <c:ser>
          <c:idx val="1"/>
          <c:order val="1"/>
          <c:tx>
            <c:strRef>
              <c:f>'CAche size'!$D$10</c:f>
            </c:strRef>
          </c:tx>
          <c:spPr>
            <a:solidFill>
              <a:srgbClr val="DC3912"/>
            </a:solidFill>
          </c:spPr>
          <c:cat>
            <c:strRef>
              <c:f>'CAche size'!$A$11:$A$17</c:f>
            </c:strRef>
          </c:cat>
          <c:val>
            <c:numRef>
              <c:f>'CAche size'!$D$11:$D$17</c:f>
            </c:numRef>
          </c:val>
        </c:ser>
        <c:ser>
          <c:idx val="2"/>
          <c:order val="2"/>
          <c:tx>
            <c:strRef>
              <c:f>'CAche size'!$E$10</c:f>
            </c:strRef>
          </c:tx>
          <c:spPr>
            <a:solidFill>
              <a:srgbClr val="FF9900"/>
            </a:solidFill>
          </c:spPr>
          <c:cat>
            <c:strRef>
              <c:f>'CAche size'!$A$11:$A$17</c:f>
            </c:strRef>
          </c:cat>
          <c:val>
            <c:numRef>
              <c:f>'CAche size'!$E$11:$E$17</c:f>
            </c:numRef>
          </c:val>
        </c:ser>
        <c:ser>
          <c:idx val="3"/>
          <c:order val="3"/>
          <c:tx>
            <c:strRef>
              <c:f>'CAche size'!$F$10</c:f>
            </c:strRef>
          </c:tx>
          <c:spPr>
            <a:solidFill>
              <a:srgbClr val="109618"/>
            </a:solidFill>
          </c:spPr>
          <c:cat>
            <c:strRef>
              <c:f>'CAche size'!$A$11:$A$17</c:f>
            </c:strRef>
          </c:cat>
          <c:val>
            <c:numRef>
              <c:f>'CAche size'!$F$11:$F$17</c:f>
            </c:numRef>
          </c:val>
        </c:ser>
        <c:axId val="1032163812"/>
        <c:axId val="1800576624"/>
      </c:barChart>
      <c:catAx>
        <c:axId val="1032163812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800576624"/>
      </c:catAx>
      <c:valAx>
        <c:axId val="18005766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032163812"/>
      </c:valAx>
    </c:plotArea>
    <c:legend>
      <c:legendPos val="r"/>
      <c:overlay val="0"/>
    </c:legend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</a:defRPr>
            </a:pPr>
            <a:r>
              <a:t>Writeback rate variation with Cache Size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'CAche size'!$C$19</c:f>
            </c:strRef>
          </c:tx>
          <c:spPr>
            <a:solidFill>
              <a:srgbClr val="3366CC"/>
            </a:solidFill>
          </c:spPr>
          <c:cat>
            <c:strRef>
              <c:f>'CAche size'!$A$20:$A$26</c:f>
            </c:strRef>
          </c:cat>
          <c:val>
            <c:numRef>
              <c:f>'CAche size'!$C$20:$C$26</c:f>
            </c:numRef>
          </c:val>
        </c:ser>
        <c:ser>
          <c:idx val="1"/>
          <c:order val="1"/>
          <c:tx>
            <c:strRef>
              <c:f>'CAche size'!$D$19</c:f>
            </c:strRef>
          </c:tx>
          <c:spPr>
            <a:solidFill>
              <a:srgbClr val="DC3912"/>
            </a:solidFill>
          </c:spPr>
          <c:cat>
            <c:strRef>
              <c:f>'CAche size'!$A$20:$A$26</c:f>
            </c:strRef>
          </c:cat>
          <c:val>
            <c:numRef>
              <c:f>'CAche size'!$D$20:$D$26</c:f>
            </c:numRef>
          </c:val>
        </c:ser>
        <c:ser>
          <c:idx val="2"/>
          <c:order val="2"/>
          <c:tx>
            <c:strRef>
              <c:f>'CAche size'!$E$19</c:f>
            </c:strRef>
          </c:tx>
          <c:spPr>
            <a:solidFill>
              <a:srgbClr val="FF9900"/>
            </a:solidFill>
          </c:spPr>
          <c:cat>
            <c:strRef>
              <c:f>'CAche size'!$A$20:$A$26</c:f>
            </c:strRef>
          </c:cat>
          <c:val>
            <c:numRef>
              <c:f>'CAche size'!$E$20:$E$26</c:f>
            </c:numRef>
          </c:val>
        </c:ser>
        <c:ser>
          <c:idx val="3"/>
          <c:order val="3"/>
          <c:tx>
            <c:strRef>
              <c:f>'CAche size'!$F$19</c:f>
            </c:strRef>
          </c:tx>
          <c:spPr>
            <a:solidFill>
              <a:srgbClr val="109618"/>
            </a:solidFill>
          </c:spPr>
          <c:cat>
            <c:strRef>
              <c:f>'CAche size'!$A$20:$A$26</c:f>
            </c:strRef>
          </c:cat>
          <c:val>
            <c:numRef>
              <c:f>'CAche size'!$F$20:$F$26</c:f>
            </c:numRef>
          </c:val>
        </c:ser>
        <c:axId val="1163285911"/>
        <c:axId val="1625686882"/>
      </c:barChart>
      <c:catAx>
        <c:axId val="1163285911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625686882"/>
      </c:catAx>
      <c:valAx>
        <c:axId val="16256868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163285911"/>
      </c:valAx>
    </c:plotArea>
    <c:legend>
      <c:legendPos val="r"/>
      <c:overlay val="0"/>
    </c:legend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Memory Traffic RWP vs LRU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3366CC"/>
            </a:solidFill>
          </c:spPr>
          <c:cat>
            <c:strRef>
              <c:f>'Mem traffic'!$A$1:$A$1000</c:f>
            </c:strRef>
          </c:cat>
          <c:val>
            <c:numRef>
              <c:f>'Mem traffic'!$K$1:$K$1000</c:f>
            </c:numRef>
          </c:val>
        </c:ser>
        <c:ser>
          <c:idx val="1"/>
          <c:order val="1"/>
          <c:spPr>
            <a:solidFill>
              <a:srgbClr val="DC3912"/>
            </a:solidFill>
          </c:spPr>
          <c:cat>
            <c:strRef>
              <c:f>'Mem traffic'!$A$1:$A$1000</c:f>
            </c:strRef>
          </c:cat>
          <c:val>
            <c:numRef>
              <c:f>'Mem traffic'!$L$1:$L$1000</c:f>
            </c:numRef>
          </c:val>
        </c:ser>
        <c:axId val="212834468"/>
        <c:axId val="1802551691"/>
      </c:barChart>
      <c:catAx>
        <c:axId val="212834468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802551691"/>
      </c:catAx>
      <c:valAx>
        <c:axId val="18025516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12834468"/>
      </c:valAx>
    </c:plotArea>
    <c:legend>
      <c:legendPos val="r"/>
      <c:overlay val="0"/>
    </c:legend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Miss rate variation with Associativity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3366CC"/>
            </a:solidFill>
          </c:spPr>
          <c:cat>
            <c:strRef>
              <c:f>Associativity!$A$1:$F$1</c:f>
            </c:strRef>
          </c:cat>
          <c:val>
            <c:numRef>
              <c:f>Associativity!$A$2:$F$2</c:f>
            </c:numRef>
          </c:val>
        </c:ser>
        <c:axId val="781605019"/>
        <c:axId val="797956872"/>
      </c:barChart>
      <c:catAx>
        <c:axId val="781605019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797956872"/>
      </c:catAx>
      <c:valAx>
        <c:axId val="7979568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MCF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781605019"/>
      </c:valAx>
    </c:plotArea>
    <c:legend>
      <c:legendPos val="r"/>
      <c:overlay val="0"/>
    </c:legend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Replacement rate variation with Associativity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3366CC"/>
            </a:solidFill>
          </c:spPr>
          <c:cat>
            <c:strRef>
              <c:f>Associativity!$A$3:$F$3</c:f>
            </c:strRef>
          </c:cat>
          <c:val>
            <c:numRef>
              <c:f>Associativity!$A$4:$F$4</c:f>
            </c:numRef>
          </c:val>
        </c:ser>
        <c:axId val="452626954"/>
        <c:axId val="1099147740"/>
      </c:barChart>
      <c:catAx>
        <c:axId val="452626954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099147740"/>
      </c:catAx>
      <c:valAx>
        <c:axId val="10991477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MCF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452626954"/>
      </c:valAx>
    </c:plotArea>
    <c:legend>
      <c:legendPos val="r"/>
      <c:overlay val="0"/>
    </c:legend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Write-back rate variation with Associativity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3366CC"/>
            </a:solidFill>
          </c:spPr>
          <c:cat>
            <c:strRef>
              <c:f>Associativity!$A$5:$F$5</c:f>
            </c:strRef>
          </c:cat>
          <c:val>
            <c:numRef>
              <c:f>Associativity!$A$6:$F$6</c:f>
            </c:numRef>
          </c:val>
        </c:ser>
        <c:axId val="772307999"/>
        <c:axId val="481300432"/>
      </c:barChart>
      <c:catAx>
        <c:axId val="772307999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481300432"/>
      </c:catAx>
      <c:valAx>
        <c:axId val="4813004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MCF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772307999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447675</xdr:colOff>
      <xdr:row>0</xdr:row>
      <xdr:rowOff>133350</xdr:rowOff>
    </xdr:from>
    <xdr:to>
      <xdr:col>20</xdr:col>
      <xdr:colOff>209550</xdr:colOff>
      <xdr:row>28</xdr:row>
      <xdr:rowOff>19050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5</xdr:col>
      <xdr:colOff>133350</xdr:colOff>
      <xdr:row>0</xdr:row>
      <xdr:rowOff>171450</xdr:rowOff>
    </xdr:from>
    <xdr:to>
      <xdr:col>16</xdr:col>
      <xdr:colOff>200025</xdr:colOff>
      <xdr:row>18</xdr:row>
      <xdr:rowOff>104775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5</xdr:col>
      <xdr:colOff>95250</xdr:colOff>
      <xdr:row>0</xdr:row>
      <xdr:rowOff>0</xdr:rowOff>
    </xdr:from>
    <xdr:to>
      <xdr:col>16</xdr:col>
      <xdr:colOff>47625</xdr:colOff>
      <xdr:row>24</xdr:row>
      <xdr:rowOff>66675</xdr:rowOff>
    </xdr:to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5</xdr:col>
      <xdr:colOff>514350</xdr:colOff>
      <xdr:row>2</xdr:row>
      <xdr:rowOff>57150</xdr:rowOff>
    </xdr:from>
    <xdr:to>
      <xdr:col>11</xdr:col>
      <xdr:colOff>457200</xdr:colOff>
      <xdr:row>19</xdr:row>
      <xdr:rowOff>190500</xdr:rowOff>
    </xdr:to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5</xdr:col>
      <xdr:colOff>57150</xdr:colOff>
      <xdr:row>1</xdr:row>
      <xdr:rowOff>66675</xdr:rowOff>
    </xdr:from>
    <xdr:to>
      <xdr:col>16</xdr:col>
      <xdr:colOff>95250</xdr:colOff>
      <xdr:row>19</xdr:row>
      <xdr:rowOff>0</xdr:rowOff>
    </xdr:to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6</xdr:col>
      <xdr:colOff>228600</xdr:colOff>
      <xdr:row>0</xdr:row>
      <xdr:rowOff>161925</xdr:rowOff>
    </xdr:from>
    <xdr:to>
      <xdr:col>10</xdr:col>
      <xdr:colOff>762000</xdr:colOff>
      <xdr:row>14</xdr:row>
      <xdr:rowOff>66675</xdr:rowOff>
    </xdr:to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6</xdr:col>
      <xdr:colOff>266700</xdr:colOff>
      <xdr:row>14</xdr:row>
      <xdr:rowOff>114300</xdr:rowOff>
    </xdr:from>
    <xdr:to>
      <xdr:col>10</xdr:col>
      <xdr:colOff>762000</xdr:colOff>
      <xdr:row>27</xdr:row>
      <xdr:rowOff>19050</xdr:rowOff>
    </xdr:to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11</xdr:col>
      <xdr:colOff>228600</xdr:colOff>
      <xdr:row>1</xdr:row>
      <xdr:rowOff>47625</xdr:rowOff>
    </xdr:from>
    <xdr:to>
      <xdr:col>15</xdr:col>
      <xdr:colOff>466725</xdr:colOff>
      <xdr:row>13</xdr:row>
      <xdr:rowOff>171450</xdr:rowOff>
    </xdr:to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104775</xdr:colOff>
      <xdr:row>26</xdr:row>
      <xdr:rowOff>47625</xdr:rowOff>
    </xdr:from>
    <xdr:to>
      <xdr:col>15</xdr:col>
      <xdr:colOff>885825</xdr:colOff>
      <xdr:row>54</xdr:row>
      <xdr:rowOff>114300</xdr:rowOff>
    </xdr:to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66675</xdr:colOff>
      <xdr:row>7</xdr:row>
      <xdr:rowOff>85725</xdr:rowOff>
    </xdr:from>
    <xdr:to>
      <xdr:col>6</xdr:col>
      <xdr:colOff>9525</xdr:colOff>
      <xdr:row>25</xdr:row>
      <xdr:rowOff>19050</xdr:rowOff>
    </xdr:to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6</xdr:col>
      <xdr:colOff>352425</xdr:colOff>
      <xdr:row>7</xdr:row>
      <xdr:rowOff>95250</xdr:rowOff>
    </xdr:from>
    <xdr:to>
      <xdr:col>12</xdr:col>
      <xdr:colOff>295275</xdr:colOff>
      <xdr:row>25</xdr:row>
      <xdr:rowOff>28575</xdr:rowOff>
    </xdr:to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12</xdr:col>
      <xdr:colOff>438150</xdr:colOff>
      <xdr:row>7</xdr:row>
      <xdr:rowOff>85725</xdr:rowOff>
    </xdr:from>
    <xdr:to>
      <xdr:col>18</xdr:col>
      <xdr:colOff>381000</xdr:colOff>
      <xdr:row>25</xdr:row>
      <xdr:rowOff>19050</xdr:rowOff>
    </xdr:to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31</v>
      </c>
      <c r="B2" s="2">
        <v>1.4204909E7</v>
      </c>
      <c r="C2" s="2">
        <v>1965354.0</v>
      </c>
      <c r="D2">
        <f t="shared" ref="D2:D22" si="1">sum(B2,C2)</f>
        <v>16170263</v>
      </c>
    </row>
    <row r="3">
      <c r="A3" s="1" t="s">
        <v>14</v>
      </c>
      <c r="B3" s="2">
        <v>1.1988836E7</v>
      </c>
      <c r="C3" s="2">
        <v>4841892.0</v>
      </c>
      <c r="D3">
        <f t="shared" si="1"/>
        <v>16830728</v>
      </c>
    </row>
    <row r="4">
      <c r="A4" s="1" t="s">
        <v>6</v>
      </c>
      <c r="B4" s="2">
        <v>5264576.0</v>
      </c>
      <c r="C4" s="2">
        <v>1.7595143E7</v>
      </c>
      <c r="D4">
        <f t="shared" si="1"/>
        <v>22859719</v>
      </c>
    </row>
    <row r="5">
      <c r="A5" s="1" t="s">
        <v>25</v>
      </c>
      <c r="B5" s="2">
        <v>1.5110711E7</v>
      </c>
      <c r="C5" s="2">
        <v>3798320.0</v>
      </c>
      <c r="D5">
        <f t="shared" si="1"/>
        <v>18909031</v>
      </c>
    </row>
    <row r="6">
      <c r="A6" s="1" t="s">
        <v>16</v>
      </c>
      <c r="B6" s="2">
        <v>1.2811583E7</v>
      </c>
      <c r="C6" s="2">
        <v>4004812.0</v>
      </c>
      <c r="D6">
        <f t="shared" si="1"/>
        <v>16816395</v>
      </c>
    </row>
    <row r="7">
      <c r="A7" s="1" t="s">
        <v>28</v>
      </c>
      <c r="B7" s="2">
        <v>1.7527977E7</v>
      </c>
      <c r="C7" s="2">
        <v>3107440.0</v>
      </c>
      <c r="D7">
        <f t="shared" si="1"/>
        <v>20635417</v>
      </c>
    </row>
    <row r="8">
      <c r="A8" s="1" t="s">
        <v>17</v>
      </c>
      <c r="B8" s="2">
        <v>1.4407041E7</v>
      </c>
      <c r="C8" s="2">
        <v>4500168.0</v>
      </c>
      <c r="D8">
        <f t="shared" si="1"/>
        <v>18907209</v>
      </c>
    </row>
    <row r="9">
      <c r="A9" s="1" t="s">
        <v>26</v>
      </c>
      <c r="B9" s="2">
        <v>8277684.0</v>
      </c>
      <c r="C9" s="2">
        <v>2019438.0</v>
      </c>
      <c r="D9">
        <f t="shared" si="1"/>
        <v>10297122</v>
      </c>
    </row>
    <row r="10">
      <c r="A10" s="1" t="s">
        <v>8</v>
      </c>
      <c r="B10" s="2">
        <v>2304425.0</v>
      </c>
      <c r="C10" s="2">
        <v>2144028.0</v>
      </c>
      <c r="D10">
        <f t="shared" si="1"/>
        <v>4448453</v>
      </c>
    </row>
    <row r="11">
      <c r="A11" s="1" t="s">
        <v>10</v>
      </c>
      <c r="B11" s="2">
        <v>1.923057E7</v>
      </c>
      <c r="C11" s="2">
        <v>1.166217E7</v>
      </c>
      <c r="D11">
        <f t="shared" si="1"/>
        <v>30892740</v>
      </c>
    </row>
    <row r="12">
      <c r="A12" s="1" t="s">
        <v>18</v>
      </c>
      <c r="B12" s="2">
        <v>1.9717798E7</v>
      </c>
      <c r="C12" s="2">
        <v>5867975.0</v>
      </c>
      <c r="D12">
        <f t="shared" si="1"/>
        <v>25585773</v>
      </c>
    </row>
    <row r="13">
      <c r="A13" s="1" t="s">
        <v>15</v>
      </c>
      <c r="B13" s="2">
        <v>1.3530305E7</v>
      </c>
      <c r="C13" s="2">
        <v>4678956.0</v>
      </c>
      <c r="D13">
        <f t="shared" si="1"/>
        <v>18209261</v>
      </c>
    </row>
    <row r="14">
      <c r="A14" s="1" t="s">
        <v>32</v>
      </c>
      <c r="B14" s="2">
        <v>9210532.0</v>
      </c>
      <c r="C14" s="2">
        <v>263157.0</v>
      </c>
      <c r="D14">
        <f t="shared" si="1"/>
        <v>9473689</v>
      </c>
    </row>
    <row r="15">
      <c r="A15" s="1" t="s">
        <v>13</v>
      </c>
      <c r="B15" s="2">
        <v>2.6785714E7</v>
      </c>
      <c r="C15" s="2">
        <v>1.4285715E7</v>
      </c>
      <c r="D15">
        <f t="shared" si="1"/>
        <v>41071429</v>
      </c>
    </row>
    <row r="16">
      <c r="A16" s="1" t="s">
        <v>23</v>
      </c>
      <c r="B16" s="2">
        <v>1.4388496E7</v>
      </c>
      <c r="C16" s="2">
        <v>3954022.0</v>
      </c>
      <c r="D16">
        <f t="shared" si="1"/>
        <v>18342518</v>
      </c>
    </row>
    <row r="17">
      <c r="A17" s="1" t="s">
        <v>30</v>
      </c>
      <c r="B17" s="2">
        <v>1.5963308E7</v>
      </c>
      <c r="C17" s="2">
        <v>2480774.0</v>
      </c>
      <c r="D17">
        <f t="shared" si="1"/>
        <v>18444082</v>
      </c>
    </row>
    <row r="18">
      <c r="A18" s="1" t="s">
        <v>27</v>
      </c>
      <c r="B18" s="2">
        <v>2.2477539E7</v>
      </c>
      <c r="C18" s="2">
        <v>4879688.0</v>
      </c>
      <c r="D18">
        <f t="shared" si="1"/>
        <v>27357227</v>
      </c>
    </row>
    <row r="19">
      <c r="A19" s="1" t="s">
        <v>33</v>
      </c>
      <c r="B19" s="2">
        <v>1.0957813E7</v>
      </c>
      <c r="C19" s="2">
        <v>1214207.0</v>
      </c>
      <c r="D19">
        <f t="shared" si="1"/>
        <v>12172020</v>
      </c>
    </row>
    <row r="20">
      <c r="A20" s="1" t="s">
        <v>21</v>
      </c>
      <c r="B20" s="2">
        <v>1.515486E7</v>
      </c>
      <c r="C20" s="2">
        <v>4243562.0</v>
      </c>
      <c r="D20">
        <f t="shared" si="1"/>
        <v>19398422</v>
      </c>
    </row>
    <row r="21">
      <c r="A21" s="1" t="s">
        <v>11</v>
      </c>
      <c r="B21" s="2">
        <v>1.4518672E7</v>
      </c>
      <c r="C21" s="2">
        <v>8601227.0</v>
      </c>
      <c r="D21">
        <f t="shared" si="1"/>
        <v>23119899</v>
      </c>
    </row>
    <row r="22">
      <c r="A22" s="1" t="s">
        <v>20</v>
      </c>
      <c r="B22" s="2">
        <v>1.6126726E7</v>
      </c>
      <c r="C22" s="2">
        <v>4644036.0</v>
      </c>
      <c r="D22">
        <f t="shared" si="1"/>
        <v>20770762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/>
    </row>
    <row r="2">
      <c r="A2" s="1" t="s">
        <v>6</v>
      </c>
      <c r="B2" s="2">
        <v>5264576.0</v>
      </c>
      <c r="C2" s="2">
        <v>1.7595143E7</v>
      </c>
      <c r="D2">
        <f t="shared" ref="D2:D22" si="1">sum(B2,C2)</f>
        <v>22859719</v>
      </c>
      <c r="E2">
        <f t="shared" ref="E2:E22" si="2">B2/D2</f>
        <v>0.2302992438</v>
      </c>
    </row>
    <row r="3">
      <c r="A3" s="1" t="s">
        <v>8</v>
      </c>
      <c r="B3" s="2">
        <v>2304425.0</v>
      </c>
      <c r="C3" s="2">
        <v>2144028.0</v>
      </c>
      <c r="D3">
        <f t="shared" si="1"/>
        <v>4448453</v>
      </c>
      <c r="E3">
        <f t="shared" si="2"/>
        <v>0.5180284022</v>
      </c>
    </row>
    <row r="4">
      <c r="A4" s="1" t="s">
        <v>10</v>
      </c>
      <c r="B4" s="2">
        <v>1.923057E7</v>
      </c>
      <c r="C4" s="2">
        <v>1.166217E7</v>
      </c>
      <c r="D4">
        <f t="shared" si="1"/>
        <v>30892740</v>
      </c>
      <c r="E4">
        <f t="shared" si="2"/>
        <v>0.6224947997</v>
      </c>
    </row>
    <row r="5">
      <c r="A5" s="1" t="s">
        <v>11</v>
      </c>
      <c r="B5" s="2">
        <v>1.4518672E7</v>
      </c>
      <c r="C5" s="2">
        <v>8601227.0</v>
      </c>
      <c r="D5">
        <f t="shared" si="1"/>
        <v>23119899</v>
      </c>
      <c r="E5">
        <f t="shared" si="2"/>
        <v>0.6279729855</v>
      </c>
    </row>
    <row r="6">
      <c r="A6" s="1" t="s">
        <v>13</v>
      </c>
      <c r="B6" s="2">
        <v>2.6785714E7</v>
      </c>
      <c r="C6" s="2">
        <v>1.4285715E7</v>
      </c>
      <c r="D6">
        <f t="shared" si="1"/>
        <v>41071429</v>
      </c>
      <c r="E6">
        <f t="shared" si="2"/>
        <v>0.6521738993</v>
      </c>
    </row>
    <row r="7">
      <c r="A7" s="1" t="s">
        <v>14</v>
      </c>
      <c r="B7" s="2">
        <v>1.1988836E7</v>
      </c>
      <c r="C7" s="2">
        <v>4841892.0</v>
      </c>
      <c r="D7">
        <f t="shared" si="1"/>
        <v>16830728</v>
      </c>
      <c r="E7">
        <f t="shared" si="2"/>
        <v>0.7123183263</v>
      </c>
    </row>
    <row r="8">
      <c r="A8" s="1" t="s">
        <v>15</v>
      </c>
      <c r="B8" s="2">
        <v>1.3530305E7</v>
      </c>
      <c r="C8" s="2">
        <v>4678956.0</v>
      </c>
      <c r="D8">
        <f t="shared" si="1"/>
        <v>18209261</v>
      </c>
      <c r="E8">
        <f t="shared" si="2"/>
        <v>0.7430452559</v>
      </c>
    </row>
    <row r="9">
      <c r="A9" s="1" t="s">
        <v>16</v>
      </c>
      <c r="B9" s="2">
        <v>1.2811583E7</v>
      </c>
      <c r="C9" s="2">
        <v>4004812.0</v>
      </c>
      <c r="D9">
        <f t="shared" si="1"/>
        <v>16816395</v>
      </c>
      <c r="E9">
        <f t="shared" si="2"/>
        <v>0.7618507415</v>
      </c>
    </row>
    <row r="10">
      <c r="A10" s="1" t="s">
        <v>17</v>
      </c>
      <c r="B10" s="2">
        <v>1.4407041E7</v>
      </c>
      <c r="C10" s="2">
        <v>4500168.0</v>
      </c>
      <c r="D10">
        <f t="shared" si="1"/>
        <v>18907209</v>
      </c>
      <c r="E10">
        <f t="shared" si="2"/>
        <v>0.7619866581</v>
      </c>
    </row>
    <row r="11">
      <c r="A11" s="1" t="s">
        <v>18</v>
      </c>
      <c r="B11" s="2">
        <v>1.9717798E7</v>
      </c>
      <c r="C11" s="2">
        <v>5867975.0</v>
      </c>
      <c r="D11">
        <f t="shared" si="1"/>
        <v>25585773</v>
      </c>
      <c r="E11">
        <f t="shared" si="2"/>
        <v>0.7706547697</v>
      </c>
    </row>
    <row r="12">
      <c r="A12" s="1" t="s">
        <v>20</v>
      </c>
      <c r="B12" s="2">
        <v>1.6126726E7</v>
      </c>
      <c r="C12" s="2">
        <v>4644036.0</v>
      </c>
      <c r="D12">
        <f t="shared" si="1"/>
        <v>20770762</v>
      </c>
      <c r="E12">
        <f t="shared" si="2"/>
        <v>0.7764147507</v>
      </c>
    </row>
    <row r="13">
      <c r="A13" s="1" t="s">
        <v>21</v>
      </c>
      <c r="B13" s="2">
        <v>1.515486E7</v>
      </c>
      <c r="C13" s="2">
        <v>4243562.0</v>
      </c>
      <c r="D13">
        <f t="shared" si="1"/>
        <v>19398422</v>
      </c>
      <c r="E13">
        <f t="shared" si="2"/>
        <v>0.7812418969</v>
      </c>
    </row>
    <row r="14">
      <c r="A14" s="1" t="s">
        <v>23</v>
      </c>
      <c r="B14" s="2">
        <v>1.4388496E7</v>
      </c>
      <c r="C14" s="2">
        <v>3954022.0</v>
      </c>
      <c r="D14">
        <f t="shared" si="1"/>
        <v>18342518</v>
      </c>
      <c r="E14">
        <f t="shared" si="2"/>
        <v>0.7844340673</v>
      </c>
    </row>
    <row r="15">
      <c r="A15" s="1" t="s">
        <v>25</v>
      </c>
      <c r="B15" s="2">
        <v>1.5110711E7</v>
      </c>
      <c r="C15" s="2">
        <v>3798320.0</v>
      </c>
      <c r="D15">
        <f t="shared" si="1"/>
        <v>18909031</v>
      </c>
      <c r="E15">
        <f t="shared" si="2"/>
        <v>0.7991266713</v>
      </c>
    </row>
    <row r="16">
      <c r="A16" s="1" t="s">
        <v>26</v>
      </c>
      <c r="B16" s="2">
        <v>8277684.0</v>
      </c>
      <c r="C16" s="2">
        <v>2019438.0</v>
      </c>
      <c r="D16">
        <f t="shared" si="1"/>
        <v>10297122</v>
      </c>
      <c r="E16">
        <f t="shared" si="2"/>
        <v>0.8038832598</v>
      </c>
    </row>
    <row r="17">
      <c r="A17" s="1" t="s">
        <v>27</v>
      </c>
      <c r="B17" s="2">
        <v>2.2477539E7</v>
      </c>
      <c r="C17" s="2">
        <v>4879688.0</v>
      </c>
      <c r="D17">
        <f t="shared" si="1"/>
        <v>27357227</v>
      </c>
      <c r="E17">
        <f t="shared" si="2"/>
        <v>0.8216307523</v>
      </c>
    </row>
    <row r="18">
      <c r="A18" s="1" t="s">
        <v>28</v>
      </c>
      <c r="B18" s="2">
        <v>1.7527977E7</v>
      </c>
      <c r="C18" s="2">
        <v>3107440.0</v>
      </c>
      <c r="D18">
        <f t="shared" si="1"/>
        <v>20635417</v>
      </c>
      <c r="E18">
        <f t="shared" si="2"/>
        <v>0.8494122993</v>
      </c>
    </row>
    <row r="19">
      <c r="A19" s="1" t="s">
        <v>30</v>
      </c>
      <c r="B19" s="2">
        <v>1.5963308E7</v>
      </c>
      <c r="C19" s="2">
        <v>2480774.0</v>
      </c>
      <c r="D19">
        <f t="shared" si="1"/>
        <v>18444082</v>
      </c>
      <c r="E19">
        <f t="shared" si="2"/>
        <v>0.8654975618</v>
      </c>
    </row>
    <row r="20">
      <c r="A20" s="1" t="s">
        <v>31</v>
      </c>
      <c r="B20" s="2">
        <v>1.4204909E7</v>
      </c>
      <c r="C20" s="2">
        <v>1965354.0</v>
      </c>
      <c r="D20">
        <f t="shared" si="1"/>
        <v>16170263</v>
      </c>
      <c r="E20">
        <f t="shared" si="2"/>
        <v>0.8784587486</v>
      </c>
    </row>
    <row r="21">
      <c r="A21" s="1" t="s">
        <v>33</v>
      </c>
      <c r="B21" s="2">
        <v>1.0957813E7</v>
      </c>
      <c r="C21" s="2">
        <v>1214207.0</v>
      </c>
      <c r="D21">
        <f t="shared" si="1"/>
        <v>12172020</v>
      </c>
      <c r="E21">
        <f t="shared" si="2"/>
        <v>0.9002460561</v>
      </c>
    </row>
    <row r="22">
      <c r="A22" s="1" t="s">
        <v>32</v>
      </c>
      <c r="B22" s="2">
        <v>9210532.0</v>
      </c>
      <c r="C22" s="2">
        <v>263157.0</v>
      </c>
      <c r="D22">
        <f t="shared" si="1"/>
        <v>9473689</v>
      </c>
      <c r="E22">
        <f t="shared" si="2"/>
        <v>0.9722223307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5264576.0</v>
      </c>
      <c r="C2" s="2">
        <v>1.7595143E7</v>
      </c>
      <c r="D2">
        <f t="shared" ref="D2:D22" si="1">sum(B2,C2)</f>
        <v>22859719</v>
      </c>
      <c r="E2">
        <f t="shared" ref="E2:E22" si="2">B2/D2</f>
        <v>0.2302992438</v>
      </c>
      <c r="F2" s="2" t="s">
        <v>7</v>
      </c>
    </row>
    <row r="3">
      <c r="A3" s="1" t="s">
        <v>8</v>
      </c>
      <c r="B3" s="2">
        <v>2304425.0</v>
      </c>
      <c r="C3" s="2">
        <v>2144028.0</v>
      </c>
      <c r="D3">
        <f t="shared" si="1"/>
        <v>4448453</v>
      </c>
      <c r="E3">
        <f t="shared" si="2"/>
        <v>0.5180284022</v>
      </c>
      <c r="F3" s="2" t="s">
        <v>9</v>
      </c>
    </row>
    <row r="4">
      <c r="A4" s="1" t="s">
        <v>10</v>
      </c>
      <c r="B4" s="2">
        <v>1.923057E7</v>
      </c>
      <c r="C4" s="2">
        <v>1.166217E7</v>
      </c>
      <c r="D4">
        <f t="shared" si="1"/>
        <v>30892740</v>
      </c>
      <c r="E4">
        <f t="shared" si="2"/>
        <v>0.6224947997</v>
      </c>
      <c r="F4" s="2" t="s">
        <v>7</v>
      </c>
    </row>
    <row r="5">
      <c r="A5" s="1" t="s">
        <v>11</v>
      </c>
      <c r="B5" s="2">
        <v>1.4518672E7</v>
      </c>
      <c r="C5" s="2">
        <v>8601227.0</v>
      </c>
      <c r="D5">
        <f t="shared" si="1"/>
        <v>23119899</v>
      </c>
      <c r="E5">
        <f t="shared" si="2"/>
        <v>0.6279729855</v>
      </c>
      <c r="F5" s="2" t="s">
        <v>12</v>
      </c>
    </row>
    <row r="6">
      <c r="A6" s="1" t="s">
        <v>13</v>
      </c>
      <c r="B6" s="2">
        <v>2.6785714E7</v>
      </c>
      <c r="C6" s="2">
        <v>1.4285715E7</v>
      </c>
      <c r="D6">
        <f t="shared" si="1"/>
        <v>41071429</v>
      </c>
      <c r="E6">
        <f t="shared" si="2"/>
        <v>0.6521738993</v>
      </c>
      <c r="F6" s="2" t="s">
        <v>7</v>
      </c>
    </row>
    <row r="7">
      <c r="A7" s="1" t="s">
        <v>14</v>
      </c>
      <c r="B7" s="2">
        <v>1.1988836E7</v>
      </c>
      <c r="C7" s="2">
        <v>4841892.0</v>
      </c>
      <c r="D7">
        <f t="shared" si="1"/>
        <v>16830728</v>
      </c>
      <c r="E7">
        <f t="shared" si="2"/>
        <v>0.7123183263</v>
      </c>
      <c r="F7" s="2" t="s">
        <v>7</v>
      </c>
    </row>
    <row r="8">
      <c r="A8" s="1" t="s">
        <v>15</v>
      </c>
      <c r="B8" s="2">
        <v>1.3530305E7</v>
      </c>
      <c r="C8" s="2">
        <v>4678956.0</v>
      </c>
      <c r="D8">
        <f t="shared" si="1"/>
        <v>18209261</v>
      </c>
      <c r="E8">
        <f t="shared" si="2"/>
        <v>0.7430452559</v>
      </c>
      <c r="F8" s="2" t="s">
        <v>12</v>
      </c>
    </row>
    <row r="9">
      <c r="A9" s="1" t="s">
        <v>16</v>
      </c>
      <c r="B9" s="2">
        <v>1.2811583E7</v>
      </c>
      <c r="C9" s="2">
        <v>4004812.0</v>
      </c>
      <c r="D9">
        <f t="shared" si="1"/>
        <v>16816395</v>
      </c>
      <c r="E9">
        <f t="shared" si="2"/>
        <v>0.7618507415</v>
      </c>
      <c r="F9" s="2" t="s">
        <v>7</v>
      </c>
    </row>
    <row r="10">
      <c r="A10" s="1" t="s">
        <v>17</v>
      </c>
      <c r="B10" s="2">
        <v>1.4407041E7</v>
      </c>
      <c r="C10" s="2">
        <v>4500168.0</v>
      </c>
      <c r="D10">
        <f t="shared" si="1"/>
        <v>18907209</v>
      </c>
      <c r="E10">
        <f t="shared" si="2"/>
        <v>0.7619866581</v>
      </c>
      <c r="F10" s="2" t="s">
        <v>12</v>
      </c>
    </row>
    <row r="11">
      <c r="A11" s="1" t="s">
        <v>18</v>
      </c>
      <c r="B11" s="2">
        <v>1.9717798E7</v>
      </c>
      <c r="C11" s="2">
        <v>5867975.0</v>
      </c>
      <c r="D11">
        <f t="shared" si="1"/>
        <v>25585773</v>
      </c>
      <c r="E11">
        <f t="shared" si="2"/>
        <v>0.7706547697</v>
      </c>
      <c r="F11" s="2" t="s">
        <v>19</v>
      </c>
    </row>
    <row r="12">
      <c r="A12" s="1" t="s">
        <v>20</v>
      </c>
      <c r="B12" s="2">
        <v>1.6126726E7</v>
      </c>
      <c r="C12" s="2">
        <v>4644036.0</v>
      </c>
      <c r="D12">
        <f t="shared" si="1"/>
        <v>20770762</v>
      </c>
      <c r="E12">
        <f t="shared" si="2"/>
        <v>0.7764147507</v>
      </c>
      <c r="F12" s="2" t="s">
        <v>7</v>
      </c>
    </row>
    <row r="13">
      <c r="A13" s="1" t="s">
        <v>21</v>
      </c>
      <c r="B13" s="2">
        <v>1.515486E7</v>
      </c>
      <c r="C13" s="2">
        <v>4243562.0</v>
      </c>
      <c r="D13">
        <f t="shared" si="1"/>
        <v>19398422</v>
      </c>
      <c r="E13">
        <f t="shared" si="2"/>
        <v>0.7812418969</v>
      </c>
      <c r="F13" s="2" t="s">
        <v>22</v>
      </c>
    </row>
    <row r="14">
      <c r="A14" s="1" t="s">
        <v>23</v>
      </c>
      <c r="B14" s="2">
        <v>1.4388496E7</v>
      </c>
      <c r="C14" s="2">
        <v>3954022.0</v>
      </c>
      <c r="D14">
        <f t="shared" si="1"/>
        <v>18342518</v>
      </c>
      <c r="E14">
        <f t="shared" si="2"/>
        <v>0.7844340673</v>
      </c>
      <c r="F14" s="2" t="s">
        <v>24</v>
      </c>
    </row>
    <row r="15">
      <c r="A15" s="1" t="s">
        <v>25</v>
      </c>
      <c r="B15" s="2">
        <v>1.5110711E7</v>
      </c>
      <c r="C15" s="2">
        <v>3798320.0</v>
      </c>
      <c r="D15">
        <f t="shared" si="1"/>
        <v>18909031</v>
      </c>
      <c r="E15">
        <f t="shared" si="2"/>
        <v>0.7991266713</v>
      </c>
      <c r="F15" s="2" t="s">
        <v>7</v>
      </c>
    </row>
    <row r="16">
      <c r="A16" s="1" t="s">
        <v>26</v>
      </c>
      <c r="B16" s="2">
        <v>8277684.0</v>
      </c>
      <c r="C16" s="2">
        <v>2019438.0</v>
      </c>
      <c r="D16">
        <f t="shared" si="1"/>
        <v>10297122</v>
      </c>
      <c r="E16">
        <f t="shared" si="2"/>
        <v>0.8038832598</v>
      </c>
      <c r="F16" s="2" t="s">
        <v>24</v>
      </c>
    </row>
    <row r="17">
      <c r="A17" s="1" t="s">
        <v>27</v>
      </c>
      <c r="B17" s="2">
        <v>2.2477539E7</v>
      </c>
      <c r="C17" s="2">
        <v>4879688.0</v>
      </c>
      <c r="D17">
        <f t="shared" si="1"/>
        <v>27357227</v>
      </c>
      <c r="E17">
        <f t="shared" si="2"/>
        <v>0.8216307523</v>
      </c>
      <c r="F17" s="2" t="s">
        <v>7</v>
      </c>
    </row>
    <row r="18">
      <c r="A18" s="1" t="s">
        <v>28</v>
      </c>
      <c r="B18" s="2">
        <v>1.7527977E7</v>
      </c>
      <c r="C18" s="2">
        <v>3107440.0</v>
      </c>
      <c r="D18">
        <f t="shared" si="1"/>
        <v>20635417</v>
      </c>
      <c r="E18">
        <f t="shared" si="2"/>
        <v>0.8494122993</v>
      </c>
      <c r="F18" s="2" t="s">
        <v>29</v>
      </c>
    </row>
    <row r="19">
      <c r="A19" s="1" t="s">
        <v>30</v>
      </c>
      <c r="B19" s="2">
        <v>1.5963308E7</v>
      </c>
      <c r="C19" s="2">
        <v>2480774.0</v>
      </c>
      <c r="D19">
        <f t="shared" si="1"/>
        <v>18444082</v>
      </c>
      <c r="E19">
        <f t="shared" si="2"/>
        <v>0.8654975618</v>
      </c>
      <c r="F19" s="2" t="s">
        <v>7</v>
      </c>
    </row>
    <row r="20">
      <c r="A20" s="1" t="s">
        <v>31</v>
      </c>
      <c r="B20" s="2">
        <v>1.4204909E7</v>
      </c>
      <c r="C20" s="2">
        <v>1965354.0</v>
      </c>
      <c r="D20">
        <f t="shared" si="1"/>
        <v>16170263</v>
      </c>
      <c r="E20">
        <f t="shared" si="2"/>
        <v>0.8784587486</v>
      </c>
      <c r="F20" s="2" t="s">
        <v>7</v>
      </c>
    </row>
    <row r="21">
      <c r="A21" s="1" t="s">
        <v>33</v>
      </c>
      <c r="B21" s="2">
        <v>1.0957813E7</v>
      </c>
      <c r="C21" s="2">
        <v>1214207.0</v>
      </c>
      <c r="D21">
        <f t="shared" si="1"/>
        <v>12172020</v>
      </c>
      <c r="E21">
        <f t="shared" si="2"/>
        <v>0.9002460561</v>
      </c>
      <c r="F21" s="2" t="s">
        <v>7</v>
      </c>
    </row>
    <row r="22">
      <c r="A22" s="1" t="s">
        <v>32</v>
      </c>
      <c r="B22" s="2">
        <v>9210532.0</v>
      </c>
      <c r="C22" s="2">
        <v>263157.0</v>
      </c>
      <c r="D22">
        <f t="shared" si="1"/>
        <v>9473689</v>
      </c>
      <c r="E22">
        <f t="shared" si="2"/>
        <v>0.9722223307</v>
      </c>
      <c r="F22" s="2" t="s">
        <v>7</v>
      </c>
    </row>
  </sheetData>
  <conditionalFormatting sqref="F2:F1000">
    <cfRule type="containsText" dxfId="0" priority="1" operator="containsText" text="P">
      <formula>NOT(ISERROR(SEARCH(("P"),(F2))))</formula>
    </cfRule>
  </conditionalFormatting>
  <conditionalFormatting sqref="G1:Z1 F2:Z1000">
    <cfRule type="cellIs" dxfId="1" priority="2" operator="equal">
      <formula>"N"</formula>
    </cfRule>
  </conditionalFormatting>
  <conditionalFormatting sqref="F2:F1000">
    <cfRule type="cellIs" dxfId="2" priority="3" operator="equal">
      <formula>"NC"</formula>
    </cfRule>
  </conditionalFormatting>
  <conditionalFormatting sqref="F11">
    <cfRule type="containsText" dxfId="3" priority="4" operator="containsText" text="Worse">
      <formula>NOT(ISERROR(SEARCH(("Worse"),(F11))))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/>
      <c r="B1" s="2" t="s">
        <v>15</v>
      </c>
    </row>
    <row r="2">
      <c r="A2" s="2"/>
      <c r="B2" s="2" t="s">
        <v>31</v>
      </c>
    </row>
    <row r="3">
      <c r="A3" s="2"/>
      <c r="B3" s="2" t="s">
        <v>26</v>
      </c>
    </row>
    <row r="4">
      <c r="A4" s="2"/>
      <c r="B4" s="2" t="s">
        <v>34</v>
      </c>
    </row>
    <row r="5">
      <c r="A5" s="2"/>
      <c r="B5" s="2" t="s">
        <v>33</v>
      </c>
    </row>
    <row r="6">
      <c r="A6" s="2"/>
      <c r="B6" s="2" t="s">
        <v>28</v>
      </c>
    </row>
    <row r="7">
      <c r="A7" s="2"/>
      <c r="B7" s="2" t="s">
        <v>20</v>
      </c>
    </row>
    <row r="8">
      <c r="A8" s="2"/>
      <c r="B8" s="2" t="s">
        <v>21</v>
      </c>
    </row>
    <row r="9">
      <c r="A9" s="2"/>
      <c r="B9" s="2" t="s">
        <v>8</v>
      </c>
    </row>
    <row r="10">
      <c r="A10" s="2"/>
      <c r="B10" s="2" t="s">
        <v>17</v>
      </c>
    </row>
    <row r="11">
      <c r="A11" s="2"/>
      <c r="B11" s="2" t="s">
        <v>13</v>
      </c>
    </row>
    <row r="12">
      <c r="A12" s="2"/>
      <c r="B12" s="2" t="s">
        <v>14</v>
      </c>
    </row>
    <row r="13">
      <c r="A13" s="2"/>
      <c r="B13" s="2" t="s">
        <v>27</v>
      </c>
    </row>
    <row r="14">
      <c r="A14" s="2"/>
      <c r="B14" s="2" t="s">
        <v>32</v>
      </c>
    </row>
    <row r="15">
      <c r="A15" s="2"/>
      <c r="B15" s="2" t="s">
        <v>25</v>
      </c>
    </row>
    <row r="16">
      <c r="A16" s="2"/>
      <c r="B16" s="2" t="s">
        <v>11</v>
      </c>
    </row>
    <row r="17">
      <c r="A17" s="2"/>
      <c r="B17" s="2" t="s">
        <v>16</v>
      </c>
    </row>
    <row r="18">
      <c r="A18" s="2"/>
      <c r="B18" s="2" t="s">
        <v>6</v>
      </c>
    </row>
    <row r="19">
      <c r="A19" s="2"/>
      <c r="B19" s="2" t="s">
        <v>23</v>
      </c>
    </row>
    <row r="20">
      <c r="A20" s="2"/>
      <c r="B20" s="2" t="s">
        <v>18</v>
      </c>
    </row>
    <row r="21">
      <c r="A21" s="2"/>
      <c r="B21" s="2" t="s">
        <v>10</v>
      </c>
    </row>
    <row r="22">
      <c r="A22" s="2"/>
      <c r="B22" s="2" t="s">
        <v>30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28</v>
      </c>
      <c r="B1" s="2">
        <v>0.0105</v>
      </c>
      <c r="C1" s="2">
        <v>0.0228</v>
      </c>
      <c r="E1">
        <f t="shared" ref="E1:E4" si="1">((B1-C1)/B1)*100</f>
        <v>-117.1428571</v>
      </c>
      <c r="G1" s="2">
        <v>0.0</v>
      </c>
    </row>
    <row r="2">
      <c r="A2" s="1" t="s">
        <v>18</v>
      </c>
      <c r="B2" s="2">
        <v>0.0467</v>
      </c>
      <c r="C2" s="2">
        <v>0.076</v>
      </c>
      <c r="E2">
        <f t="shared" si="1"/>
        <v>-62.74089936</v>
      </c>
      <c r="G2" s="2">
        <v>0.0</v>
      </c>
    </row>
    <row r="3">
      <c r="A3" s="1" t="s">
        <v>15</v>
      </c>
      <c r="B3" s="2">
        <v>0.0155</v>
      </c>
      <c r="C3" s="2">
        <v>0.0208</v>
      </c>
      <c r="E3">
        <f t="shared" si="1"/>
        <v>-34.19354839</v>
      </c>
      <c r="G3" s="2">
        <v>0.0</v>
      </c>
    </row>
    <row r="4">
      <c r="A4" s="1" t="s">
        <v>11</v>
      </c>
      <c r="B4" s="2">
        <v>0.0341</v>
      </c>
      <c r="C4" s="2">
        <v>0.0407</v>
      </c>
      <c r="E4">
        <f t="shared" si="1"/>
        <v>-19.35483871</v>
      </c>
      <c r="G4">
        <f>((B4-C4)/B4)*100</f>
        <v>-19.35483871</v>
      </c>
    </row>
    <row r="5">
      <c r="E5" t="str">
        <f>AVERAGE(#REF!)</f>
        <v>#REF!</v>
      </c>
      <c r="G5" t="str">
        <f>AVERAGE(#REF!)</f>
        <v>#REF!</v>
      </c>
    </row>
    <row r="6">
      <c r="A6" s="1" t="s">
        <v>17</v>
      </c>
      <c r="B6" s="2">
        <v>0.0029</v>
      </c>
      <c r="C6" s="2">
        <v>0.003</v>
      </c>
      <c r="E6">
        <f t="shared" ref="E6:E22" si="2">((B6-C6)/B6)*100</f>
        <v>-3.448275862</v>
      </c>
      <c r="G6">
        <f t="shared" ref="G6:G22" si="3">((B6-C6)/B6)*100</f>
        <v>-3.448275862</v>
      </c>
    </row>
    <row r="7">
      <c r="A7" s="1" t="s">
        <v>26</v>
      </c>
      <c r="B7" s="2">
        <v>5.0E-4</v>
      </c>
      <c r="C7" s="2">
        <v>5.0E-4</v>
      </c>
      <c r="E7">
        <f t="shared" si="2"/>
        <v>0</v>
      </c>
      <c r="G7">
        <f t="shared" si="3"/>
        <v>0</v>
      </c>
    </row>
    <row r="8">
      <c r="A8" s="1" t="s">
        <v>23</v>
      </c>
      <c r="B8" s="2">
        <v>0.0014</v>
      </c>
      <c r="C8" s="2">
        <v>0.0014</v>
      </c>
      <c r="E8">
        <f t="shared" si="2"/>
        <v>0</v>
      </c>
      <c r="G8">
        <f t="shared" si="3"/>
        <v>0</v>
      </c>
    </row>
    <row r="9">
      <c r="A9" s="1" t="s">
        <v>13</v>
      </c>
      <c r="B9" s="2">
        <v>0.25</v>
      </c>
      <c r="C9" s="2">
        <v>0.2498</v>
      </c>
      <c r="E9">
        <f t="shared" si="2"/>
        <v>0.08</v>
      </c>
      <c r="G9">
        <f t="shared" si="3"/>
        <v>0.08</v>
      </c>
    </row>
    <row r="10">
      <c r="A10" s="1" t="s">
        <v>6</v>
      </c>
      <c r="B10" s="2">
        <v>0.2241</v>
      </c>
      <c r="C10" s="2">
        <v>0.2239</v>
      </c>
      <c r="E10">
        <f t="shared" si="2"/>
        <v>0.08924587238</v>
      </c>
      <c r="G10">
        <f t="shared" si="3"/>
        <v>0.08924587238</v>
      </c>
    </row>
    <row r="11">
      <c r="A11" s="1" t="s">
        <v>25</v>
      </c>
      <c r="B11" s="2">
        <v>0.7331</v>
      </c>
      <c r="C11" s="2">
        <v>0.7314</v>
      </c>
      <c r="E11">
        <f t="shared" si="2"/>
        <v>0.2318919656</v>
      </c>
      <c r="G11">
        <f t="shared" si="3"/>
        <v>0.2318919656</v>
      </c>
    </row>
    <row r="12">
      <c r="A12" s="1" t="s">
        <v>10</v>
      </c>
      <c r="B12" s="2">
        <v>0.2332</v>
      </c>
      <c r="C12" s="2">
        <v>0.2326</v>
      </c>
      <c r="E12">
        <f t="shared" si="2"/>
        <v>0.2572898799</v>
      </c>
      <c r="G12">
        <f t="shared" si="3"/>
        <v>0.2572898799</v>
      </c>
    </row>
    <row r="13">
      <c r="A13" s="1" t="s">
        <v>8</v>
      </c>
      <c r="B13" s="2">
        <v>0.1108</v>
      </c>
      <c r="C13" s="2">
        <v>0.1102</v>
      </c>
      <c r="E13">
        <f t="shared" si="2"/>
        <v>0.5415162455</v>
      </c>
      <c r="G13">
        <f t="shared" si="3"/>
        <v>0.5415162455</v>
      </c>
    </row>
    <row r="14">
      <c r="A14" s="1" t="s">
        <v>31</v>
      </c>
      <c r="B14" s="2">
        <v>0.8749</v>
      </c>
      <c r="C14" s="2">
        <v>0.8569</v>
      </c>
      <c r="E14">
        <f t="shared" si="2"/>
        <v>2.057377986</v>
      </c>
      <c r="G14">
        <f t="shared" si="3"/>
        <v>2.057377986</v>
      </c>
    </row>
    <row r="15">
      <c r="A15" s="1" t="s">
        <v>30</v>
      </c>
      <c r="B15" s="2">
        <v>0.3189</v>
      </c>
      <c r="C15" s="2">
        <v>0.3121</v>
      </c>
      <c r="E15">
        <f t="shared" si="2"/>
        <v>2.132329884</v>
      </c>
      <c r="G15">
        <f t="shared" si="3"/>
        <v>2.132329884</v>
      </c>
    </row>
    <row r="16">
      <c r="A16" s="1" t="s">
        <v>21</v>
      </c>
      <c r="B16" s="2">
        <v>0.0028</v>
      </c>
      <c r="C16" s="2">
        <v>0.0027</v>
      </c>
      <c r="E16">
        <f t="shared" si="2"/>
        <v>3.571428571</v>
      </c>
      <c r="G16">
        <f t="shared" si="3"/>
        <v>3.571428571</v>
      </c>
    </row>
    <row r="17">
      <c r="A17" s="1" t="s">
        <v>33</v>
      </c>
      <c r="B17" s="2">
        <v>0.2639</v>
      </c>
      <c r="C17" s="2">
        <v>0.2522</v>
      </c>
      <c r="E17">
        <f t="shared" si="2"/>
        <v>4.433497537</v>
      </c>
      <c r="G17">
        <f t="shared" si="3"/>
        <v>4.433497537</v>
      </c>
    </row>
    <row r="18">
      <c r="A18" s="1" t="s">
        <v>14</v>
      </c>
      <c r="B18" s="2">
        <v>0.1648</v>
      </c>
      <c r="C18" s="2">
        <v>0.1554</v>
      </c>
      <c r="E18">
        <f t="shared" si="2"/>
        <v>5.703883495</v>
      </c>
      <c r="G18">
        <f t="shared" si="3"/>
        <v>5.703883495</v>
      </c>
    </row>
    <row r="19">
      <c r="A19" s="1" t="s">
        <v>20</v>
      </c>
      <c r="B19" s="2">
        <v>0.0011</v>
      </c>
      <c r="C19" s="2">
        <v>0.001</v>
      </c>
      <c r="E19">
        <f t="shared" si="2"/>
        <v>9.090909091</v>
      </c>
      <c r="G19">
        <f t="shared" si="3"/>
        <v>9.090909091</v>
      </c>
    </row>
    <row r="20">
      <c r="A20" s="1" t="s">
        <v>27</v>
      </c>
      <c r="B20" s="2">
        <v>0.2647</v>
      </c>
      <c r="C20" s="2">
        <v>0.2376</v>
      </c>
      <c r="E20">
        <f t="shared" si="2"/>
        <v>10.23800529</v>
      </c>
      <c r="G20">
        <f t="shared" si="3"/>
        <v>10.23800529</v>
      </c>
    </row>
    <row r="21">
      <c r="A21" s="1" t="s">
        <v>32</v>
      </c>
      <c r="B21" s="2">
        <v>0.2511</v>
      </c>
      <c r="C21" s="2">
        <v>0.224</v>
      </c>
      <c r="E21">
        <f t="shared" si="2"/>
        <v>10.79251294</v>
      </c>
      <c r="G21">
        <f t="shared" si="3"/>
        <v>10.79251294</v>
      </c>
    </row>
    <row r="22">
      <c r="A22" s="1" t="s">
        <v>16</v>
      </c>
      <c r="B22" s="2">
        <v>0.3393</v>
      </c>
      <c r="C22" s="2">
        <v>0.2952</v>
      </c>
      <c r="E22">
        <f t="shared" si="2"/>
        <v>12.99734748</v>
      </c>
      <c r="G22">
        <f t="shared" si="3"/>
        <v>12.99734748</v>
      </c>
    </row>
    <row r="23">
      <c r="B23" s="1" t="s">
        <v>38</v>
      </c>
      <c r="C23" s="1" t="s">
        <v>39</v>
      </c>
      <c r="E23" s="1" t="s">
        <v>37</v>
      </c>
      <c r="G23" s="1" t="s">
        <v>37</v>
      </c>
    </row>
  </sheetData>
  <conditionalFormatting sqref="C2:C999">
    <cfRule type="cellIs" dxfId="0" priority="1" operator="greaterThanOrEqual">
      <formula>"B1:C999"</formula>
    </cfRule>
  </conditionalFormatting>
  <conditionalFormatting sqref="E1:E999 G1:G999">
    <cfRule type="cellIs" dxfId="0" priority="2" operator="greaterThanOrEqual">
      <formula>0</formula>
    </cfRule>
  </conditionalFormatting>
  <conditionalFormatting sqref="E1:E999 G1:G999">
    <cfRule type="cellIs" dxfId="1" priority="3" operator="lessThan">
      <formula>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35</v>
      </c>
      <c r="C1" s="1" t="s">
        <v>36</v>
      </c>
      <c r="E1" s="1" t="s">
        <v>37</v>
      </c>
    </row>
    <row r="2">
      <c r="A2" s="1" t="s">
        <v>15</v>
      </c>
      <c r="B2" s="2">
        <v>0.0128</v>
      </c>
      <c r="C2" s="2">
        <v>0.0183</v>
      </c>
      <c r="E2">
        <f t="shared" ref="E2:E3" si="1">((B2-C2)/B2)*100</f>
        <v>-42.96875</v>
      </c>
    </row>
    <row r="3">
      <c r="A3" s="1" t="s">
        <v>31</v>
      </c>
      <c r="B3" s="2">
        <v>0.8733</v>
      </c>
      <c r="C3" s="2">
        <v>0.8553</v>
      </c>
      <c r="E3">
        <f t="shared" si="1"/>
        <v>2.061147372</v>
      </c>
    </row>
    <row r="4">
      <c r="A4" s="1" t="s">
        <v>26</v>
      </c>
      <c r="B4" s="2">
        <v>0.0</v>
      </c>
      <c r="C4" s="2">
        <v>0.0</v>
      </c>
      <c r="E4" s="2">
        <v>0.0</v>
      </c>
    </row>
    <row r="5">
      <c r="A5" s="1" t="s">
        <v>33</v>
      </c>
      <c r="B5" s="2">
        <v>0.2478</v>
      </c>
      <c r="C5" s="2">
        <v>0.2369</v>
      </c>
      <c r="E5">
        <f t="shared" ref="E5:E6" si="2">((B5-C5)/B5)*100</f>
        <v>4.398708636</v>
      </c>
    </row>
    <row r="6">
      <c r="A6" s="1" t="s">
        <v>28</v>
      </c>
      <c r="B6" s="2">
        <v>0.0091</v>
      </c>
      <c r="C6" s="2">
        <v>0.0215</v>
      </c>
      <c r="E6">
        <f t="shared" si="2"/>
        <v>-136.2637363</v>
      </c>
    </row>
    <row r="7">
      <c r="A7" s="1" t="s">
        <v>20</v>
      </c>
      <c r="B7" s="2">
        <v>0.0</v>
      </c>
      <c r="C7" s="2">
        <v>0.0</v>
      </c>
      <c r="E7" s="2">
        <v>0.0</v>
      </c>
    </row>
    <row r="8">
      <c r="A8" s="1" t="s">
        <v>21</v>
      </c>
      <c r="B8" s="2">
        <v>9.0E-4</v>
      </c>
      <c r="C8" s="2">
        <v>0.001</v>
      </c>
      <c r="E8">
        <f t="shared" ref="E8:E18" si="3">((B8-C8)/B8)*100</f>
        <v>-11.11111111</v>
      </c>
    </row>
    <row r="9">
      <c r="A9" s="1" t="s">
        <v>8</v>
      </c>
      <c r="B9" s="2">
        <v>0.0094</v>
      </c>
      <c r="C9" s="2">
        <v>0.0095</v>
      </c>
      <c r="E9">
        <f t="shared" si="3"/>
        <v>-1.063829787</v>
      </c>
    </row>
    <row r="10">
      <c r="A10" s="1" t="s">
        <v>17</v>
      </c>
      <c r="B10" s="2">
        <v>2.0E-4</v>
      </c>
      <c r="C10" s="2">
        <v>7.0E-4</v>
      </c>
      <c r="E10">
        <f t="shared" si="3"/>
        <v>-250</v>
      </c>
    </row>
    <row r="11">
      <c r="A11" s="1" t="s">
        <v>13</v>
      </c>
      <c r="B11" s="2">
        <v>0.2494</v>
      </c>
      <c r="C11" s="2">
        <v>0.2493</v>
      </c>
      <c r="E11">
        <f t="shared" si="3"/>
        <v>0.04009623095</v>
      </c>
    </row>
    <row r="12">
      <c r="A12" s="1" t="s">
        <v>14</v>
      </c>
      <c r="B12" s="2">
        <v>0.163</v>
      </c>
      <c r="C12" s="2">
        <v>0.1538</v>
      </c>
      <c r="E12">
        <f t="shared" si="3"/>
        <v>5.644171779</v>
      </c>
    </row>
    <row r="13">
      <c r="A13" s="1" t="s">
        <v>27</v>
      </c>
      <c r="B13" s="2">
        <v>0.2432</v>
      </c>
      <c r="C13" s="2">
        <v>0.2182</v>
      </c>
      <c r="E13">
        <f t="shared" si="3"/>
        <v>10.27960526</v>
      </c>
    </row>
    <row r="14">
      <c r="A14" s="1" t="s">
        <v>32</v>
      </c>
      <c r="B14" s="2">
        <v>0.2199</v>
      </c>
      <c r="C14" s="2">
        <v>0.1968</v>
      </c>
      <c r="E14">
        <f t="shared" si="3"/>
        <v>10.5047749</v>
      </c>
    </row>
    <row r="15">
      <c r="A15" s="1" t="s">
        <v>25</v>
      </c>
      <c r="B15" s="2">
        <v>0.7326</v>
      </c>
      <c r="C15" s="2">
        <v>0.7309</v>
      </c>
      <c r="E15">
        <f t="shared" si="3"/>
        <v>0.2320502321</v>
      </c>
    </row>
    <row r="16">
      <c r="A16" s="1" t="s">
        <v>11</v>
      </c>
      <c r="B16" s="2">
        <v>0.0326</v>
      </c>
      <c r="C16" s="2">
        <v>0.0393</v>
      </c>
      <c r="E16">
        <f t="shared" si="3"/>
        <v>-20.55214724</v>
      </c>
    </row>
    <row r="17">
      <c r="A17" s="1" t="s">
        <v>16</v>
      </c>
      <c r="B17" s="2">
        <v>0.1209</v>
      </c>
      <c r="C17" s="2">
        <v>0.1067</v>
      </c>
      <c r="E17">
        <f t="shared" si="3"/>
        <v>11.745244</v>
      </c>
    </row>
    <row r="18">
      <c r="A18" s="1" t="s">
        <v>6</v>
      </c>
      <c r="B18" s="2">
        <v>0.2236</v>
      </c>
      <c r="C18" s="2">
        <v>0.2234</v>
      </c>
      <c r="E18">
        <f t="shared" si="3"/>
        <v>0.08944543828</v>
      </c>
    </row>
    <row r="19">
      <c r="A19" s="1" t="s">
        <v>23</v>
      </c>
      <c r="B19" s="2">
        <v>0.0</v>
      </c>
      <c r="C19" s="2">
        <v>0.0</v>
      </c>
      <c r="E19" s="2">
        <v>0.0</v>
      </c>
    </row>
    <row r="20">
      <c r="A20" s="1" t="s">
        <v>18</v>
      </c>
      <c r="B20" s="2">
        <v>0.0451</v>
      </c>
      <c r="C20" s="2">
        <v>0.0744</v>
      </c>
      <c r="E20">
        <f t="shared" ref="E20:E22" si="4">((B20-C20)/B20)*100</f>
        <v>-64.96674058</v>
      </c>
    </row>
    <row r="21">
      <c r="A21" s="1" t="s">
        <v>10</v>
      </c>
      <c r="B21" s="2">
        <v>0.2325</v>
      </c>
      <c r="C21" s="2">
        <v>0.2319</v>
      </c>
      <c r="E21">
        <f t="shared" si="4"/>
        <v>0.2580645161</v>
      </c>
    </row>
    <row r="22">
      <c r="A22" s="1" t="s">
        <v>30</v>
      </c>
      <c r="B22" s="2">
        <v>0.3166</v>
      </c>
      <c r="C22" s="2">
        <v>0.3099</v>
      </c>
      <c r="E22">
        <f t="shared" si="4"/>
        <v>2.116234997</v>
      </c>
    </row>
  </sheetData>
  <conditionalFormatting sqref="E1:E1000">
    <cfRule type="cellIs" dxfId="0" priority="1" operator="greaterThanOrEqual">
      <formula>0</formula>
    </cfRule>
  </conditionalFormatting>
  <conditionalFormatting sqref="E1:E1000">
    <cfRule type="cellIs" dxfId="1" priority="2" operator="lessThan">
      <formula>0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44</v>
      </c>
      <c r="C1" s="1" t="s">
        <v>45</v>
      </c>
      <c r="E1" s="1" t="s">
        <v>37</v>
      </c>
    </row>
    <row r="2">
      <c r="A2" s="1" t="s">
        <v>17</v>
      </c>
      <c r="B2" s="2">
        <v>1.0E-4</v>
      </c>
      <c r="C2" s="2">
        <v>6.0E-4</v>
      </c>
      <c r="E2">
        <f t="shared" ref="E2:E5" si="1">((B2-C2)/B2)*100</f>
        <v>-500</v>
      </c>
    </row>
    <row r="3">
      <c r="A3" s="1" t="s">
        <v>15</v>
      </c>
      <c r="B3" s="2">
        <v>0.0087</v>
      </c>
      <c r="C3" s="2">
        <v>0.0138</v>
      </c>
      <c r="E3">
        <f t="shared" si="1"/>
        <v>-58.62068966</v>
      </c>
    </row>
    <row r="4">
      <c r="A4" s="1" t="s">
        <v>11</v>
      </c>
      <c r="B4" s="2">
        <v>0.0185</v>
      </c>
      <c r="C4" s="2">
        <v>0.0193</v>
      </c>
      <c r="E4">
        <f t="shared" si="1"/>
        <v>-4.324324324</v>
      </c>
    </row>
    <row r="5">
      <c r="A5" s="1" t="s">
        <v>8</v>
      </c>
      <c r="B5" s="2">
        <v>0.0089</v>
      </c>
      <c r="C5" s="2">
        <v>0.009</v>
      </c>
      <c r="E5">
        <f t="shared" si="1"/>
        <v>-1.123595506</v>
      </c>
    </row>
    <row r="6">
      <c r="A6" s="1" t="s">
        <v>26</v>
      </c>
      <c r="B6" s="2">
        <v>0.0</v>
      </c>
      <c r="C6" s="2">
        <v>0.0</v>
      </c>
      <c r="E6" s="2">
        <v>0.0</v>
      </c>
    </row>
    <row r="7">
      <c r="A7" s="1" t="s">
        <v>20</v>
      </c>
      <c r="B7" s="2">
        <v>0.0</v>
      </c>
      <c r="C7" s="2">
        <v>0.0</v>
      </c>
      <c r="E7" s="2">
        <v>0.0</v>
      </c>
    </row>
    <row r="8">
      <c r="A8" s="1" t="s">
        <v>23</v>
      </c>
      <c r="B8" s="2">
        <v>0.0</v>
      </c>
      <c r="C8" s="2">
        <v>0.0</v>
      </c>
      <c r="E8" s="2">
        <v>0.0</v>
      </c>
    </row>
    <row r="9">
      <c r="A9" s="1" t="s">
        <v>13</v>
      </c>
      <c r="B9" s="2">
        <v>0.2494</v>
      </c>
      <c r="C9" s="2">
        <v>0.2492</v>
      </c>
      <c r="E9">
        <f t="shared" ref="E9:E22" si="2">((B9-C9)/B9)*100</f>
        <v>0.08019246191</v>
      </c>
    </row>
    <row r="10">
      <c r="A10" s="1" t="s">
        <v>6</v>
      </c>
      <c r="B10" s="2">
        <v>0.2233</v>
      </c>
      <c r="C10" s="2">
        <v>0.223</v>
      </c>
      <c r="E10">
        <f t="shared" si="2"/>
        <v>0.1343484102</v>
      </c>
    </row>
    <row r="11">
      <c r="A11" s="1" t="s">
        <v>25</v>
      </c>
      <c r="B11" s="2">
        <v>0.1466</v>
      </c>
      <c r="C11" s="2">
        <v>0.1463</v>
      </c>
      <c r="E11">
        <f t="shared" si="2"/>
        <v>0.204638472</v>
      </c>
    </row>
    <row r="12">
      <c r="A12" s="1" t="s">
        <v>10</v>
      </c>
      <c r="B12" s="2">
        <v>0.2321</v>
      </c>
      <c r="C12" s="2">
        <v>0.2313</v>
      </c>
      <c r="E12">
        <f t="shared" si="2"/>
        <v>0.3446790177</v>
      </c>
    </row>
    <row r="13">
      <c r="A13" s="1" t="s">
        <v>30</v>
      </c>
      <c r="B13" s="2">
        <v>0.0631</v>
      </c>
      <c r="C13" s="2">
        <v>0.0616</v>
      </c>
      <c r="E13">
        <f t="shared" si="2"/>
        <v>2.377179081</v>
      </c>
    </row>
    <row r="14">
      <c r="A14" s="1" t="s">
        <v>31</v>
      </c>
      <c r="B14" s="2">
        <v>0.0076</v>
      </c>
      <c r="C14" s="2">
        <v>0.0073</v>
      </c>
      <c r="E14">
        <f t="shared" si="2"/>
        <v>3.947368421</v>
      </c>
    </row>
    <row r="15">
      <c r="A15" s="1" t="s">
        <v>18</v>
      </c>
      <c r="B15" s="2">
        <v>0.0076</v>
      </c>
      <c r="C15" s="2">
        <v>0.0072</v>
      </c>
      <c r="E15">
        <f t="shared" si="2"/>
        <v>5.263157895</v>
      </c>
    </row>
    <row r="16">
      <c r="A16" s="1" t="s">
        <v>33</v>
      </c>
      <c r="B16" s="2">
        <v>0.2473</v>
      </c>
      <c r="C16" s="2">
        <v>0.2341</v>
      </c>
      <c r="E16">
        <f t="shared" si="2"/>
        <v>5.337646583</v>
      </c>
    </row>
    <row r="17">
      <c r="A17" s="1" t="s">
        <v>14</v>
      </c>
      <c r="B17" s="2">
        <v>0.1093</v>
      </c>
      <c r="C17" s="2">
        <v>0.1012</v>
      </c>
      <c r="E17">
        <f t="shared" si="2"/>
        <v>7.410795974</v>
      </c>
    </row>
    <row r="18">
      <c r="A18" s="1" t="s">
        <v>27</v>
      </c>
      <c r="B18" s="2">
        <v>0.2036</v>
      </c>
      <c r="C18" s="2">
        <v>0.1844</v>
      </c>
      <c r="E18">
        <f t="shared" si="2"/>
        <v>9.430255403</v>
      </c>
    </row>
    <row r="19">
      <c r="A19" s="1" t="s">
        <v>28</v>
      </c>
      <c r="B19" s="2">
        <v>0.0031</v>
      </c>
      <c r="C19" s="2">
        <v>0.0028</v>
      </c>
      <c r="E19">
        <f t="shared" si="2"/>
        <v>9.677419355</v>
      </c>
    </row>
    <row r="20">
      <c r="A20" s="1" t="s">
        <v>32</v>
      </c>
      <c r="B20" s="2">
        <v>0.2192</v>
      </c>
      <c r="C20" s="2">
        <v>0.1917</v>
      </c>
      <c r="E20">
        <f t="shared" si="2"/>
        <v>12.54562044</v>
      </c>
    </row>
    <row r="21">
      <c r="A21" s="1" t="s">
        <v>21</v>
      </c>
      <c r="B21" s="2">
        <v>2.0E-4</v>
      </c>
      <c r="C21" s="2">
        <v>1.0E-4</v>
      </c>
      <c r="E21">
        <f t="shared" si="2"/>
        <v>50</v>
      </c>
    </row>
    <row r="22">
      <c r="A22" s="1" t="s">
        <v>16</v>
      </c>
      <c r="B22" s="2">
        <v>0.0586</v>
      </c>
      <c r="C22" s="2">
        <v>2.0E-4</v>
      </c>
      <c r="E22">
        <f t="shared" si="2"/>
        <v>99.65870307</v>
      </c>
      <c r="K22" s="3"/>
    </row>
  </sheetData>
  <conditionalFormatting sqref="E1:E22 E24:E1001">
    <cfRule type="cellIs" dxfId="0" priority="1" operator="greaterThanOrEqual">
      <formula>0</formula>
    </cfRule>
  </conditionalFormatting>
  <conditionalFormatting sqref="E1:E22 E24:E1001">
    <cfRule type="cellIs" dxfId="1" priority="2" operator="lessThan">
      <formula>0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40</v>
      </c>
      <c r="C1" s="1" t="s">
        <v>41</v>
      </c>
      <c r="E1" s="1" t="s">
        <v>37</v>
      </c>
    </row>
    <row r="2">
      <c r="A2" s="1" t="s">
        <v>15</v>
      </c>
      <c r="B2" s="2">
        <v>1.7344</v>
      </c>
      <c r="C2" s="2">
        <v>1.7194</v>
      </c>
      <c r="E2" s="2">
        <f t="shared" ref="E2:E22" si="1">((C2-B2)/B2)*100</f>
        <v>-0.8648523985</v>
      </c>
    </row>
    <row r="3">
      <c r="A3" s="1" t="s">
        <v>31</v>
      </c>
      <c r="B3" s="2">
        <v>0.664</v>
      </c>
      <c r="C3" s="2">
        <v>0.6662</v>
      </c>
      <c r="E3" s="2">
        <f t="shared" si="1"/>
        <v>0.3313253012</v>
      </c>
    </row>
    <row r="4">
      <c r="A4" s="1" t="s">
        <v>26</v>
      </c>
      <c r="B4" s="2">
        <v>1.8222</v>
      </c>
      <c r="C4" s="2">
        <v>1.8222</v>
      </c>
      <c r="E4" s="2">
        <f t="shared" si="1"/>
        <v>0</v>
      </c>
    </row>
    <row r="5">
      <c r="A5" s="1" t="s">
        <v>33</v>
      </c>
      <c r="B5" s="2">
        <v>1.7693</v>
      </c>
      <c r="C5" s="2">
        <v>1.7652</v>
      </c>
      <c r="E5" s="2">
        <f t="shared" si="1"/>
        <v>-0.2317300627</v>
      </c>
    </row>
    <row r="6">
      <c r="A6" s="1" t="s">
        <v>28</v>
      </c>
      <c r="B6" s="2">
        <v>1.1425</v>
      </c>
      <c r="C6" s="2">
        <v>1.1184</v>
      </c>
      <c r="E6" s="2">
        <f t="shared" si="1"/>
        <v>-2.10940919</v>
      </c>
    </row>
    <row r="7">
      <c r="A7" s="1" t="s">
        <v>20</v>
      </c>
      <c r="B7" s="2">
        <v>1.5898</v>
      </c>
      <c r="C7" s="2">
        <v>1.5784</v>
      </c>
      <c r="E7" s="2">
        <f t="shared" si="1"/>
        <v>-0.7170713297</v>
      </c>
    </row>
    <row r="8">
      <c r="A8" s="1" t="s">
        <v>21</v>
      </c>
      <c r="B8" s="2">
        <v>1.4122</v>
      </c>
      <c r="C8" s="2">
        <v>1.4081</v>
      </c>
      <c r="E8" s="2">
        <f t="shared" si="1"/>
        <v>-0.2903271491</v>
      </c>
    </row>
    <row r="9">
      <c r="A9" s="1" t="s">
        <v>8</v>
      </c>
      <c r="B9" s="2">
        <v>1.4849</v>
      </c>
      <c r="C9" s="2">
        <v>1.4848</v>
      </c>
      <c r="E9" s="2">
        <f t="shared" si="1"/>
        <v>-0.006734460233</v>
      </c>
    </row>
    <row r="10">
      <c r="A10" s="1" t="s">
        <v>17</v>
      </c>
      <c r="B10" s="2">
        <v>1.4782</v>
      </c>
      <c r="C10" s="2">
        <v>1.4775</v>
      </c>
      <c r="E10" s="2">
        <f t="shared" si="1"/>
        <v>-0.04735489108</v>
      </c>
    </row>
    <row r="11">
      <c r="A11" s="1" t="s">
        <v>13</v>
      </c>
      <c r="B11" s="2">
        <v>2.1538</v>
      </c>
      <c r="C11" s="2">
        <v>2.1483</v>
      </c>
      <c r="E11" s="2">
        <f t="shared" si="1"/>
        <v>-0.2553626149</v>
      </c>
    </row>
    <row r="12">
      <c r="A12" s="1" t="s">
        <v>14</v>
      </c>
      <c r="B12" s="2">
        <v>1.4079</v>
      </c>
      <c r="C12" s="2">
        <v>1.3997</v>
      </c>
      <c r="E12" s="2">
        <f t="shared" si="1"/>
        <v>-0.5824277292</v>
      </c>
    </row>
    <row r="13">
      <c r="A13" s="1" t="s">
        <v>27</v>
      </c>
      <c r="B13" s="2">
        <v>1.6325</v>
      </c>
      <c r="C13" s="2">
        <v>1.6318</v>
      </c>
      <c r="E13" s="2">
        <f t="shared" si="1"/>
        <v>-0.04287901991</v>
      </c>
    </row>
    <row r="14">
      <c r="A14" s="1" t="s">
        <v>32</v>
      </c>
      <c r="B14" s="2">
        <v>1.881</v>
      </c>
      <c r="C14" s="2">
        <v>1.8796</v>
      </c>
      <c r="E14" s="2">
        <f t="shared" si="1"/>
        <v>-0.07442849548</v>
      </c>
    </row>
    <row r="15">
      <c r="A15" s="1" t="s">
        <v>25</v>
      </c>
      <c r="B15" s="2">
        <v>0.5342</v>
      </c>
      <c r="C15" s="2">
        <v>0.5342</v>
      </c>
      <c r="E15" s="2">
        <f t="shared" si="1"/>
        <v>0</v>
      </c>
    </row>
    <row r="16">
      <c r="A16" s="1" t="s">
        <v>11</v>
      </c>
      <c r="B16" s="2">
        <v>1.2541</v>
      </c>
      <c r="C16" s="2">
        <v>1.2192</v>
      </c>
      <c r="E16" s="2">
        <f t="shared" si="1"/>
        <v>-2.782872179</v>
      </c>
    </row>
    <row r="17">
      <c r="A17" s="1" t="s">
        <v>16</v>
      </c>
      <c r="B17" s="2">
        <v>2.7831</v>
      </c>
      <c r="C17" s="2">
        <v>2.7814</v>
      </c>
      <c r="E17" s="2">
        <f t="shared" si="1"/>
        <v>-0.06108296504</v>
      </c>
    </row>
    <row r="18">
      <c r="A18" s="1" t="s">
        <v>6</v>
      </c>
      <c r="B18" s="2">
        <v>1.8047</v>
      </c>
      <c r="C18" s="2">
        <v>1.803</v>
      </c>
      <c r="E18" s="2">
        <f t="shared" si="1"/>
        <v>-0.09419848174</v>
      </c>
    </row>
    <row r="19">
      <c r="A19" s="1" t="s">
        <v>23</v>
      </c>
      <c r="B19" s="2">
        <v>1.6877</v>
      </c>
      <c r="C19" s="2">
        <v>1.6871</v>
      </c>
      <c r="E19" s="2">
        <f t="shared" si="1"/>
        <v>-0.03555134206</v>
      </c>
    </row>
    <row r="20">
      <c r="A20" s="1" t="s">
        <v>18</v>
      </c>
      <c r="B20" s="2">
        <v>1.1088</v>
      </c>
      <c r="C20" s="2">
        <v>1.0621</v>
      </c>
      <c r="E20" s="2">
        <f t="shared" si="1"/>
        <v>-4.211760462</v>
      </c>
    </row>
    <row r="21">
      <c r="A21" s="1" t="s">
        <v>10</v>
      </c>
      <c r="B21" s="2">
        <v>1.9742</v>
      </c>
      <c r="C21" s="2">
        <v>1.9673</v>
      </c>
      <c r="E21" s="2">
        <f t="shared" si="1"/>
        <v>-0.3495086617</v>
      </c>
    </row>
    <row r="22">
      <c r="A22" s="1" t="s">
        <v>30</v>
      </c>
      <c r="B22" s="2">
        <v>1.6248</v>
      </c>
      <c r="C22" s="2">
        <v>1.623</v>
      </c>
      <c r="E22" s="2">
        <f t="shared" si="1"/>
        <v>-0.1107828656</v>
      </c>
    </row>
  </sheetData>
  <conditionalFormatting sqref="E1:E22">
    <cfRule type="cellIs" dxfId="0" priority="1" operator="greaterThanOrEqual">
      <formula>0</formula>
    </cfRule>
  </conditionalFormatting>
  <conditionalFormatting sqref="E1:E22">
    <cfRule type="cellIs" dxfId="1" priority="2" operator="lessThan">
      <formula>0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42</v>
      </c>
      <c r="C1" s="1" t="s">
        <v>43</v>
      </c>
      <c r="E1" s="1" t="s">
        <v>37</v>
      </c>
    </row>
    <row r="2">
      <c r="A2" s="1" t="s">
        <v>15</v>
      </c>
      <c r="B2" s="2">
        <v>0.5766</v>
      </c>
      <c r="C2" s="2">
        <v>0.5816</v>
      </c>
      <c r="E2" s="2">
        <f t="shared" ref="E2:E22" si="1">((B2-C2)/B2)*100</f>
        <v>-0.8671522719</v>
      </c>
    </row>
    <row r="3">
      <c r="A3" s="1" t="s">
        <v>31</v>
      </c>
      <c r="B3" s="2">
        <v>1.506</v>
      </c>
      <c r="C3" s="2">
        <v>1.5011</v>
      </c>
      <c r="E3" s="2">
        <f t="shared" si="1"/>
        <v>0.3253652058</v>
      </c>
    </row>
    <row r="4">
      <c r="A4" s="1" t="s">
        <v>26</v>
      </c>
      <c r="B4" s="2">
        <v>0.5488</v>
      </c>
      <c r="C4" s="2">
        <v>0.5488</v>
      </c>
      <c r="E4" s="2">
        <f t="shared" si="1"/>
        <v>0</v>
      </c>
    </row>
    <row r="5">
      <c r="A5" s="1" t="s">
        <v>33</v>
      </c>
      <c r="B5" s="2">
        <v>0.5652</v>
      </c>
      <c r="C5" s="2">
        <v>0.5665</v>
      </c>
      <c r="E5" s="2">
        <f t="shared" si="1"/>
        <v>-0.2300070771</v>
      </c>
    </row>
    <row r="6">
      <c r="A6" s="1" t="s">
        <v>28</v>
      </c>
      <c r="B6" s="2">
        <v>0.8753</v>
      </c>
      <c r="C6" s="2">
        <v>0.8941</v>
      </c>
      <c r="E6" s="2">
        <f t="shared" si="1"/>
        <v>-2.147835028</v>
      </c>
    </row>
    <row r="7">
      <c r="A7" s="1" t="s">
        <v>20</v>
      </c>
      <c r="B7" s="2">
        <v>0.629</v>
      </c>
      <c r="C7" s="2">
        <v>0.6335</v>
      </c>
      <c r="E7" s="2">
        <f t="shared" si="1"/>
        <v>-0.7154213037</v>
      </c>
    </row>
    <row r="8">
      <c r="A8" s="1" t="s">
        <v>21</v>
      </c>
      <c r="B8" s="2">
        <v>0.7081</v>
      </c>
      <c r="C8" s="2">
        <v>0.7102</v>
      </c>
      <c r="E8" s="2">
        <f t="shared" si="1"/>
        <v>-0.2965682813</v>
      </c>
    </row>
    <row r="9">
      <c r="A9" s="1" t="s">
        <v>8</v>
      </c>
      <c r="B9" s="2">
        <v>0.6735</v>
      </c>
      <c r="C9" s="2">
        <v>0.6735</v>
      </c>
      <c r="E9" s="2">
        <f t="shared" si="1"/>
        <v>0</v>
      </c>
    </row>
    <row r="10">
      <c r="A10" s="1" t="s">
        <v>17</v>
      </c>
      <c r="B10" s="2">
        <v>0.6765</v>
      </c>
      <c r="C10" s="2">
        <v>0.6768</v>
      </c>
      <c r="E10" s="2">
        <f t="shared" si="1"/>
        <v>-0.044345898</v>
      </c>
    </row>
    <row r="11">
      <c r="A11" s="1" t="s">
        <v>13</v>
      </c>
      <c r="B11" s="2">
        <v>0.4643</v>
      </c>
      <c r="C11" s="2">
        <v>0.4655</v>
      </c>
      <c r="E11" s="2">
        <f t="shared" si="1"/>
        <v>-0.258453586</v>
      </c>
    </row>
    <row r="12">
      <c r="A12" s="1" t="s">
        <v>14</v>
      </c>
      <c r="B12" s="2">
        <v>0.7103</v>
      </c>
      <c r="C12" s="2">
        <v>0.7145</v>
      </c>
      <c r="E12" s="2">
        <f t="shared" si="1"/>
        <v>-0.5912994509</v>
      </c>
    </row>
    <row r="13">
      <c r="A13" s="1" t="s">
        <v>27</v>
      </c>
      <c r="B13" s="2">
        <v>0.6126</v>
      </c>
      <c r="C13" s="2">
        <v>0.6128</v>
      </c>
      <c r="E13" s="2">
        <f t="shared" si="1"/>
        <v>-0.03264773098</v>
      </c>
    </row>
    <row r="14">
      <c r="A14" s="1" t="s">
        <v>32</v>
      </c>
      <c r="B14" s="2">
        <v>0.5316</v>
      </c>
      <c r="C14" s="2">
        <v>0.532</v>
      </c>
      <c r="E14" s="2">
        <f t="shared" si="1"/>
        <v>-0.07524454477</v>
      </c>
    </row>
    <row r="15">
      <c r="A15" s="1" t="s">
        <v>25</v>
      </c>
      <c r="B15" s="2">
        <v>1.8719</v>
      </c>
      <c r="C15" s="2">
        <v>1.872</v>
      </c>
      <c r="E15" s="2">
        <f t="shared" si="1"/>
        <v>-0.005342165714</v>
      </c>
    </row>
    <row r="16">
      <c r="A16" s="1" t="s">
        <v>11</v>
      </c>
      <c r="B16" s="2">
        <v>0.7974</v>
      </c>
      <c r="C16" s="2">
        <v>0.8202</v>
      </c>
      <c r="E16" s="2">
        <f t="shared" si="1"/>
        <v>-2.859292701</v>
      </c>
    </row>
    <row r="17">
      <c r="A17" s="1" t="s">
        <v>16</v>
      </c>
      <c r="B17" s="2">
        <v>0.3593</v>
      </c>
      <c r="C17" s="2">
        <v>0.3595</v>
      </c>
      <c r="E17" s="2">
        <f t="shared" si="1"/>
        <v>-0.0556637907</v>
      </c>
    </row>
    <row r="18">
      <c r="A18" s="1" t="s">
        <v>6</v>
      </c>
      <c r="B18" s="2">
        <v>0.5541</v>
      </c>
      <c r="C18" s="2">
        <v>0.5546</v>
      </c>
      <c r="E18" s="2">
        <f t="shared" si="1"/>
        <v>-0.09023641942</v>
      </c>
    </row>
    <row r="19">
      <c r="A19" s="1" t="s">
        <v>23</v>
      </c>
      <c r="B19" s="2">
        <v>0.5925</v>
      </c>
      <c r="C19" s="2">
        <v>0.5927</v>
      </c>
      <c r="E19" s="2">
        <f t="shared" si="1"/>
        <v>-0.03375527426</v>
      </c>
    </row>
    <row r="20">
      <c r="A20" s="1" t="s">
        <v>18</v>
      </c>
      <c r="B20" s="2">
        <v>0.9019</v>
      </c>
      <c r="C20" s="2">
        <v>0.9415</v>
      </c>
      <c r="E20" s="2">
        <f t="shared" si="1"/>
        <v>-4.39073068</v>
      </c>
    </row>
    <row r="21">
      <c r="A21" s="1" t="s">
        <v>10</v>
      </c>
      <c r="B21" s="2">
        <v>0.5065</v>
      </c>
      <c r="C21" s="2">
        <v>0.5083</v>
      </c>
      <c r="E21" s="2">
        <f t="shared" si="1"/>
        <v>-0.3553800592</v>
      </c>
    </row>
    <row r="22">
      <c r="A22" s="1" t="s">
        <v>30</v>
      </c>
      <c r="B22" s="2">
        <v>0.6155</v>
      </c>
      <c r="C22" s="2">
        <v>0.6162</v>
      </c>
      <c r="E22" s="2">
        <f t="shared" si="1"/>
        <v>-0.1137286759</v>
      </c>
    </row>
  </sheetData>
  <conditionalFormatting sqref="E1:E22">
    <cfRule type="cellIs" dxfId="0" priority="1" operator="greaterThanOrEqual">
      <formula>0</formula>
    </cfRule>
  </conditionalFormatting>
  <conditionalFormatting sqref="E1:E22">
    <cfRule type="cellIs" dxfId="1" priority="2" operator="lessThan">
      <formula>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46</v>
      </c>
      <c r="C1" s="1" t="s">
        <v>47</v>
      </c>
      <c r="E1" s="1" t="s">
        <v>48</v>
      </c>
      <c r="F1" s="1" t="s">
        <v>49</v>
      </c>
      <c r="H1" s="1" t="s">
        <v>37</v>
      </c>
    </row>
    <row r="2">
      <c r="A2" s="1" t="s">
        <v>15</v>
      </c>
      <c r="B2" s="2">
        <v>23907.0</v>
      </c>
      <c r="C2" s="2">
        <v>33069.0</v>
      </c>
      <c r="E2">
        <f t="shared" ref="E2:F2" si="1">B2/1000</f>
        <v>23.907</v>
      </c>
      <c r="F2">
        <f t="shared" si="1"/>
        <v>33.069</v>
      </c>
      <c r="H2">
        <f t="shared" ref="H2:H22" si="3">((E2-F2)/E2)*100</f>
        <v>-38.32350358</v>
      </c>
    </row>
    <row r="3">
      <c r="A3" s="1" t="s">
        <v>31</v>
      </c>
      <c r="B3" s="2">
        <v>1718376.0</v>
      </c>
      <c r="C3" s="2">
        <v>1694078.0</v>
      </c>
      <c r="E3">
        <f t="shared" ref="E3:F3" si="2">B3/1000</f>
        <v>1718.376</v>
      </c>
      <c r="F3">
        <f t="shared" si="2"/>
        <v>1694.078</v>
      </c>
      <c r="H3">
        <f t="shared" si="3"/>
        <v>1.414009507</v>
      </c>
    </row>
    <row r="4">
      <c r="A4" s="1" t="s">
        <v>26</v>
      </c>
      <c r="B4" s="2">
        <v>510.0</v>
      </c>
      <c r="C4" s="2">
        <v>510.0</v>
      </c>
      <c r="E4">
        <f t="shared" ref="E4:F4" si="4">B4/1000</f>
        <v>0.51</v>
      </c>
      <c r="F4">
        <f t="shared" si="4"/>
        <v>0.51</v>
      </c>
      <c r="H4" s="2">
        <f t="shared" si="3"/>
        <v>0</v>
      </c>
    </row>
    <row r="5">
      <c r="A5" s="1" t="s">
        <v>33</v>
      </c>
      <c r="B5" s="2">
        <v>67058.0</v>
      </c>
      <c r="C5" s="2">
        <v>67741.0</v>
      </c>
      <c r="E5">
        <f t="shared" ref="E5:F5" si="5">B5/1000</f>
        <v>67.058</v>
      </c>
      <c r="F5">
        <f t="shared" si="5"/>
        <v>67.741</v>
      </c>
      <c r="H5">
        <f t="shared" si="3"/>
        <v>-1.01852128</v>
      </c>
    </row>
    <row r="6">
      <c r="A6" s="1" t="s">
        <v>28</v>
      </c>
      <c r="B6" s="2">
        <v>32037.0</v>
      </c>
      <c r="C6" s="2">
        <v>73955.0</v>
      </c>
      <c r="E6">
        <f t="shared" ref="E6:F6" si="6">B6/1000</f>
        <v>32.037</v>
      </c>
      <c r="F6">
        <f t="shared" si="6"/>
        <v>73.955</v>
      </c>
      <c r="H6">
        <f t="shared" si="3"/>
        <v>-130.8424634</v>
      </c>
    </row>
    <row r="7">
      <c r="A7" s="1" t="s">
        <v>20</v>
      </c>
      <c r="B7" s="2">
        <v>1393.0</v>
      </c>
      <c r="C7" s="2">
        <v>1393.0</v>
      </c>
      <c r="E7">
        <f t="shared" ref="E7:F7" si="7">B7/1000</f>
        <v>1.393</v>
      </c>
      <c r="F7">
        <f t="shared" si="7"/>
        <v>1.393</v>
      </c>
      <c r="H7" s="2">
        <f t="shared" si="3"/>
        <v>0</v>
      </c>
    </row>
    <row r="8">
      <c r="A8" s="1" t="s">
        <v>21</v>
      </c>
      <c r="B8" s="2">
        <v>5580.0</v>
      </c>
      <c r="C8" s="2">
        <v>5771.0</v>
      </c>
      <c r="E8">
        <f t="shared" ref="E8:F8" si="8">B8/1000</f>
        <v>5.58</v>
      </c>
      <c r="F8">
        <f t="shared" si="8"/>
        <v>5.771</v>
      </c>
      <c r="H8">
        <f t="shared" si="3"/>
        <v>-3.422939068</v>
      </c>
    </row>
    <row r="9">
      <c r="A9" s="1" t="s">
        <v>8</v>
      </c>
      <c r="B9" s="2">
        <v>4350.0</v>
      </c>
      <c r="C9" s="2">
        <v>4357.0</v>
      </c>
      <c r="E9">
        <f t="shared" ref="E9:F9" si="9">B9/1000</f>
        <v>4.35</v>
      </c>
      <c r="F9">
        <f t="shared" si="9"/>
        <v>4.357</v>
      </c>
      <c r="H9">
        <f t="shared" si="3"/>
        <v>-0.1609195402</v>
      </c>
    </row>
    <row r="10">
      <c r="A10" s="1" t="s">
        <v>17</v>
      </c>
      <c r="B10" s="2">
        <v>3834.0</v>
      </c>
      <c r="C10" s="2">
        <v>3894.0</v>
      </c>
      <c r="E10">
        <f t="shared" ref="E10:F10" si="10">B10/1000</f>
        <v>3.834</v>
      </c>
      <c r="F10">
        <f t="shared" si="10"/>
        <v>3.894</v>
      </c>
      <c r="H10">
        <f t="shared" si="3"/>
        <v>-1.564945227</v>
      </c>
    </row>
    <row r="11">
      <c r="A11" s="1" t="s">
        <v>13</v>
      </c>
      <c r="B11" s="2">
        <v>1785719.0</v>
      </c>
      <c r="C11" s="2">
        <v>1786154.0</v>
      </c>
      <c r="E11">
        <f t="shared" ref="E11:F11" si="11">B11/1000</f>
        <v>1785.719</v>
      </c>
      <c r="F11">
        <f t="shared" si="11"/>
        <v>1786.154</v>
      </c>
      <c r="H11">
        <f t="shared" si="3"/>
        <v>-0.02435993569</v>
      </c>
    </row>
    <row r="12">
      <c r="A12" s="1" t="s">
        <v>14</v>
      </c>
      <c r="B12" s="2">
        <v>390901.0</v>
      </c>
      <c r="C12" s="2">
        <v>400099.0</v>
      </c>
      <c r="E12">
        <f t="shared" ref="E12:F12" si="12">B12/1000</f>
        <v>390.901</v>
      </c>
      <c r="F12">
        <f t="shared" si="12"/>
        <v>400.099</v>
      </c>
      <c r="H12">
        <f t="shared" si="3"/>
        <v>-2.353025446</v>
      </c>
    </row>
    <row r="13">
      <c r="A13" s="1" t="s">
        <v>27</v>
      </c>
      <c r="B13" s="2">
        <v>50321.0</v>
      </c>
      <c r="C13" s="2">
        <v>50196.0</v>
      </c>
      <c r="E13">
        <f t="shared" ref="E13:F13" si="13">B13/1000</f>
        <v>50.321</v>
      </c>
      <c r="F13">
        <f t="shared" si="13"/>
        <v>50.196</v>
      </c>
      <c r="H13">
        <f t="shared" si="3"/>
        <v>0.2484052384</v>
      </c>
    </row>
    <row r="14">
      <c r="A14" s="1" t="s">
        <v>32</v>
      </c>
      <c r="B14" s="2">
        <v>32986.0</v>
      </c>
      <c r="C14" s="2">
        <v>33748.0</v>
      </c>
      <c r="E14">
        <f t="shared" ref="E14:F14" si="14">B14/1000</f>
        <v>32.986</v>
      </c>
      <c r="F14">
        <f t="shared" si="14"/>
        <v>33.748</v>
      </c>
      <c r="H14">
        <f t="shared" si="3"/>
        <v>-2.310070939</v>
      </c>
    </row>
    <row r="15">
      <c r="A15" s="1" t="s">
        <v>25</v>
      </c>
      <c r="B15" s="2">
        <v>6663846.0</v>
      </c>
      <c r="C15" s="2">
        <v>6665076.0</v>
      </c>
      <c r="E15">
        <f t="shared" ref="E15:F15" si="15">B15/1000</f>
        <v>6663.846</v>
      </c>
      <c r="F15">
        <f t="shared" si="15"/>
        <v>6665.076</v>
      </c>
      <c r="H15">
        <f t="shared" si="3"/>
        <v>-0.0184578095</v>
      </c>
    </row>
    <row r="16">
      <c r="A16" s="1" t="s">
        <v>11</v>
      </c>
      <c r="B16" s="2">
        <v>98915.0</v>
      </c>
      <c r="C16" s="2">
        <v>122019.0</v>
      </c>
      <c r="E16">
        <f t="shared" ref="E16:F16" si="16">B16/1000</f>
        <v>98.915</v>
      </c>
      <c r="F16">
        <f t="shared" si="16"/>
        <v>122.019</v>
      </c>
      <c r="H16">
        <f t="shared" si="3"/>
        <v>-23.35742809</v>
      </c>
    </row>
    <row r="17">
      <c r="A17" s="1" t="s">
        <v>16</v>
      </c>
      <c r="B17" s="2">
        <v>6363.0</v>
      </c>
      <c r="C17" s="2">
        <v>6415.0</v>
      </c>
      <c r="E17">
        <f t="shared" ref="E17:F17" si="17">B17/1000</f>
        <v>6.363</v>
      </c>
      <c r="F17">
        <f t="shared" si="17"/>
        <v>6.415</v>
      </c>
      <c r="H17">
        <f t="shared" si="3"/>
        <v>-0.8172245796</v>
      </c>
    </row>
    <row r="18">
      <c r="A18" s="1" t="s">
        <v>6</v>
      </c>
      <c r="B18" s="2">
        <v>1887516.0</v>
      </c>
      <c r="C18" s="2">
        <v>1888832.0</v>
      </c>
      <c r="E18">
        <f t="shared" ref="E18:F18" si="18">B18/1000</f>
        <v>1887.516</v>
      </c>
      <c r="F18">
        <f t="shared" si="18"/>
        <v>1888.832</v>
      </c>
      <c r="H18">
        <f t="shared" si="3"/>
        <v>-0.06972126329</v>
      </c>
    </row>
    <row r="19">
      <c r="A19" s="1" t="s">
        <v>23</v>
      </c>
      <c r="B19" s="2">
        <v>1250.0</v>
      </c>
      <c r="C19" s="2">
        <v>1250.0</v>
      </c>
      <c r="E19">
        <f t="shared" ref="E19:F19" si="19">B19/1000</f>
        <v>1.25</v>
      </c>
      <c r="F19">
        <f t="shared" si="19"/>
        <v>1.25</v>
      </c>
      <c r="H19" s="2">
        <f t="shared" si="3"/>
        <v>0</v>
      </c>
    </row>
    <row r="20">
      <c r="A20" s="1" t="s">
        <v>18</v>
      </c>
      <c r="B20" s="2">
        <v>115895.0</v>
      </c>
      <c r="C20" s="2">
        <v>194763.0</v>
      </c>
      <c r="E20">
        <f t="shared" ref="E20:F20" si="20">B20/1000</f>
        <v>115.895</v>
      </c>
      <c r="F20">
        <f t="shared" si="20"/>
        <v>194.763</v>
      </c>
      <c r="H20">
        <f t="shared" si="3"/>
        <v>-68.05125329</v>
      </c>
    </row>
    <row r="21">
      <c r="A21" s="1" t="s">
        <v>10</v>
      </c>
      <c r="B21" s="2">
        <v>1347468.0</v>
      </c>
      <c r="C21" s="2">
        <v>1349086.0</v>
      </c>
      <c r="E21">
        <f t="shared" ref="E21:F21" si="21">B21/1000</f>
        <v>1347.468</v>
      </c>
      <c r="F21">
        <f t="shared" si="21"/>
        <v>1349.086</v>
      </c>
      <c r="H21">
        <f t="shared" si="3"/>
        <v>-0.1200770631</v>
      </c>
    </row>
    <row r="22">
      <c r="A22" s="1" t="s">
        <v>30</v>
      </c>
      <c r="B22" s="2">
        <v>583342.0</v>
      </c>
      <c r="C22" s="2">
        <v>587116.0</v>
      </c>
      <c r="E22">
        <f t="shared" ref="E22:F22" si="22">B22/1000</f>
        <v>583.342</v>
      </c>
      <c r="F22">
        <f t="shared" si="22"/>
        <v>587.116</v>
      </c>
      <c r="H22">
        <f t="shared" si="3"/>
        <v>-0.6469618166</v>
      </c>
    </row>
    <row r="24">
      <c r="C24" s="2">
        <v>3.0</v>
      </c>
      <c r="D24" s="2">
        <v>15.0</v>
      </c>
      <c r="E24" s="2">
        <v>8.0</v>
      </c>
      <c r="F24" s="2">
        <v>20.0</v>
      </c>
    </row>
    <row r="25">
      <c r="C25" s="2">
        <v>2.0</v>
      </c>
      <c r="D25" s="2">
        <v>10.0</v>
      </c>
      <c r="E25" s="2">
        <v>4.0</v>
      </c>
      <c r="F25" s="2">
        <v>10.0</v>
      </c>
    </row>
  </sheetData>
  <conditionalFormatting sqref="H1:H1000">
    <cfRule type="cellIs" dxfId="0" priority="1" operator="greaterThanOrEqual">
      <formula>0</formula>
    </cfRule>
  </conditionalFormatting>
  <conditionalFormatting sqref="H1:H1000">
    <cfRule type="cellIs" dxfId="1" priority="2" operator="lessThan">
      <formula>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5" t="s">
        <v>64</v>
      </c>
      <c r="B1" s="5" t="s">
        <v>65</v>
      </c>
      <c r="C1" s="5" t="s">
        <v>66</v>
      </c>
      <c r="D1" s="5" t="s">
        <v>67</v>
      </c>
      <c r="E1" s="5" t="s">
        <v>68</v>
      </c>
      <c r="F1" s="5" t="s">
        <v>69</v>
      </c>
    </row>
    <row r="2">
      <c r="A2" s="5" t="s">
        <v>33</v>
      </c>
      <c r="B2" s="6" t="s">
        <v>70</v>
      </c>
      <c r="C2" s="7">
        <v>0.2522</v>
      </c>
      <c r="D2" s="7">
        <v>0.2508</v>
      </c>
      <c r="E2" s="7">
        <v>0.2494</v>
      </c>
      <c r="F2" s="7">
        <v>0.2294</v>
      </c>
    </row>
    <row r="3">
      <c r="A3" s="5" t="s">
        <v>20</v>
      </c>
      <c r="B3" s="8"/>
      <c r="C3" s="7">
        <v>0.001</v>
      </c>
      <c r="D3" s="7">
        <v>0.001</v>
      </c>
      <c r="E3" s="7">
        <v>0.001</v>
      </c>
      <c r="F3" s="7">
        <v>0.001</v>
      </c>
    </row>
    <row r="4">
      <c r="A4" s="5" t="s">
        <v>13</v>
      </c>
      <c r="B4" s="8"/>
      <c r="C4" s="7">
        <v>0.2498</v>
      </c>
      <c r="D4" s="7">
        <v>0.2498</v>
      </c>
      <c r="E4" s="7">
        <v>0.2498</v>
      </c>
      <c r="F4" s="7">
        <v>0.2498</v>
      </c>
    </row>
    <row r="5">
      <c r="A5" s="5" t="s">
        <v>14</v>
      </c>
      <c r="B5" s="8"/>
      <c r="C5" s="7">
        <v>0.1554</v>
      </c>
      <c r="D5" s="7">
        <v>0.1256</v>
      </c>
      <c r="E5" s="7">
        <v>0.1141</v>
      </c>
      <c r="F5" s="7">
        <v>0.1086</v>
      </c>
    </row>
    <row r="6">
      <c r="A6" s="5" t="s">
        <v>27</v>
      </c>
      <c r="B6" s="8"/>
      <c r="C6" s="7">
        <v>0.2376</v>
      </c>
      <c r="D6" s="7">
        <v>0.1857</v>
      </c>
      <c r="E6" s="7">
        <v>0.1322</v>
      </c>
      <c r="F6" s="7">
        <v>0.0999</v>
      </c>
    </row>
    <row r="7">
      <c r="A7" s="5" t="s">
        <v>32</v>
      </c>
      <c r="B7" s="8"/>
      <c r="C7" s="7">
        <v>0.224</v>
      </c>
      <c r="D7" s="7">
        <v>0.222</v>
      </c>
      <c r="E7" s="7">
        <v>0.221</v>
      </c>
      <c r="F7" s="7">
        <v>0.219</v>
      </c>
    </row>
    <row r="8">
      <c r="A8" s="5" t="s">
        <v>16</v>
      </c>
      <c r="B8" s="9"/>
      <c r="C8" s="7">
        <v>0.2952</v>
      </c>
      <c r="D8" s="7">
        <v>0.2927</v>
      </c>
      <c r="E8" s="7">
        <v>0.2927</v>
      </c>
      <c r="F8" s="7">
        <v>0.2927</v>
      </c>
    </row>
    <row r="10">
      <c r="A10" s="5"/>
      <c r="B10" s="10"/>
      <c r="C10" s="5" t="s">
        <v>66</v>
      </c>
      <c r="D10" s="5" t="s">
        <v>67</v>
      </c>
      <c r="E10" s="5" t="s">
        <v>68</v>
      </c>
      <c r="F10" s="5" t="s">
        <v>69</v>
      </c>
    </row>
    <row r="11">
      <c r="A11" s="5" t="s">
        <v>33</v>
      </c>
      <c r="B11" s="6" t="s">
        <v>71</v>
      </c>
      <c r="C11" s="7">
        <v>0.2369</v>
      </c>
      <c r="D11" s="7">
        <v>0.2203</v>
      </c>
      <c r="E11" s="7">
        <v>0.1884</v>
      </c>
      <c r="F11" s="7">
        <v>0.1171</v>
      </c>
    </row>
    <row r="12">
      <c r="A12" s="5" t="s">
        <v>20</v>
      </c>
      <c r="B12" s="8"/>
      <c r="C12" s="7">
        <v>0.0</v>
      </c>
      <c r="D12" s="7">
        <v>0.0</v>
      </c>
      <c r="E12" s="7">
        <v>0.0</v>
      </c>
      <c r="F12" s="7">
        <v>0.0</v>
      </c>
    </row>
    <row r="13">
      <c r="A13" s="5" t="s">
        <v>13</v>
      </c>
      <c r="B13" s="8"/>
      <c r="C13" s="7">
        <v>0.2493</v>
      </c>
      <c r="D13" s="7">
        <v>0.2487</v>
      </c>
      <c r="E13" s="7">
        <v>0.2475</v>
      </c>
      <c r="F13" s="7">
        <v>0.2452</v>
      </c>
    </row>
    <row r="14">
      <c r="A14" s="5" t="s">
        <v>14</v>
      </c>
      <c r="B14" s="8"/>
      <c r="C14" s="7">
        <v>0.1538</v>
      </c>
      <c r="D14" s="7">
        <v>0.1224</v>
      </c>
      <c r="E14" s="7">
        <v>0.1077</v>
      </c>
      <c r="F14" s="7">
        <v>0.0959</v>
      </c>
    </row>
    <row r="15">
      <c r="A15" s="5" t="s">
        <v>27</v>
      </c>
      <c r="B15" s="8"/>
      <c r="C15" s="7">
        <v>0.2182</v>
      </c>
      <c r="D15" s="7">
        <v>0.1469</v>
      </c>
      <c r="E15" s="7">
        <v>0.0547</v>
      </c>
      <c r="F15" s="7">
        <v>0.0</v>
      </c>
    </row>
    <row r="16">
      <c r="A16" s="5" t="s">
        <v>32</v>
      </c>
      <c r="B16" s="8"/>
      <c r="C16" s="7">
        <v>0.1968</v>
      </c>
      <c r="D16" s="7">
        <v>0.1676</v>
      </c>
      <c r="E16" s="7">
        <v>0.1122</v>
      </c>
      <c r="F16" s="7">
        <v>0.0552</v>
      </c>
    </row>
    <row r="17">
      <c r="A17" s="5" t="s">
        <v>16</v>
      </c>
      <c r="B17" s="9"/>
      <c r="C17" s="7">
        <v>0.1067</v>
      </c>
      <c r="D17" s="7">
        <v>0.0</v>
      </c>
      <c r="E17" s="7">
        <v>0.0</v>
      </c>
      <c r="F17" s="7">
        <v>0.0</v>
      </c>
    </row>
    <row r="19">
      <c r="A19" s="5"/>
      <c r="B19" s="10"/>
      <c r="C19" s="5" t="s">
        <v>66</v>
      </c>
      <c r="D19" s="5" t="s">
        <v>67</v>
      </c>
      <c r="E19" s="5" t="s">
        <v>68</v>
      </c>
      <c r="F19" s="5" t="s">
        <v>69</v>
      </c>
    </row>
    <row r="20">
      <c r="A20" s="5" t="s">
        <v>33</v>
      </c>
      <c r="B20" s="6" t="s">
        <v>72</v>
      </c>
      <c r="C20" s="7">
        <v>0.2341</v>
      </c>
      <c r="D20" s="7">
        <v>0.2188</v>
      </c>
      <c r="E20" s="7">
        <v>0.1874</v>
      </c>
      <c r="F20" s="7">
        <v>0.1169</v>
      </c>
    </row>
    <row r="21">
      <c r="A21" s="5" t="s">
        <v>20</v>
      </c>
      <c r="B21" s="8"/>
      <c r="C21" s="7">
        <v>0.0</v>
      </c>
      <c r="D21" s="7">
        <v>0.0</v>
      </c>
      <c r="E21" s="7">
        <v>0.0</v>
      </c>
      <c r="F21" s="7">
        <v>0.0</v>
      </c>
    </row>
    <row r="22">
      <c r="A22" s="5" t="s">
        <v>13</v>
      </c>
      <c r="B22" s="8"/>
      <c r="C22" s="7">
        <v>0.2492</v>
      </c>
      <c r="D22" s="7">
        <v>0.2486</v>
      </c>
      <c r="E22" s="7">
        <v>0.2475</v>
      </c>
      <c r="F22" s="7">
        <v>0.2452</v>
      </c>
    </row>
    <row r="23">
      <c r="A23" s="5" t="s">
        <v>14</v>
      </c>
      <c r="B23" s="8"/>
      <c r="C23" s="7">
        <v>0.1012</v>
      </c>
      <c r="D23" s="7">
        <v>0.0994</v>
      </c>
      <c r="E23" s="7">
        <v>0.0961</v>
      </c>
      <c r="F23" s="7">
        <v>0.0898</v>
      </c>
    </row>
    <row r="24">
      <c r="A24" s="5" t="s">
        <v>27</v>
      </c>
      <c r="B24" s="8"/>
      <c r="C24" s="7">
        <v>0.1844</v>
      </c>
      <c r="D24" s="7">
        <v>0.1395</v>
      </c>
      <c r="E24" s="7">
        <v>0.0525</v>
      </c>
      <c r="F24" s="7">
        <v>0.0</v>
      </c>
    </row>
    <row r="25">
      <c r="A25" s="5" t="s">
        <v>32</v>
      </c>
      <c r="B25" s="8"/>
      <c r="C25" s="7">
        <v>0.1917</v>
      </c>
      <c r="D25" s="7">
        <v>0.1645</v>
      </c>
      <c r="E25" s="7">
        <v>0.1101</v>
      </c>
      <c r="F25" s="7">
        <v>0.0552</v>
      </c>
    </row>
    <row r="26">
      <c r="A26" s="5" t="s">
        <v>16</v>
      </c>
      <c r="B26" s="9"/>
      <c r="C26" s="7">
        <v>2.0E-4</v>
      </c>
      <c r="D26" s="7">
        <v>0.0</v>
      </c>
      <c r="E26" s="7">
        <v>0.0</v>
      </c>
      <c r="F26" s="7">
        <v>0.0</v>
      </c>
    </row>
  </sheetData>
  <mergeCells count="3">
    <mergeCell ref="B2:B8"/>
    <mergeCell ref="B11:B17"/>
    <mergeCell ref="B20:B26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5" width="17.86"/>
    <col customWidth="1" min="11" max="11" width="19.71"/>
    <col customWidth="1" min="12" max="12" width="19.43"/>
  </cols>
  <sheetData>
    <row r="1">
      <c r="B1" s="1" t="s">
        <v>46</v>
      </c>
      <c r="C1" s="1" t="s">
        <v>47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K1" s="1" t="s">
        <v>56</v>
      </c>
      <c r="L1" s="1" t="s">
        <v>57</v>
      </c>
    </row>
    <row r="2">
      <c r="A2" s="1" t="s">
        <v>15</v>
      </c>
      <c r="B2" s="2">
        <v>23907.0</v>
      </c>
      <c r="C2" s="2">
        <v>33069.0</v>
      </c>
      <c r="D2" s="2">
        <v>19811.0</v>
      </c>
      <c r="E2" s="2">
        <v>28973.0</v>
      </c>
      <c r="F2" s="2">
        <v>13434.0</v>
      </c>
      <c r="G2" s="2">
        <v>21882.0</v>
      </c>
      <c r="H2" s="2">
        <v>1542132.0</v>
      </c>
      <c r="I2" s="2">
        <v>1586484.0</v>
      </c>
      <c r="K2">
        <f t="shared" ref="K2:L2" si="1">(B2+D2+F2)/H2</f>
        <v>0.03706038134</v>
      </c>
      <c r="L2">
        <f t="shared" si="1"/>
        <v>0.05289936741</v>
      </c>
      <c r="N2">
        <f t="shared" ref="N2:N23" si="3">((K2-L2)/K2)*100</f>
        <v>-42.73832457</v>
      </c>
    </row>
    <row r="3">
      <c r="A3" s="1" t="s">
        <v>31</v>
      </c>
      <c r="B3" s="2">
        <v>1718376.0</v>
      </c>
      <c r="C3" s="2">
        <v>1694078.0</v>
      </c>
      <c r="D3" s="2">
        <v>1715144.0</v>
      </c>
      <c r="E3" s="2">
        <v>1690850.0</v>
      </c>
      <c r="F3" s="2">
        <v>14853.0</v>
      </c>
      <c r="G3" s="2">
        <v>14348.0</v>
      </c>
      <c r="H3" s="2">
        <v>1964062.0</v>
      </c>
      <c r="I3" s="2">
        <v>1976940.0</v>
      </c>
      <c r="K3">
        <f t="shared" ref="K3:L3" si="2">(B3+D3+F3)/H3</f>
        <v>1.755735308</v>
      </c>
      <c r="L3">
        <f t="shared" si="2"/>
        <v>1.719463413</v>
      </c>
      <c r="N3">
        <f t="shared" si="3"/>
        <v>2.065909049</v>
      </c>
    </row>
    <row r="4">
      <c r="A4" s="1" t="s">
        <v>26</v>
      </c>
      <c r="B4" s="2">
        <v>510.0</v>
      </c>
      <c r="C4" s="2">
        <v>510.0</v>
      </c>
      <c r="D4" s="2">
        <v>0.0</v>
      </c>
      <c r="E4" s="2">
        <v>0.0</v>
      </c>
      <c r="F4" s="2">
        <v>0.0</v>
      </c>
      <c r="G4" s="2">
        <v>0.0</v>
      </c>
      <c r="H4" s="2">
        <v>1028240.0</v>
      </c>
      <c r="I4" s="2">
        <v>1017269.0</v>
      </c>
      <c r="K4">
        <f t="shared" ref="K4:L4" si="4">(B4+D4+F4)/H4</f>
        <v>0.0004959931533</v>
      </c>
      <c r="L4">
        <f t="shared" si="4"/>
        <v>0.0005013423195</v>
      </c>
      <c r="N4">
        <f t="shared" si="3"/>
        <v>-1.078475801</v>
      </c>
    </row>
    <row r="5">
      <c r="A5" s="1" t="s">
        <v>33</v>
      </c>
      <c r="B5" s="2">
        <v>67058.0</v>
      </c>
      <c r="C5" s="2">
        <v>67741.0</v>
      </c>
      <c r="D5" s="2">
        <v>62962.0</v>
      </c>
      <c r="E5" s="2">
        <v>63645.0</v>
      </c>
      <c r="F5" s="2">
        <v>62851.0</v>
      </c>
      <c r="G5" s="2">
        <v>62903.0</v>
      </c>
      <c r="H5" s="2">
        <v>254099.0</v>
      </c>
      <c r="I5" s="2">
        <v>268650.0</v>
      </c>
      <c r="K5">
        <f t="shared" ref="K5:L5" si="5">(B5+D5+F5)/H5</f>
        <v>0.7590387998</v>
      </c>
      <c r="L5">
        <f t="shared" si="5"/>
        <v>0.7232049135</v>
      </c>
      <c r="N5">
        <f t="shared" si="3"/>
        <v>4.720955818</v>
      </c>
    </row>
    <row r="6">
      <c r="A6" s="1" t="s">
        <v>28</v>
      </c>
      <c r="B6" s="2">
        <v>32037.0</v>
      </c>
      <c r="C6" s="2">
        <v>73955.0</v>
      </c>
      <c r="D6" s="2">
        <v>27946.0</v>
      </c>
      <c r="E6" s="2">
        <v>69867.0</v>
      </c>
      <c r="F6" s="2">
        <v>9492.0</v>
      </c>
      <c r="G6" s="2">
        <v>9186.0</v>
      </c>
      <c r="H6" s="2">
        <v>3063511.0</v>
      </c>
      <c r="I6" s="2">
        <v>3250388.0</v>
      </c>
      <c r="K6">
        <f t="shared" ref="K6:L6" si="6">(B6+D6+F6)/H6</f>
        <v>0.02267822769</v>
      </c>
      <c r="L6">
        <f t="shared" si="6"/>
        <v>0.04707376473</v>
      </c>
      <c r="N6">
        <f t="shared" si="3"/>
        <v>-107.5725024</v>
      </c>
    </row>
    <row r="7">
      <c r="A7" s="1" t="s">
        <v>20</v>
      </c>
      <c r="B7" s="2">
        <v>1393.0</v>
      </c>
      <c r="C7" s="2">
        <v>1393.0</v>
      </c>
      <c r="D7" s="2">
        <v>0.0</v>
      </c>
      <c r="E7" s="2">
        <v>0.0</v>
      </c>
      <c r="F7" s="2">
        <v>0.0</v>
      </c>
      <c r="G7" s="2">
        <v>0.0</v>
      </c>
      <c r="H7" s="2">
        <v>1221875.0</v>
      </c>
      <c r="I7" s="2">
        <v>1402915.0</v>
      </c>
      <c r="K7">
        <f t="shared" ref="K7:L7" si="7">(B7+D7+F7)/H7</f>
        <v>0.001140051151</v>
      </c>
      <c r="L7">
        <f t="shared" si="7"/>
        <v>0.0009929325725</v>
      </c>
      <c r="N7">
        <f t="shared" si="3"/>
        <v>12.90455944</v>
      </c>
    </row>
    <row r="8">
      <c r="A8" s="1" t="s">
        <v>21</v>
      </c>
      <c r="B8" s="2">
        <v>5580.0</v>
      </c>
      <c r="C8" s="2">
        <v>5771.0</v>
      </c>
      <c r="D8" s="2">
        <v>1878.0</v>
      </c>
      <c r="E8" s="2">
        <v>2069.0</v>
      </c>
      <c r="F8" s="2">
        <v>397.0</v>
      </c>
      <c r="G8" s="2">
        <v>136.0</v>
      </c>
      <c r="H8" s="2">
        <v>1989266.0</v>
      </c>
      <c r="I8" s="2">
        <v>2109352.0</v>
      </c>
      <c r="K8">
        <f t="shared" ref="K8:L8" si="8">(B8+D8+F8)/H8</f>
        <v>0.003948692633</v>
      </c>
      <c r="L8">
        <f t="shared" si="8"/>
        <v>0.003781256045</v>
      </c>
      <c r="N8">
        <f t="shared" si="3"/>
        <v>4.240304435</v>
      </c>
    </row>
    <row r="9">
      <c r="A9" s="1" t="s">
        <v>8</v>
      </c>
      <c r="B9" s="2">
        <v>4350.0</v>
      </c>
      <c r="C9" s="2">
        <v>4357.0</v>
      </c>
      <c r="D9" s="2">
        <v>368.0</v>
      </c>
      <c r="E9" s="2">
        <v>375.0</v>
      </c>
      <c r="F9" s="2">
        <v>351.0</v>
      </c>
      <c r="G9" s="2">
        <v>356.0</v>
      </c>
      <c r="H9" s="2">
        <v>39252.0</v>
      </c>
      <c r="I9" s="2">
        <v>39535.0</v>
      </c>
      <c r="K9">
        <f t="shared" ref="K9:L9" si="9">(B9+D9+F9)/H9</f>
        <v>0.1291399164</v>
      </c>
      <c r="L9">
        <f t="shared" si="9"/>
        <v>0.1286960921</v>
      </c>
      <c r="N9">
        <f t="shared" si="3"/>
        <v>0.3436771366</v>
      </c>
    </row>
    <row r="10">
      <c r="A10" s="1" t="s">
        <v>17</v>
      </c>
      <c r="B10" s="2">
        <v>3834.0</v>
      </c>
      <c r="C10" s="2">
        <v>3894.0</v>
      </c>
      <c r="D10" s="2">
        <v>278.0</v>
      </c>
      <c r="E10" s="2">
        <v>934.0</v>
      </c>
      <c r="F10" s="2">
        <v>149.0</v>
      </c>
      <c r="G10" s="2">
        <v>808.0</v>
      </c>
      <c r="H10" s="2">
        <v>1303314.0</v>
      </c>
      <c r="I10" s="2">
        <v>1311627.0</v>
      </c>
      <c r="K10">
        <f t="shared" ref="K10:L10" si="10">(B10+D10+F10)/H10</f>
        <v>0.00326935796</v>
      </c>
      <c r="L10">
        <f t="shared" si="10"/>
        <v>0.004296953326</v>
      </c>
      <c r="N10">
        <f t="shared" si="3"/>
        <v>-31.43110601</v>
      </c>
    </row>
    <row r="11">
      <c r="A11" s="1" t="s">
        <v>13</v>
      </c>
      <c r="B11" s="2">
        <v>1785719.0</v>
      </c>
      <c r="C11" s="2">
        <v>1786154.0</v>
      </c>
      <c r="D11" s="2">
        <v>1781623.0</v>
      </c>
      <c r="E11" s="2">
        <v>1782058.0</v>
      </c>
      <c r="F11" s="2">
        <v>1781619.0</v>
      </c>
      <c r="G11" s="2">
        <v>1781619.0</v>
      </c>
      <c r="H11" s="2">
        <v>7142352.0</v>
      </c>
      <c r="I11" s="2">
        <v>7149327.0</v>
      </c>
      <c r="K11">
        <f t="shared" ref="K11:L11" si="11">(B11+D11+F11)/H11</f>
        <v>0.7489075027</v>
      </c>
      <c r="L11">
        <f t="shared" si="11"/>
        <v>0.7482985461</v>
      </c>
      <c r="N11">
        <f t="shared" si="3"/>
        <v>0.0813126579</v>
      </c>
    </row>
    <row r="12">
      <c r="A12" s="1" t="s">
        <v>14</v>
      </c>
      <c r="B12" s="2">
        <v>390901.0</v>
      </c>
      <c r="C12" s="2">
        <v>400099.0</v>
      </c>
      <c r="D12" s="2">
        <v>386805.0</v>
      </c>
      <c r="E12" s="2">
        <v>396003.0</v>
      </c>
      <c r="F12" s="2">
        <v>259283.0</v>
      </c>
      <c r="G12" s="2">
        <v>260685.0</v>
      </c>
      <c r="H12" s="2">
        <v>2372687.0</v>
      </c>
      <c r="I12" s="2">
        <v>2575116.0</v>
      </c>
      <c r="K12">
        <f t="shared" ref="K12:L12" si="12">(B12+D12+F12)/H12</f>
        <v>0.4370525906</v>
      </c>
      <c r="L12">
        <f t="shared" si="12"/>
        <v>0.4103842312</v>
      </c>
      <c r="N12">
        <f t="shared" si="3"/>
        <v>6.101865067</v>
      </c>
    </row>
    <row r="13">
      <c r="A13" s="1" t="s">
        <v>27</v>
      </c>
      <c r="B13" s="2">
        <v>50321.0</v>
      </c>
      <c r="C13" s="2">
        <v>50196.0</v>
      </c>
      <c r="D13" s="2">
        <v>46225.0</v>
      </c>
      <c r="E13" s="2">
        <v>46100.0</v>
      </c>
      <c r="F13" s="2">
        <v>38698.0</v>
      </c>
      <c r="G13" s="2">
        <v>38948.0</v>
      </c>
      <c r="H13" s="2">
        <v>190101.0</v>
      </c>
      <c r="I13" s="2">
        <v>211250.0</v>
      </c>
      <c r="K13">
        <f t="shared" ref="K13:L13" si="13">(B13+D13+F13)/H13</f>
        <v>0.7114323439</v>
      </c>
      <c r="L13">
        <f t="shared" si="13"/>
        <v>0.640208284</v>
      </c>
      <c r="N13">
        <f t="shared" si="3"/>
        <v>10.01136095</v>
      </c>
    </row>
    <row r="14">
      <c r="A14" s="1" t="s">
        <v>32</v>
      </c>
      <c r="B14" s="2">
        <v>32986.0</v>
      </c>
      <c r="C14" s="2">
        <v>33748.0</v>
      </c>
      <c r="D14" s="2">
        <v>28890.0</v>
      </c>
      <c r="E14" s="2">
        <v>29652.0</v>
      </c>
      <c r="F14" s="2">
        <v>28799.0</v>
      </c>
      <c r="G14" s="2">
        <v>28875.0</v>
      </c>
      <c r="H14" s="2">
        <v>131378.0</v>
      </c>
      <c r="I14" s="2">
        <v>150655.0</v>
      </c>
      <c r="K14">
        <f t="shared" ref="K14:L14" si="14">(B14+D14+F14)/H14</f>
        <v>0.6901840491</v>
      </c>
      <c r="L14">
        <f t="shared" si="14"/>
        <v>0.6124921178</v>
      </c>
      <c r="N14">
        <f t="shared" si="3"/>
        <v>11.25669761</v>
      </c>
    </row>
    <row r="15">
      <c r="A15" s="1" t="s">
        <v>25</v>
      </c>
      <c r="B15" s="2">
        <v>6663846.0</v>
      </c>
      <c r="C15" s="2">
        <v>6665076.0</v>
      </c>
      <c r="D15" s="2">
        <v>6659750.0</v>
      </c>
      <c r="E15" s="2">
        <v>6660980.0</v>
      </c>
      <c r="F15" s="2">
        <v>1332256.0</v>
      </c>
      <c r="G15" s="2">
        <v>1333334.0</v>
      </c>
      <c r="H15" s="2">
        <v>9090178.0</v>
      </c>
      <c r="I15" s="2">
        <v>9113173.0</v>
      </c>
      <c r="K15">
        <f t="shared" ref="K15:L15" si="15">(B15+D15+F15)/H15</f>
        <v>1.612273379</v>
      </c>
      <c r="L15">
        <f t="shared" si="15"/>
        <v>1.608593406</v>
      </c>
      <c r="N15">
        <f t="shared" si="3"/>
        <v>0.228247429</v>
      </c>
    </row>
    <row r="16">
      <c r="A16" s="1" t="s">
        <v>11</v>
      </c>
      <c r="B16" s="2">
        <v>98915.0</v>
      </c>
      <c r="C16" s="2">
        <v>122019.0</v>
      </c>
      <c r="D16" s="2">
        <v>94819.0</v>
      </c>
      <c r="E16" s="2">
        <v>117923.0</v>
      </c>
      <c r="F16" s="2">
        <v>53807.0</v>
      </c>
      <c r="G16" s="2">
        <v>57861.0</v>
      </c>
      <c r="H16" s="2">
        <v>2904980.0</v>
      </c>
      <c r="I16" s="2">
        <v>2998155.0</v>
      </c>
      <c r="K16">
        <f t="shared" ref="K16:L16" si="16">(B16+D16+F16)/H16</f>
        <v>0.08521263485</v>
      </c>
      <c r="L16">
        <f t="shared" si="16"/>
        <v>0.09932875385</v>
      </c>
      <c r="N16">
        <f t="shared" si="3"/>
        <v>-16.56575814</v>
      </c>
    </row>
    <row r="17">
      <c r="A17" s="1" t="s">
        <v>16</v>
      </c>
      <c r="B17" s="2">
        <v>6363.0</v>
      </c>
      <c r="C17" s="2">
        <v>6415.0</v>
      </c>
      <c r="D17" s="2">
        <v>2267.0</v>
      </c>
      <c r="E17" s="2">
        <v>2319.0</v>
      </c>
      <c r="F17" s="2">
        <v>1099.0</v>
      </c>
      <c r="G17" s="2">
        <v>4.0</v>
      </c>
      <c r="H17" s="2">
        <v>18754.0</v>
      </c>
      <c r="I17" s="2">
        <v>21728.0</v>
      </c>
      <c r="K17">
        <f t="shared" ref="K17:L17" si="17">(B17+D17+F17)/H17</f>
        <v>0.5187693292</v>
      </c>
      <c r="L17">
        <f t="shared" si="17"/>
        <v>0.4021539028</v>
      </c>
      <c r="N17">
        <f t="shared" si="3"/>
        <v>22.4792446</v>
      </c>
    </row>
    <row r="18">
      <c r="A18" s="1" t="s">
        <v>6</v>
      </c>
      <c r="B18" s="2">
        <v>1887516.0</v>
      </c>
      <c r="C18" s="2">
        <v>1888832.0</v>
      </c>
      <c r="D18" s="2">
        <v>1883420.0</v>
      </c>
      <c r="E18" s="2">
        <v>1884736.0</v>
      </c>
      <c r="F18" s="2">
        <v>1880629.0</v>
      </c>
      <c r="G18" s="2">
        <v>1881380.0</v>
      </c>
      <c r="H18" s="2">
        <v>8421810.0</v>
      </c>
      <c r="I18" s="2">
        <v>8435715.0</v>
      </c>
      <c r="K18">
        <f t="shared" ref="K18:L18" si="18">(B18+D18+F18)/H18</f>
        <v>0.67106299</v>
      </c>
      <c r="L18">
        <f t="shared" si="18"/>
        <v>0.6703578772</v>
      </c>
      <c r="N18">
        <f t="shared" si="3"/>
        <v>0.1050740155</v>
      </c>
    </row>
    <row r="19">
      <c r="A19" s="1" t="s">
        <v>23</v>
      </c>
      <c r="B19" s="2">
        <v>1250.0</v>
      </c>
      <c r="C19" s="2">
        <v>1250.0</v>
      </c>
      <c r="D19" s="2">
        <v>0.0</v>
      </c>
      <c r="E19" s="2">
        <v>0.0</v>
      </c>
      <c r="F19" s="2">
        <v>0.0</v>
      </c>
      <c r="G19" s="2">
        <v>0.0</v>
      </c>
      <c r="H19" s="2">
        <v>891703.0</v>
      </c>
      <c r="I19" s="2">
        <v>894980.0</v>
      </c>
      <c r="K19">
        <f t="shared" ref="K19:L19" si="19">(B19+D19+F19)/H19</f>
        <v>0.001401812038</v>
      </c>
      <c r="L19">
        <f t="shared" si="19"/>
        <v>0.001396679255</v>
      </c>
      <c r="N19">
        <f t="shared" si="3"/>
        <v>0.3661534336</v>
      </c>
    </row>
    <row r="20">
      <c r="A20" s="1" t="s">
        <v>18</v>
      </c>
      <c r="B20" s="2">
        <v>115895.0</v>
      </c>
      <c r="C20" s="2">
        <v>194763.0</v>
      </c>
      <c r="D20" s="2">
        <v>111799.0</v>
      </c>
      <c r="E20" s="2">
        <v>190667.0</v>
      </c>
      <c r="F20" s="2">
        <v>18855.0</v>
      </c>
      <c r="G20" s="2">
        <v>18380.0</v>
      </c>
      <c r="H20" s="2">
        <v>2480442.0</v>
      </c>
      <c r="I20" s="2">
        <v>2561764.0</v>
      </c>
      <c r="K20">
        <f t="shared" ref="K20:L20" si="20">(B20+D20+F20)/H20</f>
        <v>0.09939720421</v>
      </c>
      <c r="L20">
        <f t="shared" si="20"/>
        <v>0.1576296646</v>
      </c>
      <c r="N20">
        <f t="shared" si="3"/>
        <v>-58.58561195</v>
      </c>
    </row>
    <row r="21">
      <c r="A21" s="1" t="s">
        <v>10</v>
      </c>
      <c r="B21" s="2">
        <v>1347468.0</v>
      </c>
      <c r="C21" s="2">
        <v>1349086.0</v>
      </c>
      <c r="D21" s="2">
        <v>1343372.0</v>
      </c>
      <c r="E21" s="2">
        <v>1344990.0</v>
      </c>
      <c r="F21" s="2">
        <v>1341135.0</v>
      </c>
      <c r="G21" s="2">
        <v>1341412.0</v>
      </c>
      <c r="H21" s="2">
        <v>5778048.0</v>
      </c>
      <c r="I21" s="2">
        <v>5799331.0</v>
      </c>
      <c r="K21">
        <f t="shared" ref="K21:L21" si="21">(B21+D21+F21)/H21</f>
        <v>0.6978091909</v>
      </c>
      <c r="L21">
        <f t="shared" si="21"/>
        <v>0.6958540563</v>
      </c>
      <c r="N21">
        <f t="shared" si="3"/>
        <v>0.2801818434</v>
      </c>
    </row>
    <row r="22">
      <c r="A22" s="1" t="s">
        <v>30</v>
      </c>
      <c r="B22" s="2">
        <v>583342.0</v>
      </c>
      <c r="C22" s="2">
        <v>587116.0</v>
      </c>
      <c r="D22" s="2">
        <v>579246.0</v>
      </c>
      <c r="E22" s="2">
        <v>583020.0</v>
      </c>
      <c r="F22" s="2">
        <v>115502.0</v>
      </c>
      <c r="G22" s="2">
        <v>115886.0</v>
      </c>
      <c r="H22" s="2">
        <v>1829334.0</v>
      </c>
      <c r="I22" s="2">
        <v>1881204.0</v>
      </c>
      <c r="K22">
        <f t="shared" ref="K22:L22" si="22">(B22+D22+F22)/H22</f>
        <v>0.698664104</v>
      </c>
      <c r="L22">
        <f t="shared" si="22"/>
        <v>0.6836164499</v>
      </c>
      <c r="N22">
        <f t="shared" si="3"/>
        <v>2.153775185</v>
      </c>
    </row>
    <row r="23">
      <c r="A23" s="2" t="s">
        <v>73</v>
      </c>
      <c r="K23" s="2">
        <f t="shared" ref="K23:L23" si="23">AVERAGE(K2:K22)</f>
        <v>0.4611749456</v>
      </c>
      <c r="L23" s="2">
        <f t="shared" si="23"/>
        <v>0.448153524</v>
      </c>
      <c r="N23">
        <f t="shared" si="3"/>
        <v>2.823531881</v>
      </c>
    </row>
  </sheetData>
  <conditionalFormatting sqref="N1:N1000">
    <cfRule type="cellIs" dxfId="0" priority="1" operator="greaterThanOrEqual">
      <formula>0</formula>
    </cfRule>
  </conditionalFormatting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58</v>
      </c>
      <c r="C1" s="1" t="s">
        <v>59</v>
      </c>
      <c r="D1" s="1" t="s">
        <v>60</v>
      </c>
      <c r="E1" s="1" t="s">
        <v>61</v>
      </c>
      <c r="F1" s="4"/>
      <c r="G1" s="1" t="s">
        <v>62</v>
      </c>
      <c r="H1" s="1" t="s">
        <v>63</v>
      </c>
    </row>
    <row r="2">
      <c r="A2" s="1" t="s">
        <v>15</v>
      </c>
      <c r="B2" s="2">
        <v>0.0155</v>
      </c>
      <c r="C2" s="2">
        <v>0.0208</v>
      </c>
      <c r="D2" s="2">
        <v>0.0087</v>
      </c>
      <c r="E2" s="2">
        <v>0.0138</v>
      </c>
      <c r="G2">
        <f t="shared" ref="G2:H2" si="1">B2+D2</f>
        <v>0.0242</v>
      </c>
      <c r="H2">
        <f t="shared" si="1"/>
        <v>0.0346</v>
      </c>
    </row>
    <row r="3">
      <c r="A3" s="1" t="s">
        <v>31</v>
      </c>
      <c r="B3" s="2">
        <v>0.8749</v>
      </c>
      <c r="C3" s="2">
        <v>0.8569</v>
      </c>
      <c r="D3" s="2">
        <v>0.0076</v>
      </c>
      <c r="E3" s="2">
        <v>0.0073</v>
      </c>
      <c r="G3">
        <f t="shared" ref="G3:H3" si="2">B3+D3</f>
        <v>0.8825</v>
      </c>
      <c r="H3">
        <f t="shared" si="2"/>
        <v>0.8642</v>
      </c>
    </row>
    <row r="4">
      <c r="A4" s="1" t="s">
        <v>26</v>
      </c>
      <c r="B4" s="2">
        <v>5.0E-4</v>
      </c>
      <c r="C4" s="2">
        <v>5.0E-4</v>
      </c>
      <c r="D4" s="2">
        <v>0.0</v>
      </c>
      <c r="E4" s="2">
        <v>0.0</v>
      </c>
      <c r="G4">
        <f t="shared" ref="G4:H4" si="3">B4+D4</f>
        <v>0.0005</v>
      </c>
      <c r="H4">
        <f t="shared" si="3"/>
        <v>0.0005</v>
      </c>
    </row>
    <row r="5">
      <c r="A5" s="1" t="s">
        <v>33</v>
      </c>
      <c r="B5" s="2">
        <v>0.2639</v>
      </c>
      <c r="C5" s="2">
        <v>0.2522</v>
      </c>
      <c r="D5" s="2">
        <v>0.2473</v>
      </c>
      <c r="E5" s="2">
        <v>0.2341</v>
      </c>
      <c r="G5">
        <f t="shared" ref="G5:H5" si="4">B5+D5</f>
        <v>0.5112</v>
      </c>
      <c r="H5">
        <f t="shared" si="4"/>
        <v>0.4863</v>
      </c>
    </row>
    <row r="6">
      <c r="A6" s="1" t="s">
        <v>28</v>
      </c>
      <c r="B6" s="2">
        <v>0.0105</v>
      </c>
      <c r="C6" s="2">
        <v>0.0228</v>
      </c>
      <c r="D6" s="2">
        <v>0.0031</v>
      </c>
      <c r="E6" s="2">
        <v>0.0028</v>
      </c>
      <c r="G6">
        <f t="shared" ref="G6:H6" si="5">B6+D6</f>
        <v>0.0136</v>
      </c>
      <c r="H6">
        <f t="shared" si="5"/>
        <v>0.0256</v>
      </c>
    </row>
    <row r="7">
      <c r="A7" s="1" t="s">
        <v>20</v>
      </c>
      <c r="B7" s="2">
        <v>0.0011</v>
      </c>
      <c r="C7" s="2">
        <v>0.001</v>
      </c>
      <c r="D7" s="2">
        <v>0.0</v>
      </c>
      <c r="E7" s="2">
        <v>0.0</v>
      </c>
      <c r="G7">
        <f t="shared" ref="G7:H7" si="6">B7+D7</f>
        <v>0.0011</v>
      </c>
      <c r="H7">
        <f t="shared" si="6"/>
        <v>0.001</v>
      </c>
    </row>
    <row r="8">
      <c r="A8" s="1" t="s">
        <v>21</v>
      </c>
      <c r="B8" s="2">
        <v>0.0028</v>
      </c>
      <c r="C8" s="2">
        <v>0.0027</v>
      </c>
      <c r="D8" s="2">
        <v>2.0E-4</v>
      </c>
      <c r="E8" s="2">
        <v>1.0E-4</v>
      </c>
      <c r="G8">
        <f t="shared" ref="G8:H8" si="7">B8+D8</f>
        <v>0.003</v>
      </c>
      <c r="H8">
        <f t="shared" si="7"/>
        <v>0.0028</v>
      </c>
    </row>
    <row r="9">
      <c r="A9" s="1" t="s">
        <v>8</v>
      </c>
      <c r="B9" s="2">
        <v>0.1108</v>
      </c>
      <c r="C9" s="2">
        <v>0.1102</v>
      </c>
      <c r="D9" s="2">
        <v>0.0089</v>
      </c>
      <c r="E9" s="2">
        <v>0.009</v>
      </c>
      <c r="G9">
        <f t="shared" ref="G9:H9" si="8">B9+D9</f>
        <v>0.1197</v>
      </c>
      <c r="H9">
        <f t="shared" si="8"/>
        <v>0.1192</v>
      </c>
    </row>
    <row r="10">
      <c r="A10" s="1" t="s">
        <v>17</v>
      </c>
      <c r="B10" s="2">
        <v>0.0029</v>
      </c>
      <c r="C10" s="2">
        <v>0.003</v>
      </c>
      <c r="D10" s="2">
        <v>1.0E-4</v>
      </c>
      <c r="E10" s="2">
        <v>6.0E-4</v>
      </c>
      <c r="G10">
        <f t="shared" ref="G10:H10" si="9">B10+D10</f>
        <v>0.003</v>
      </c>
      <c r="H10">
        <f t="shared" si="9"/>
        <v>0.0036</v>
      </c>
    </row>
    <row r="11">
      <c r="A11" s="1" t="s">
        <v>13</v>
      </c>
      <c r="B11" s="2">
        <v>0.25</v>
      </c>
      <c r="C11" s="2">
        <v>0.2498</v>
      </c>
      <c r="D11" s="2">
        <v>0.2494</v>
      </c>
      <c r="E11" s="2">
        <v>0.2492</v>
      </c>
      <c r="G11">
        <f t="shared" ref="G11:H11" si="10">B11+D11</f>
        <v>0.4994</v>
      </c>
      <c r="H11">
        <f t="shared" si="10"/>
        <v>0.499</v>
      </c>
    </row>
    <row r="12">
      <c r="A12" s="1" t="s">
        <v>14</v>
      </c>
      <c r="B12" s="2">
        <v>0.1648</v>
      </c>
      <c r="C12" s="2">
        <v>0.1554</v>
      </c>
      <c r="D12" s="2">
        <v>0.1093</v>
      </c>
      <c r="E12" s="2">
        <v>0.1012</v>
      </c>
      <c r="G12">
        <f t="shared" ref="G12:H12" si="11">B12+D12</f>
        <v>0.2741</v>
      </c>
      <c r="H12">
        <f t="shared" si="11"/>
        <v>0.2566</v>
      </c>
    </row>
    <row r="13">
      <c r="A13" s="1" t="s">
        <v>27</v>
      </c>
      <c r="B13" s="2">
        <v>0.2647</v>
      </c>
      <c r="C13" s="2">
        <v>0.2376</v>
      </c>
      <c r="D13" s="2">
        <v>0.2036</v>
      </c>
      <c r="E13" s="2">
        <v>0.1844</v>
      </c>
      <c r="G13">
        <f t="shared" ref="G13:H13" si="12">B13+D13</f>
        <v>0.4683</v>
      </c>
      <c r="H13">
        <f t="shared" si="12"/>
        <v>0.422</v>
      </c>
    </row>
    <row r="14">
      <c r="A14" s="1" t="s">
        <v>32</v>
      </c>
      <c r="B14" s="2">
        <v>0.2511</v>
      </c>
      <c r="C14" s="2">
        <v>0.224</v>
      </c>
      <c r="D14" s="2">
        <v>0.2192</v>
      </c>
      <c r="E14" s="2">
        <v>0.1917</v>
      </c>
      <c r="G14">
        <f t="shared" ref="G14:H14" si="13">B14+D14</f>
        <v>0.4703</v>
      </c>
      <c r="H14">
        <f t="shared" si="13"/>
        <v>0.4157</v>
      </c>
    </row>
    <row r="15">
      <c r="A15" s="1" t="s">
        <v>25</v>
      </c>
      <c r="B15" s="2">
        <v>0.7331</v>
      </c>
      <c r="C15" s="2">
        <v>0.7314</v>
      </c>
      <c r="D15" s="2">
        <v>0.1466</v>
      </c>
      <c r="E15" s="2">
        <v>0.1463</v>
      </c>
      <c r="G15">
        <f t="shared" ref="G15:H15" si="14">B15+D15</f>
        <v>0.8797</v>
      </c>
      <c r="H15">
        <f t="shared" si="14"/>
        <v>0.8777</v>
      </c>
    </row>
    <row r="16">
      <c r="A16" s="1" t="s">
        <v>11</v>
      </c>
      <c r="B16" s="2">
        <v>0.0341</v>
      </c>
      <c r="C16" s="2">
        <v>0.0407</v>
      </c>
      <c r="D16" s="2">
        <v>0.0185</v>
      </c>
      <c r="E16" s="2">
        <v>0.0193</v>
      </c>
      <c r="G16">
        <f t="shared" ref="G16:H16" si="15">B16+D16</f>
        <v>0.0526</v>
      </c>
      <c r="H16">
        <f t="shared" si="15"/>
        <v>0.06</v>
      </c>
    </row>
    <row r="17">
      <c r="A17" s="1" t="s">
        <v>16</v>
      </c>
      <c r="B17" s="2">
        <v>0.3393</v>
      </c>
      <c r="C17" s="2">
        <v>0.2952</v>
      </c>
      <c r="D17" s="2">
        <v>0.0586</v>
      </c>
      <c r="E17" s="2">
        <v>2.0E-4</v>
      </c>
      <c r="G17">
        <f t="shared" ref="G17:H17" si="16">B17+D17</f>
        <v>0.3979</v>
      </c>
      <c r="H17">
        <f t="shared" si="16"/>
        <v>0.2954</v>
      </c>
    </row>
    <row r="18">
      <c r="A18" s="1" t="s">
        <v>6</v>
      </c>
      <c r="B18" s="2">
        <v>0.2241</v>
      </c>
      <c r="C18" s="2">
        <v>0.2239</v>
      </c>
      <c r="D18" s="2">
        <v>0.2233</v>
      </c>
      <c r="E18" s="2">
        <v>0.223</v>
      </c>
      <c r="G18">
        <f t="shared" ref="G18:H18" si="17">B18+D18</f>
        <v>0.4474</v>
      </c>
      <c r="H18">
        <f t="shared" si="17"/>
        <v>0.4469</v>
      </c>
    </row>
    <row r="19">
      <c r="A19" s="1" t="s">
        <v>23</v>
      </c>
      <c r="B19" s="2">
        <v>0.0014</v>
      </c>
      <c r="C19" s="2">
        <v>0.0014</v>
      </c>
      <c r="D19" s="2">
        <v>0.0</v>
      </c>
      <c r="E19" s="2">
        <v>0.0</v>
      </c>
      <c r="G19">
        <f t="shared" ref="G19:H19" si="18">B19+D19</f>
        <v>0.0014</v>
      </c>
      <c r="H19">
        <f t="shared" si="18"/>
        <v>0.0014</v>
      </c>
    </row>
    <row r="20">
      <c r="A20" s="1" t="s">
        <v>18</v>
      </c>
      <c r="B20" s="2">
        <v>0.0467</v>
      </c>
      <c r="C20" s="2">
        <v>0.076</v>
      </c>
      <c r="D20" s="2">
        <v>0.0076</v>
      </c>
      <c r="E20" s="2">
        <v>0.0072</v>
      </c>
      <c r="G20">
        <f t="shared" ref="G20:H20" si="19">B20+D20</f>
        <v>0.0543</v>
      </c>
      <c r="H20">
        <f t="shared" si="19"/>
        <v>0.0832</v>
      </c>
    </row>
    <row r="21">
      <c r="A21" s="1" t="s">
        <v>10</v>
      </c>
      <c r="B21" s="2">
        <v>0.2332</v>
      </c>
      <c r="C21" s="2">
        <v>0.2326</v>
      </c>
      <c r="D21" s="2">
        <v>0.2321</v>
      </c>
      <c r="E21" s="2">
        <v>0.2313</v>
      </c>
      <c r="G21">
        <f t="shared" ref="G21:H21" si="20">B21+D21</f>
        <v>0.4653</v>
      </c>
      <c r="H21">
        <f t="shared" si="20"/>
        <v>0.4639</v>
      </c>
    </row>
    <row r="22">
      <c r="A22" s="1" t="s">
        <v>30</v>
      </c>
      <c r="B22" s="2">
        <v>0.3189</v>
      </c>
      <c r="C22" s="2">
        <v>0.3121</v>
      </c>
      <c r="D22" s="2">
        <v>0.0631</v>
      </c>
      <c r="E22" s="2">
        <v>0.0616</v>
      </c>
      <c r="G22">
        <f t="shared" ref="G22:H22" si="21">B22+D22</f>
        <v>0.382</v>
      </c>
      <c r="H22">
        <f t="shared" si="21"/>
        <v>0.3737</v>
      </c>
    </row>
    <row r="24">
      <c r="B24">
        <f t="shared" ref="B24:E24" si="22">AVERAGE(B2:B22)</f>
        <v>0.197347619</v>
      </c>
      <c r="C24">
        <f t="shared" si="22"/>
        <v>0.1928666667</v>
      </c>
      <c r="D24">
        <f t="shared" si="22"/>
        <v>0.08605714286</v>
      </c>
      <c r="E24">
        <f t="shared" si="22"/>
        <v>0.08014761905</v>
      </c>
    </row>
  </sheetData>
  <conditionalFormatting sqref="C2:C22">
    <cfRule type="cellIs" dxfId="0" priority="1" operator="greaterThanOrEqual">
      <formula>"B1:C999"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5"/>
      <c r="B1" s="5"/>
      <c r="C1" s="5">
        <v>4.0</v>
      </c>
      <c r="D1" s="5">
        <v>8.0</v>
      </c>
      <c r="E1" s="5">
        <v>16.0</v>
      </c>
      <c r="F1" s="5">
        <v>32.0</v>
      </c>
    </row>
    <row r="2">
      <c r="A2" s="5" t="s">
        <v>74</v>
      </c>
      <c r="B2" s="11" t="s">
        <v>75</v>
      </c>
      <c r="C2" s="7">
        <v>0.2498</v>
      </c>
      <c r="D2" s="7">
        <v>0.2499</v>
      </c>
      <c r="E2" s="7">
        <v>0.25</v>
      </c>
      <c r="F2" s="7">
        <v>0.2678</v>
      </c>
    </row>
    <row r="3">
      <c r="A3" s="5"/>
      <c r="B3" s="5"/>
      <c r="C3" s="5">
        <v>4.0</v>
      </c>
      <c r="D3" s="5">
        <v>8.0</v>
      </c>
      <c r="E3" s="5">
        <v>16.0</v>
      </c>
      <c r="F3" s="5">
        <v>32.0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5" t="s">
        <v>76</v>
      </c>
      <c r="B4" s="11" t="s">
        <v>75</v>
      </c>
      <c r="C4" s="7">
        <v>0.2493</v>
      </c>
      <c r="D4" s="7">
        <v>0.2488</v>
      </c>
      <c r="E4" s="7">
        <v>0.2477</v>
      </c>
      <c r="F4" s="7">
        <v>0.2632</v>
      </c>
    </row>
    <row r="5">
      <c r="A5" s="5"/>
      <c r="B5" s="5"/>
      <c r="C5" s="5">
        <v>4.0</v>
      </c>
      <c r="D5" s="5">
        <v>8.0</v>
      </c>
      <c r="E5" s="5">
        <v>16.0</v>
      </c>
      <c r="F5" s="5">
        <v>32.0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5" t="s">
        <v>77</v>
      </c>
      <c r="B6" s="11" t="s">
        <v>75</v>
      </c>
      <c r="C6" s="7">
        <v>0.2492</v>
      </c>
      <c r="D6" s="7">
        <v>0.2488</v>
      </c>
      <c r="E6" s="7">
        <v>0.2477</v>
      </c>
      <c r="F6" s="7">
        <v>0.2455</v>
      </c>
    </row>
  </sheetData>
  <drawing r:id="rId1"/>
</worksheet>
</file>