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F9F77EF9-C202-FC42-A044-7DC24F1CD00A}" xr6:coauthVersionLast="47" xr6:coauthVersionMax="47" xr10:uidLastSave="{00000000-0000-0000-0000-000000000000}"/>
  <bookViews>
    <workbookView xWindow="0" yWindow="0" windowWidth="33600" windowHeight="21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E9" i="11" s="1"/>
  <c r="H7" i="11" l="1"/>
  <c r="F9" i="11" l="1"/>
  <c r="E10" i="11" l="1"/>
  <c r="F10" i="11" s="1"/>
  <c r="I5" i="11"/>
  <c r="H36" i="11"/>
  <c r="H35" i="11"/>
  <c r="H29" i="11"/>
  <c r="H21" i="11"/>
  <c r="H14" i="11"/>
  <c r="H8" i="11"/>
  <c r="H9" i="11" l="1"/>
  <c r="E11" i="11"/>
  <c r="F11" i="11" s="1"/>
  <c r="E12" i="11" s="1"/>
  <c r="I6" i="11"/>
  <c r="H10" i="11" l="1"/>
  <c r="F12" i="11"/>
  <c r="E13" i="11" s="1"/>
  <c r="J5" i="11"/>
  <c r="K5" i="11" s="1"/>
  <c r="L5" i="11" s="1"/>
  <c r="M5" i="11" s="1"/>
  <c r="N5" i="11" s="1"/>
  <c r="O5" i="11" s="1"/>
  <c r="P5" i="11" s="1"/>
  <c r="I4" i="11"/>
  <c r="F13" i="11" l="1"/>
  <c r="H13" i="11" s="1"/>
  <c r="E15" i="11"/>
  <c r="H11" i="11"/>
  <c r="H12" i="11"/>
  <c r="P4" i="11"/>
  <c r="Q5" i="11"/>
  <c r="R5" i="11" s="1"/>
  <c r="S5" i="11" s="1"/>
  <c r="T5" i="11" s="1"/>
  <c r="U5" i="11" s="1"/>
  <c r="V5" i="11" s="1"/>
  <c r="W5" i="11" s="1"/>
  <c r="J6" i="11"/>
  <c r="F15" i="11" l="1"/>
  <c r="W4" i="11"/>
  <c r="X5" i="11"/>
  <c r="Y5" i="11" s="1"/>
  <c r="Z5" i="11" s="1"/>
  <c r="AA5" i="11" s="1"/>
  <c r="AB5" i="11" s="1"/>
  <c r="AC5" i="11" s="1"/>
  <c r="AD5" i="11" s="1"/>
  <c r="K6" i="11"/>
  <c r="H15" i="11" l="1"/>
  <c r="E16" i="11"/>
  <c r="F16" i="11" s="1"/>
  <c r="E17"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6" i="11"/>
  <c r="F17" i="11" l="1"/>
  <c r="H17" i="11" l="1"/>
  <c r="E18" i="11"/>
  <c r="F18" i="11" s="1"/>
  <c r="E19" i="11" s="1"/>
  <c r="H18" i="11" l="1"/>
  <c r="F19" i="11"/>
  <c r="H19" i="11" l="1"/>
  <c r="E20" i="11"/>
  <c r="F20" i="11" s="1"/>
  <c r="E22" i="11" s="1"/>
  <c r="F22" i="11" l="1"/>
  <c r="H20" i="11"/>
  <c r="E23" i="11" l="1"/>
  <c r="F23" i="11" s="1"/>
  <c r="H22" i="11"/>
  <c r="E24" i="11" l="1"/>
  <c r="H23" i="11"/>
  <c r="F24" i="11" l="1"/>
  <c r="E25" i="11" l="1"/>
  <c r="E26" i="11" s="1"/>
  <c r="H24" i="11"/>
  <c r="F25" i="11" l="1"/>
  <c r="H25" i="11" s="1"/>
  <c r="F26" i="11"/>
  <c r="H26" i="11" l="1"/>
  <c r="E27" i="11"/>
  <c r="F27" i="11" l="1"/>
  <c r="E28" i="11" s="1"/>
  <c r="H27" i="11" l="1"/>
  <c r="F28" i="11"/>
  <c r="E30" i="11" s="1"/>
  <c r="H28" i="11"/>
  <c r="F30" i="11" l="1"/>
  <c r="E31" i="11" s="1"/>
  <c r="H30" i="11" l="1"/>
  <c r="F31" i="11"/>
  <c r="E32" i="11" s="1"/>
  <c r="H31" i="11" l="1"/>
  <c r="F32" i="11"/>
  <c r="E33" i="11" s="1"/>
  <c r="H32" i="11" l="1"/>
  <c r="F33" i="11"/>
  <c r="E34" i="11" s="1"/>
  <c r="F34" i="11" s="1"/>
  <c r="H34" i="11" s="1"/>
  <c r="H33" i="11" l="1"/>
</calcChain>
</file>

<file path=xl/sharedStrings.xml><?xml version="1.0" encoding="utf-8"?>
<sst xmlns="http://schemas.openxmlformats.org/spreadsheetml/2006/main" count="68" uniqueCount="64">
  <si>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</si>
  <si>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</si>
  <si>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</si>
  <si>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</si>
  <si>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</si>
  <si>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</si>
  <si>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</si>
  <si>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</si>
  <si>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</si>
  <si>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</si>
  <si>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</si>
  <si>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</si>
  <si>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</si>
  <si>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</si>
  <si>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</si>
  <si>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</si>
  <si>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</si>
  <si>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</si>
  <si>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</si>
  <si>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</si>
  <si>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</si>
  <si>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</si>
  <si>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</si>
  <si>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</si>
  <si>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</si>
  <si>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</si>
  <si>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</si>
  <si>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</si>
  <si>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</si>
  <si>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</si>
  <si>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</si>
  <si>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</si>
  <si>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</si>
  <si>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</si>
  <si>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</si>
  <si>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</si>
  <si>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</si>
  <si>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News classifier</t>
  </si>
  <si>
    <t xml:space="preserve">Project members: </t>
  </si>
  <si>
    <t>Biren Patel, Vaishali khurana</t>
  </si>
  <si>
    <t>Project planning</t>
  </si>
  <si>
    <t>Building the architecture</t>
  </si>
  <si>
    <t>Building data ingestion pipeline</t>
  </si>
  <si>
    <t>Integration</t>
  </si>
  <si>
    <t>Report writing</t>
  </si>
  <si>
    <t>Milestone 1: Data ingestion</t>
  </si>
  <si>
    <t>Milestone Planning</t>
  </si>
  <si>
    <t>Dockerization of data ingestion</t>
  </si>
  <si>
    <t>Spark mongodb integration</t>
  </si>
  <si>
    <t>Data cleansing using pyspark</t>
  </si>
  <si>
    <t>Dockerization of data cleansing</t>
  </si>
  <si>
    <t>Milestone 2: Data cleansing</t>
  </si>
  <si>
    <t>Milestone 3: Model Training</t>
  </si>
  <si>
    <t>Milestone report</t>
  </si>
  <si>
    <t>Training Spark ml model</t>
  </si>
  <si>
    <t>Integration with mlflow</t>
  </si>
  <si>
    <t>Milestone 4: Model Prediction</t>
  </si>
  <si>
    <t>Prediction using trained model</t>
  </si>
  <si>
    <t>Fast API Integration</t>
  </si>
  <si>
    <t>UI Integration</t>
  </si>
  <si>
    <t>Milestone Report</t>
  </si>
  <si>
    <t>Training Pre trained Bert(Transformer) model</t>
  </si>
  <si>
    <t>Retraining Model</t>
  </si>
  <si>
    <t>Model saving, loading and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</si>
</sst>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135" zoomScaleNormal="100" zoomScalePageLayoutView="70" workbookViewId="0">
      <pane ySplit="6" topLeftCell="A19" activePane="bottomLeft" state="frozen"/>
      <selection pane="bottomLeft" activeCell="F33" sqref="F33"/>
    </sheetView>
  </sheetViews>
  <sheetFormatPr baseColWidth="10" defaultColWidth="8.83203125" defaultRowHeight="30" customHeight="1" x14ac:dyDescent="0.2"/>
  <cols>
    <col min="1" max="1" width="2.6640625" style="58" customWidth="1"/>
    <col min="2" max="2" width="23.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28</v>
      </c>
      <c r="B1" s="63" t="s">
        <v>37</v>
      </c>
      <c r="C1" s="1"/>
      <c r="D1" s="2"/>
      <c r="E1" s="4"/>
      <c r="F1" s="47"/>
      <c r="H1" s="2"/>
      <c r="Z1" s="14"/>
    </row>
    <row r="2" spans="1:64" ht="30" customHeight="1" x14ac:dyDescent="0.25">
      <c r="A2" s="58" t="s">
        <v>23</v>
      </c>
      <c r="B2" s="64"/>
      <c r="I2" s="61"/>
    </row>
    <row r="3" spans="1:64" ht="30" customHeight="1" x14ac:dyDescent="0.2">
      <c r="A3" s="58" t="s">
        <v>29</v>
      </c>
      <c r="B3" s="65" t="s">
        <v>38</v>
      </c>
      <c r="C3" s="89" t="s">
        <v>1</v>
      </c>
      <c r="D3" s="90"/>
      <c r="E3" s="88">
        <f ca="1">TODAY()-26</f>
        <v>44467</v>
      </c>
      <c r="F3" s="88"/>
    </row>
    <row r="4" spans="1:64" ht="30" customHeight="1" x14ac:dyDescent="0.2">
      <c r="A4" s="59" t="s">
        <v>30</v>
      </c>
      <c r="B4" t="s">
        <v>39</v>
      </c>
      <c r="C4" s="89" t="s">
        <v>7</v>
      </c>
      <c r="D4" s="90"/>
      <c r="E4" s="7">
        <v>1</v>
      </c>
      <c r="I4" s="85">
        <f ca="1">I5</f>
        <v>44466</v>
      </c>
      <c r="J4" s="86"/>
      <c r="K4" s="86"/>
      <c r="L4" s="86"/>
      <c r="M4" s="86"/>
      <c r="N4" s="86"/>
      <c r="O4" s="87"/>
      <c r="P4" s="85">
        <f ca="1">P5</f>
        <v>44473</v>
      </c>
      <c r="Q4" s="86"/>
      <c r="R4" s="86"/>
      <c r="S4" s="86"/>
      <c r="T4" s="86"/>
      <c r="U4" s="86"/>
      <c r="V4" s="87"/>
      <c r="W4" s="85">
        <f ca="1">W5</f>
        <v>44480</v>
      </c>
      <c r="X4" s="86"/>
      <c r="Y4" s="86"/>
      <c r="Z4" s="86"/>
      <c r="AA4" s="86"/>
      <c r="AB4" s="86"/>
      <c r="AC4" s="87"/>
      <c r="AD4" s="85">
        <f ca="1">AD5</f>
        <v>44487</v>
      </c>
      <c r="AE4" s="86"/>
      <c r="AF4" s="86"/>
      <c r="AG4" s="86"/>
      <c r="AH4" s="86"/>
      <c r="AI4" s="86"/>
      <c r="AJ4" s="87"/>
      <c r="AK4" s="85">
        <f ca="1">AK5</f>
        <v>44494</v>
      </c>
      <c r="AL4" s="86"/>
      <c r="AM4" s="86"/>
      <c r="AN4" s="86"/>
      <c r="AO4" s="86"/>
      <c r="AP4" s="86"/>
      <c r="AQ4" s="87"/>
      <c r="AR4" s="85">
        <f ca="1">AR5</f>
        <v>44501</v>
      </c>
      <c r="AS4" s="86"/>
      <c r="AT4" s="86"/>
      <c r="AU4" s="86"/>
      <c r="AV4" s="86"/>
      <c r="AW4" s="86"/>
      <c r="AX4" s="87"/>
      <c r="AY4" s="85">
        <f ca="1">AY5</f>
        <v>44508</v>
      </c>
      <c r="AZ4" s="86"/>
      <c r="BA4" s="86"/>
      <c r="BB4" s="86"/>
      <c r="BC4" s="86"/>
      <c r="BD4" s="86"/>
      <c r="BE4" s="87"/>
      <c r="BF4" s="85">
        <f ca="1">BF5</f>
        <v>44515</v>
      </c>
      <c r="BG4" s="86"/>
      <c r="BH4" s="86"/>
      <c r="BI4" s="86"/>
      <c r="BJ4" s="86"/>
      <c r="BK4" s="86"/>
      <c r="BL4" s="87"/>
    </row>
    <row r="5" spans="1:64" ht="15" customHeight="1" x14ac:dyDescent="0.2">
      <c r="A5" s="59" t="s">
        <v>31</v>
      </c>
      <c r="B5" s="91"/>
      <c r="C5" s="91"/>
      <c r="D5" s="91"/>
      <c r="E5" s="91"/>
      <c r="F5" s="91"/>
      <c r="G5" s="91"/>
      <c r="I5" s="11">
        <f ca="1">Project_Start-WEEKDAY(Project_Start,1)+2+7*(Display_Week-1)</f>
        <v>44466</v>
      </c>
      <c r="J5" s="10">
        <f ca="1">I5+1</f>
        <v>44467</v>
      </c>
      <c r="K5" s="10">
        <f t="shared" ref="K5:AX5" ca="1" si="0">J5+1</f>
        <v>44468</v>
      </c>
      <c r="L5" s="10">
        <f t="shared" ca="1" si="0"/>
        <v>44469</v>
      </c>
      <c r="M5" s="10">
        <f t="shared" ca="1" si="0"/>
        <v>44470</v>
      </c>
      <c r="N5" s="10">
        <f t="shared" ca="1" si="0"/>
        <v>44471</v>
      </c>
      <c r="O5" s="12">
        <f t="shared" ca="1" si="0"/>
        <v>44472</v>
      </c>
      <c r="P5" s="11">
        <f ca="1">O5+1</f>
        <v>44473</v>
      </c>
      <c r="Q5" s="10">
        <f ca="1">P5+1</f>
        <v>44474</v>
      </c>
      <c r="R5" s="10">
        <f t="shared" ca="1" si="0"/>
        <v>44475</v>
      </c>
      <c r="S5" s="10">
        <f t="shared" ca="1" si="0"/>
        <v>44476</v>
      </c>
      <c r="T5" s="10">
        <f t="shared" ca="1" si="0"/>
        <v>44477</v>
      </c>
      <c r="U5" s="10">
        <f t="shared" ca="1" si="0"/>
        <v>44478</v>
      </c>
      <c r="V5" s="12">
        <f t="shared" ca="1" si="0"/>
        <v>44479</v>
      </c>
      <c r="W5" s="11">
        <f ca="1">V5+1</f>
        <v>44480</v>
      </c>
      <c r="X5" s="10">
        <f ca="1">W5+1</f>
        <v>44481</v>
      </c>
      <c r="Y5" s="10">
        <f t="shared" ca="1" si="0"/>
        <v>44482</v>
      </c>
      <c r="Z5" s="10">
        <f t="shared" ca="1" si="0"/>
        <v>44483</v>
      </c>
      <c r="AA5" s="10">
        <f t="shared" ca="1" si="0"/>
        <v>44484</v>
      </c>
      <c r="AB5" s="10">
        <f t="shared" ca="1" si="0"/>
        <v>44485</v>
      </c>
      <c r="AC5" s="12">
        <f t="shared" ca="1" si="0"/>
        <v>44486</v>
      </c>
      <c r="AD5" s="11">
        <f ca="1">AC5+1</f>
        <v>44487</v>
      </c>
      <c r="AE5" s="10">
        <f ca="1">AD5+1</f>
        <v>44488</v>
      </c>
      <c r="AF5" s="10">
        <f t="shared" ca="1" si="0"/>
        <v>44489</v>
      </c>
      <c r="AG5" s="10">
        <f t="shared" ca="1" si="0"/>
        <v>44490</v>
      </c>
      <c r="AH5" s="10">
        <f t="shared" ca="1" si="0"/>
        <v>44491</v>
      </c>
      <c r="AI5" s="10">
        <f t="shared" ca="1" si="0"/>
        <v>44492</v>
      </c>
      <c r="AJ5" s="12">
        <f t="shared" ca="1" si="0"/>
        <v>44493</v>
      </c>
      <c r="AK5" s="11">
        <f ca="1">AJ5+1</f>
        <v>44494</v>
      </c>
      <c r="AL5" s="10">
        <f ca="1">AK5+1</f>
        <v>44495</v>
      </c>
      <c r="AM5" s="10">
        <f t="shared" ca="1" si="0"/>
        <v>44496</v>
      </c>
      <c r="AN5" s="10">
        <f t="shared" ca="1" si="0"/>
        <v>44497</v>
      </c>
      <c r="AO5" s="10">
        <f t="shared" ca="1" si="0"/>
        <v>44498</v>
      </c>
      <c r="AP5" s="10">
        <f t="shared" ca="1" si="0"/>
        <v>44499</v>
      </c>
      <c r="AQ5" s="12">
        <f t="shared" ca="1" si="0"/>
        <v>44500</v>
      </c>
      <c r="AR5" s="11">
        <f ca="1">AQ5+1</f>
        <v>44501</v>
      </c>
      <c r="AS5" s="10">
        <f ca="1">AR5+1</f>
        <v>44502</v>
      </c>
      <c r="AT5" s="10">
        <f t="shared" ca="1" si="0"/>
        <v>44503</v>
      </c>
      <c r="AU5" s="10">
        <f t="shared" ca="1" si="0"/>
        <v>44504</v>
      </c>
      <c r="AV5" s="10">
        <f t="shared" ca="1" si="0"/>
        <v>44505</v>
      </c>
      <c r="AW5" s="10">
        <f t="shared" ca="1" si="0"/>
        <v>44506</v>
      </c>
      <c r="AX5" s="12">
        <f t="shared" ca="1" si="0"/>
        <v>44507</v>
      </c>
      <c r="AY5" s="11">
        <f ca="1">AX5+1</f>
        <v>44508</v>
      </c>
      <c r="AZ5" s="10">
        <f ca="1">AY5+1</f>
        <v>44509</v>
      </c>
      <c r="BA5" s="10">
        <f t="shared" ref="BA5:BE5" ca="1" si="1">AZ5+1</f>
        <v>44510</v>
      </c>
      <c r="BB5" s="10">
        <f t="shared" ca="1" si="1"/>
        <v>44511</v>
      </c>
      <c r="BC5" s="10">
        <f t="shared" ca="1" si="1"/>
        <v>44512</v>
      </c>
      <c r="BD5" s="10">
        <f t="shared" ca="1" si="1"/>
        <v>44513</v>
      </c>
      <c r="BE5" s="12">
        <f t="shared" ca="1" si="1"/>
        <v>44514</v>
      </c>
      <c r="BF5" s="11">
        <f ca="1">BE5+1</f>
        <v>44515</v>
      </c>
      <c r="BG5" s="10">
        <f ca="1">BF5+1</f>
        <v>44516</v>
      </c>
      <c r="BH5" s="10">
        <f t="shared" ref="BH5:BL5" ca="1" si="2">BG5+1</f>
        <v>44517</v>
      </c>
      <c r="BI5" s="10">
        <f t="shared" ca="1" si="2"/>
        <v>44518</v>
      </c>
      <c r="BJ5" s="10">
        <f t="shared" ca="1" si="2"/>
        <v>44519</v>
      </c>
      <c r="BK5" s="10">
        <f t="shared" ca="1" si="2"/>
        <v>44520</v>
      </c>
      <c r="BL5" s="12">
        <f t="shared" ca="1" si="2"/>
        <v>44521</v>
      </c>
    </row>
    <row r="6" spans="1:64" ht="30" customHeight="1" thickBot="1" x14ac:dyDescent="0.25">
      <c r="A6" s="59" t="s">
        <v>32</v>
      </c>
      <c r="B6" s="8" t="s">
        <v>8</v>
      </c>
      <c r="C6" s="9"/>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33</v>
      </c>
      <c r="B8" s="18" t="s">
        <v>45</v>
      </c>
      <c r="C8" s="71"/>
      <c r="D8" s="19"/>
      <c r="E8" s="20"/>
      <c r="F8" s="21"/>
      <c r="G8" s="17"/>
      <c r="H8" s="17" t="str">
        <f t="shared" ref="H8:H3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34</v>
      </c>
      <c r="B9" s="80" t="s">
        <v>40</v>
      </c>
      <c r="C9" s="72"/>
      <c r="D9" s="22">
        <v>1</v>
      </c>
      <c r="E9" s="66">
        <f ca="1">Project_Start</f>
        <v>44467</v>
      </c>
      <c r="F9" s="66">
        <f ca="1">E9+2</f>
        <v>44469</v>
      </c>
      <c r="G9" s="17"/>
      <c r="H9" s="17">
        <f t="shared" ca="1"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35</v>
      </c>
      <c r="B10" s="80" t="s">
        <v>41</v>
      </c>
      <c r="C10" s="72"/>
      <c r="D10" s="22">
        <v>1</v>
      </c>
      <c r="E10" s="66">
        <f ca="1">F9</f>
        <v>44469</v>
      </c>
      <c r="F10" s="66">
        <f ca="1">E10+1</f>
        <v>44470</v>
      </c>
      <c r="G10" s="17"/>
      <c r="H10" s="17">
        <f t="shared" ca="1"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42</v>
      </c>
      <c r="C11" s="72"/>
      <c r="D11" s="22">
        <v>1</v>
      </c>
      <c r="E11" s="66">
        <f ca="1">F10</f>
        <v>44470</v>
      </c>
      <c r="F11" s="66">
        <f ca="1">E11+3</f>
        <v>44473</v>
      </c>
      <c r="G11" s="17"/>
      <c r="H11" s="17">
        <f t="shared" ca="1"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43</v>
      </c>
      <c r="C12" s="72"/>
      <c r="D12" s="22">
        <v>1</v>
      </c>
      <c r="E12" s="66">
        <f ca="1">F11</f>
        <v>44473</v>
      </c>
      <c r="F12" s="66">
        <f ca="1">E12+3</f>
        <v>44476</v>
      </c>
      <c r="G12" s="17"/>
      <c r="H12" s="17">
        <f t="shared" ca="1"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44</v>
      </c>
      <c r="C13" s="72"/>
      <c r="D13" s="22">
        <v>0.9</v>
      </c>
      <c r="E13" s="66">
        <f ca="1">F12</f>
        <v>44476</v>
      </c>
      <c r="F13" s="66">
        <f ca="1">E13+1</f>
        <v>44477</v>
      </c>
      <c r="G13" s="17"/>
      <c r="H13" s="17">
        <f t="shared" ca="1"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36</v>
      </c>
      <c r="B14" s="23" t="s">
        <v>51</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46</v>
      </c>
      <c r="C15" s="74"/>
      <c r="D15" s="27">
        <v>1</v>
      </c>
      <c r="E15" s="67">
        <f ca="1">E13+2</f>
        <v>44478</v>
      </c>
      <c r="F15" s="67">
        <f ca="1">E15+1</f>
        <v>44479</v>
      </c>
      <c r="G15" s="17"/>
      <c r="H15" s="17">
        <f t="shared" ca="1"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47</v>
      </c>
      <c r="C16" s="74"/>
      <c r="D16" s="27">
        <v>1</v>
      </c>
      <c r="E16" s="67">
        <f ca="1">F15</f>
        <v>44479</v>
      </c>
      <c r="F16" s="67">
        <f ca="1">E16+2</f>
        <v>44481</v>
      </c>
      <c r="G16" s="17"/>
      <c r="H16" s="17">
        <f t="shared" ca="1"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48</v>
      </c>
      <c r="C17" s="74"/>
      <c r="D17" s="27">
        <v>1</v>
      </c>
      <c r="E17" s="67">
        <f ca="1">F16</f>
        <v>44481</v>
      </c>
      <c r="F17" s="67">
        <f ca="1">E17+3</f>
        <v>44484</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49</v>
      </c>
      <c r="C18" s="74"/>
      <c r="D18" s="27">
        <v>1</v>
      </c>
      <c r="E18" s="67">
        <f ca="1">F17</f>
        <v>44484</v>
      </c>
      <c r="F18" s="67">
        <f ca="1">E18+1</f>
        <v>44485</v>
      </c>
      <c r="G18" s="17"/>
      <c r="H18" s="17">
        <f t="shared" ca="1"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50</v>
      </c>
      <c r="C19" s="74"/>
      <c r="D19" s="27">
        <v>1</v>
      </c>
      <c r="E19" s="67">
        <f ca="1">F18</f>
        <v>44485</v>
      </c>
      <c r="F19" s="67">
        <f ca="1">E19+1</f>
        <v>44486</v>
      </c>
      <c r="G19" s="17"/>
      <c r="H19" s="17">
        <f t="shared" ca="1"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1" t="s">
        <v>53</v>
      </c>
      <c r="C20" s="74"/>
      <c r="D20" s="27">
        <v>1</v>
      </c>
      <c r="E20" s="67">
        <f ca="1">F19</f>
        <v>44486</v>
      </c>
      <c r="F20" s="67">
        <f ca="1">E20</f>
        <v>44486</v>
      </c>
      <c r="G20" s="17"/>
      <c r="H20" s="17">
        <f t="shared" ca="1" si="6"/>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t="s">
        <v>24</v>
      </c>
      <c r="B21" s="28" t="s">
        <v>52</v>
      </c>
      <c r="C21" s="75"/>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46</v>
      </c>
      <c r="C22" s="76"/>
      <c r="D22" s="32">
        <v>1</v>
      </c>
      <c r="E22" s="68">
        <f ca="1">F20+1</f>
        <v>44487</v>
      </c>
      <c r="F22" s="68">
        <f ca="1">E22</f>
        <v>44487</v>
      </c>
      <c r="G22" s="17"/>
      <c r="H22" s="17">
        <f t="shared" ca="1" si="6"/>
        <v>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54</v>
      </c>
      <c r="C23" s="76"/>
      <c r="D23" s="32">
        <v>1</v>
      </c>
      <c r="E23" s="68">
        <f ca="1">F22</f>
        <v>44487</v>
      </c>
      <c r="F23" s="68">
        <f ca="1">E23+1</f>
        <v>44488</v>
      </c>
      <c r="G23" s="17"/>
      <c r="H23" s="17">
        <f t="shared" ca="1"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61</v>
      </c>
      <c r="C24" s="76"/>
      <c r="D24" s="32">
        <v>1</v>
      </c>
      <c r="E24" s="68">
        <f ca="1">F23+1</f>
        <v>44489</v>
      </c>
      <c r="F24" s="68">
        <f ca="1">E24+1</f>
        <v>44490</v>
      </c>
      <c r="G24" s="17"/>
      <c r="H24" s="17">
        <f t="shared" ca="1" si="6"/>
        <v>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62</v>
      </c>
      <c r="C25" s="76"/>
      <c r="D25" s="32">
        <v>1</v>
      </c>
      <c r="E25" s="68">
        <f ca="1">F24+1</f>
        <v>44491</v>
      </c>
      <c r="F25" s="68">
        <f ca="1">E25</f>
        <v>44491</v>
      </c>
      <c r="G25" s="17"/>
      <c r="H25" s="17">
        <f t="shared" ca="1"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c r="B26" s="82" t="s">
        <v>63</v>
      </c>
      <c r="C26" s="76"/>
      <c r="D26" s="32">
        <v>1</v>
      </c>
      <c r="E26" s="68">
        <f ca="1">E25</f>
        <v>44491</v>
      </c>
      <c r="F26" s="68">
        <f ca="1">E25</f>
        <v>44491</v>
      </c>
      <c r="G26" s="17"/>
      <c r="H26" s="17">
        <f t="shared" ca="1" si="6"/>
        <v>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2" t="s">
        <v>55</v>
      </c>
      <c r="C27" s="76"/>
      <c r="D27" s="32">
        <v>0.9</v>
      </c>
      <c r="E27" s="68">
        <f ca="1">F26+1</f>
        <v>44492</v>
      </c>
      <c r="F27" s="68">
        <f ca="1">E27+1</f>
        <v>44493</v>
      </c>
      <c r="G27" s="17"/>
      <c r="H27" s="17">
        <f t="shared" ca="1"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2" t="s">
        <v>53</v>
      </c>
      <c r="C28" s="76"/>
      <c r="D28" s="32">
        <v>1</v>
      </c>
      <c r="E28" s="68">
        <f ca="1">F27</f>
        <v>44493</v>
      </c>
      <c r="F28" s="68">
        <f ca="1">E28</f>
        <v>44493</v>
      </c>
      <c r="G28" s="17"/>
      <c r="H28" s="17">
        <f t="shared" ca="1"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t="s">
        <v>24</v>
      </c>
      <c r="B29" s="33" t="s">
        <v>56</v>
      </c>
      <c r="C29" s="77"/>
      <c r="D29" s="34"/>
      <c r="E29" s="35"/>
      <c r="F29" s="36"/>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46</v>
      </c>
      <c r="C30" s="78"/>
      <c r="D30" s="37">
        <v>1</v>
      </c>
      <c r="E30" s="69">
        <f ca="1">F28+1</f>
        <v>44494</v>
      </c>
      <c r="F30" s="69">
        <f ca="1">E30</f>
        <v>44494</v>
      </c>
      <c r="G30" s="17"/>
      <c r="H30" s="17">
        <f t="shared" ca="1"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57</v>
      </c>
      <c r="C31" s="78"/>
      <c r="D31" s="37">
        <v>1</v>
      </c>
      <c r="E31" s="69">
        <f ca="1">F30+1</f>
        <v>44495</v>
      </c>
      <c r="F31" s="69">
        <f ca="1">E31+1</f>
        <v>44496</v>
      </c>
      <c r="G31" s="17"/>
      <c r="H31" s="17">
        <f t="shared" ca="1" si="6"/>
        <v>2</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c r="B32" s="83" t="s">
        <v>58</v>
      </c>
      <c r="C32" s="78"/>
      <c r="D32" s="37">
        <v>1</v>
      </c>
      <c r="E32" s="69">
        <f ca="1">F31</f>
        <v>44496</v>
      </c>
      <c r="F32" s="69">
        <f ca="1">E32+1</f>
        <v>44497</v>
      </c>
      <c r="G32" s="17"/>
      <c r="H32" s="17">
        <f t="shared" ca="1" si="6"/>
        <v>2</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8"/>
      <c r="B33" s="83" t="s">
        <v>59</v>
      </c>
      <c r="C33" s="78"/>
      <c r="D33" s="37">
        <v>1</v>
      </c>
      <c r="E33" s="69">
        <f ca="1">F32</f>
        <v>44497</v>
      </c>
      <c r="F33" s="69">
        <f ca="1">E33+1</f>
        <v>44498</v>
      </c>
      <c r="G33" s="17"/>
      <c r="H33" s="17">
        <f t="shared" ca="1"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8"/>
      <c r="B34" s="83" t="s">
        <v>60</v>
      </c>
      <c r="C34" s="78"/>
      <c r="D34" s="37">
        <v>1</v>
      </c>
      <c r="E34" s="69">
        <f ca="1">F33+1</f>
        <v>44499</v>
      </c>
      <c r="F34" s="69">
        <f ca="1">E34</f>
        <v>44499</v>
      </c>
      <c r="G34" s="17"/>
      <c r="H34" s="17">
        <f t="shared" ca="1" si="6"/>
        <v>1</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8" t="s">
        <v>26</v>
      </c>
      <c r="B35" s="84"/>
      <c r="C35" s="79"/>
      <c r="D35" s="16"/>
      <c r="E35" s="70"/>
      <c r="F35" s="70"/>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9" t="s">
        <v>25</v>
      </c>
      <c r="B36" s="38" t="s">
        <v>0</v>
      </c>
      <c r="C36" s="39"/>
      <c r="D36" s="40"/>
      <c r="E36" s="41"/>
      <c r="F36" s="42"/>
      <c r="G36" s="43"/>
      <c r="H36" s="43" t="str">
        <f t="shared" si="6"/>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spans="1:64" ht="30" customHeight="1" x14ac:dyDescent="0.2">
      <c r="G37" s="6"/>
    </row>
    <row r="38" spans="1:64" ht="30" customHeight="1" x14ac:dyDescent="0.2">
      <c r="C38" s="14"/>
      <c r="F38" s="60"/>
    </row>
    <row r="39" spans="1:64" ht="30" customHeight="1" x14ac:dyDescent="0.2">
      <c r="C39"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4 D27:D36">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20:BL24 I27:BL36">
    <cfRule type="expression" dxfId="11" priority="45">
      <formula>AND(TODAY()&gt;=I$5,TODAY()&lt;J$5)</formula>
    </cfRule>
  </conditionalFormatting>
  <conditionalFormatting sqref="I7:BL18 I20:BL24 I27:BL36">
    <cfRule type="expression" dxfId="10" priority="39">
      <formula>AND(task_start&lt;=I$5,ROUNDDOWN((task_end-task_start+1)*task_progress,0)+task_start-1&gt;=I$5)</formula>
    </cfRule>
    <cfRule type="expression" dxfId="9" priority="40" stopIfTrue="1">
      <formula>AND(task_end&gt;=I$5,task_start&lt;J$5)</formula>
    </cfRule>
  </conditionalFormatting>
  <conditionalFormatting sqref="D25">
    <cfRule type="dataBar" priority="5">
      <dataBar>
        <cfvo type="num" val="0"/>
        <cfvo type="num" val="1"/>
        <color theme="0" tint="-0.249977111117893"/>
      </dataBar>
      <extLst>
        <ext xmlns:x14="http://schemas.microsoft.com/office/spreadsheetml/2009/9/main" uri="{B025F937-C7B1-47D3-B67F-A62EFF666E3E}">
          <x14:id>{2E9CD2AF-B6A2-8940-85F3-05CB5F8C21D7}</x14:id>
        </ext>
      </extLst>
    </cfRule>
  </conditionalFormatting>
  <conditionalFormatting sqref="I19:BL19">
    <cfRule type="expression" dxfId="8" priority="12">
      <formula>AND(TODAY()&gt;=I$5,TODAY()&lt;J$5)</formula>
    </cfRule>
  </conditionalFormatting>
  <conditionalFormatting sqref="I19:BL19">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I25:BL25">
    <cfRule type="expression" dxfId="5" priority="8">
      <formula>AND(TODAY()&gt;=I$5,TODAY()&lt;J$5)</formula>
    </cfRule>
  </conditionalFormatting>
  <conditionalFormatting sqref="I25:BL25">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{34717303-E8C5-2E44-8B0B-6E8DC1E241B1}</x14:id>
        </ext>
      </extLst>
    </cfRule>
  </conditionalFormatting>
  <conditionalFormatting sqref="I26:BL26">
    <cfRule type="expression" dxfId="2" priority="4">
      <formula>AND(TODAY()&gt;=I$5,TODAY()&lt;J$5)</formula>
    </cfRule>
  </conditionalFormatting>
  <conditionalFormatting sqref="I26:BL26">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 D27:D36</xm:sqref>
        </x14:conditionalFormatting>
        <x14:conditionalFormatting xmlns:xm="http://schemas.microsoft.com/office/excel/2006/main">
          <x14:cfRule type="dataBar" id="{2E9CD2AF-B6A2-8940-85F3-05CB5F8C21D7}">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34717303-E8C5-2E44-8B0B-6E8DC1E241B1}">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11</v>
      </c>
      <c r="B2" s="49"/>
    </row>
    <row r="3" spans="1:2" s="54" customFormat="1" ht="27" customHeight="1" x14ac:dyDescent="0.2">
      <c r="A3" s="55" t="s">
        <v>16</v>
      </c>
      <c r="B3" s="55"/>
    </row>
    <row r="4" spans="1:2" s="51" customFormat="1" ht="26" x14ac:dyDescent="0.3">
      <c r="A4" s="52" t="s">
        <v>10</v>
      </c>
    </row>
    <row r="5" spans="1:2" ht="74" customHeight="1" x14ac:dyDescent="0.2">
      <c r="A5" s="53" t="s">
        <v>19</v>
      </c>
    </row>
    <row r="6" spans="1:2" ht="26.25" customHeight="1" x14ac:dyDescent="0.2">
      <c r="A6" s="52" t="s">
        <v>22</v>
      </c>
    </row>
    <row r="7" spans="1:2" s="48" customFormat="1" ht="205" customHeight="1" x14ac:dyDescent="0.2">
      <c r="A7" s="57" t="s">
        <v>21</v>
      </c>
    </row>
    <row r="8" spans="1:2" s="51" customFormat="1" ht="26" x14ac:dyDescent="0.3">
      <c r="A8" s="52" t="s">
        <v>12</v>
      </c>
    </row>
    <row r="9" spans="1:2" ht="48" x14ac:dyDescent="0.2">
      <c r="A9" s="53" t="s">
        <v>20</v>
      </c>
    </row>
    <row r="10" spans="1:2" s="48" customFormat="1" ht="28" customHeight="1" x14ac:dyDescent="0.2">
      <c r="A10" s="56" t="s">
        <v>18</v>
      </c>
    </row>
    <row r="11" spans="1:2" s="51" customFormat="1" ht="26" x14ac:dyDescent="0.3">
      <c r="A11" s="52" t="s">
        <v>9</v>
      </c>
    </row>
    <row r="12" spans="1:2" ht="32" x14ac:dyDescent="0.2">
      <c r="A12" s="53" t="s">
        <v>17</v>
      </c>
    </row>
    <row r="13" spans="1:2" s="48" customFormat="1" ht="28" customHeight="1" x14ac:dyDescent="0.2">
      <c r="A13" s="56" t="s">
        <v>3</v>
      </c>
    </row>
    <row r="14" spans="1:2" s="51" customFormat="1" ht="26" x14ac:dyDescent="0.3">
      <c r="A14" s="52" t="s">
        <v>13</v>
      </c>
    </row>
    <row r="15" spans="1:2" ht="75" customHeight="1" x14ac:dyDescent="0.2">
      <c r="A15" s="53" t="s">
        <v>14</v>
      </c>
    </row>
    <row r="16" spans="1:2" ht="64"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2021-10-24T16:48:09Z</dcterms:modified>
</cp:coreProperties>
</file>