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ills" sheetId="1" r:id="rId3"/>
    <sheet state="visible" name="Receipts" sheetId="2" r:id="rId4"/>
    <sheet state="visible" name="EAFs" sheetId="3" r:id="rId5"/>
    <sheet state="visible" name="Info And Standing" sheetId="4" r:id="rId6"/>
    <sheet state="visible" name="For Housing" sheetId="5" r:id="rId7"/>
    <sheet state="visible" name="Configuration" sheetId="6" r:id="rId8"/>
  </sheets>
  <definedNames/>
  <calcPr/>
</workbook>
</file>

<file path=xl/sharedStrings.xml><?xml version="1.0" encoding="utf-8"?>
<sst xmlns="http://schemas.openxmlformats.org/spreadsheetml/2006/main" count="78" uniqueCount="73">
  <si>
    <t>Status</t>
  </si>
  <si>
    <t>Reciept</t>
  </si>
  <si>
    <t>Spent</t>
  </si>
  <si>
    <t>Remaining</t>
  </si>
  <si>
    <t>Bill</t>
  </si>
  <si>
    <t>Type</t>
  </si>
  <si>
    <t>EAF#</t>
  </si>
  <si>
    <t>Amount</t>
  </si>
  <si>
    <t>Your First Name</t>
  </si>
  <si>
    <t>Your Last Name</t>
  </si>
  <si>
    <t>Your GTID#</t>
  </si>
  <si>
    <t>Your Email</t>
  </si>
  <si>
    <t>Total Amount On The Receipt</t>
  </si>
  <si>
    <t>Total Amount Requested for Reimbursement</t>
  </si>
  <si>
    <t>Additional Comments</t>
  </si>
  <si>
    <t>What Bill is this For</t>
  </si>
  <si>
    <t>Ryan</t>
  </si>
  <si>
    <t>Birmingham</t>
  </si>
  <si>
    <t>Full Nothing, t1</t>
  </si>
  <si>
    <t>J</t>
  </si>
  <si>
    <t>K</t>
  </si>
  <si>
    <t>f</t>
  </si>
  <si>
    <t>l</t>
  </si>
  <si>
    <t>gt</t>
  </si>
  <si>
    <t>e</t>
  </si>
  <si>
    <t>am</t>
  </si>
  <si>
    <t>re</t>
  </si>
  <si>
    <t>cm</t>
  </si>
  <si>
    <t>desc</t>
  </si>
  <si>
    <t>Title</t>
  </si>
  <si>
    <t>Dollar Amount Requested (0 for Resolution)</t>
  </si>
  <si>
    <t>Author (Your) Name</t>
  </si>
  <si>
    <t>Author (Your) Email</t>
  </si>
  <si>
    <t>Detail and Budget</t>
  </si>
  <si>
    <t>Open</t>
  </si>
  <si>
    <t>CHEEEZ</t>
  </si>
  <si>
    <t>birm@rbirm.us</t>
  </si>
  <si>
    <t>$100 for CHEEZ</t>
  </si>
  <si>
    <t>Closed</t>
  </si>
  <si>
    <t>Bill2</t>
  </si>
  <si>
    <t>ME</t>
  </si>
  <si>
    <t>rha@rbirm.us</t>
  </si>
  <si>
    <t xml:space="preserve">Nothing </t>
  </si>
  <si>
    <t>Failed</t>
  </si>
  <si>
    <t>Hall Council ID</t>
  </si>
  <si>
    <t>Fail This Bill!</t>
  </si>
  <si>
    <t>JK@rbirm.us</t>
  </si>
  <si>
    <t>Your Total Amount</t>
  </si>
  <si>
    <t>Active allocations</t>
  </si>
  <si>
    <t>Reimbursed</t>
  </si>
  <si>
    <t xml:space="preserve">Available </t>
  </si>
  <si>
    <t>Sequence</t>
  </si>
  <si>
    <t>EAF ID</t>
  </si>
  <si>
    <t>Bill Number</t>
  </si>
  <si>
    <t>GTID#</t>
  </si>
  <si>
    <t>First Name</t>
  </si>
  <si>
    <t>Last Name</t>
  </si>
  <si>
    <t>Bills Sheet URL</t>
  </si>
  <si>
    <t>https://docs.google.com/spreadsheets/d/1e8uUPPGdCdtczPvvqCy47bLIzmozZ7yUCirFiMJPL1k</t>
  </si>
  <si>
    <t>Receipts Sheet URL</t>
  </si>
  <si>
    <t>https://docs.google.com/spreadsheets/d/1ntmSBefB6aZqUtjtHghY4yBqoZQkL1t6G2oKuNvR4uY/edit#gid=216121480</t>
  </si>
  <si>
    <t>Hall Council Acct #</t>
  </si>
  <si>
    <t>Hall Council Abbreviation</t>
  </si>
  <si>
    <t>HC</t>
  </si>
  <si>
    <t>Starting Budget</t>
  </si>
  <si>
    <t>Finance Officer Name</t>
  </si>
  <si>
    <t>Ben Lammers</t>
  </si>
  <si>
    <t>Finance Officer Email</t>
  </si>
  <si>
    <t>Lammers@rha.gatech.edu</t>
  </si>
  <si>
    <t>Advisor Name</t>
  </si>
  <si>
    <t>Shai</t>
  </si>
  <si>
    <t>Advisor Email</t>
  </si>
  <si>
    <t>Shai@rha.gatech.edu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</si>
</sst>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 h:mm:ss"/>
  </numFmts>
  <fonts count="7">
    <font>
      <sz val="10.0"/>
      <color rgb="FF000000"/>
      <name val="Arial"/>
    </font>
    <font>
      <b/>
      <sz val="10.0"/>
      <name val="Arial"/>
    </font>
    <font>
      <b/>
    </font>
    <font/>
    <font>
      <b/>
      <sz val="10.0"/>
      <color rgb="FF000000"/>
      <name val="Arial"/>
    </font>
    <font>
      <sz val="18.0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1" fillId="0" fontId="1" numFmtId="0" xfId="0" applyAlignment="1" applyBorder="1" applyFont="1">
      <alignment/>
    </xf>
    <xf borderId="0" fillId="0" fontId="2" numFmtId="0" xfId="0" applyFont="1"/>
    <xf borderId="0" fillId="0" fontId="2" numFmtId="164" xfId="0" applyAlignment="1" applyFont="1" applyNumberFormat="1">
      <alignment/>
    </xf>
    <xf borderId="0" fillId="0" fontId="3" numFmtId="165" xfId="0" applyFont="1" applyNumberFormat="1"/>
    <xf borderId="0" fillId="2" fontId="4" numFmtId="0" xfId="0" applyFill="1" applyFont="1"/>
    <xf borderId="0" fillId="0" fontId="3" numFmtId="0" xfId="0" applyAlignment="1" applyFont="1">
      <alignment/>
    </xf>
    <xf borderId="0" fillId="2" fontId="1" numFmtId="0" xfId="0" applyAlignment="1" applyFont="1">
      <alignment/>
    </xf>
    <xf borderId="0" fillId="2" fontId="1" numFmtId="0" xfId="0" applyFont="1"/>
    <xf borderId="0" fillId="0" fontId="3" numFmtId="164" xfId="0" applyFont="1" applyNumberFormat="1"/>
    <xf borderId="1" fillId="0" fontId="3" numFmtId="0" xfId="0" applyBorder="1" applyFont="1"/>
    <xf borderId="0" fillId="2" fontId="3" numFmtId="165" xfId="0" applyFont="1" applyNumberFormat="1"/>
    <xf borderId="0" fillId="2" fontId="3" numFmtId="0" xfId="0" applyFont="1"/>
    <xf borderId="2" fillId="0" fontId="3" numFmtId="0" xfId="0" applyAlignment="1" applyBorder="1" applyFont="1">
      <alignment/>
    </xf>
    <xf borderId="3" fillId="0" fontId="2" numFmtId="0" xfId="0" applyAlignment="1" applyBorder="1" applyFont="1">
      <alignment/>
    </xf>
    <xf borderId="4" fillId="0" fontId="3" numFmtId="0" xfId="0" applyAlignment="1" applyBorder="1" applyFont="1">
      <alignment/>
    </xf>
    <xf borderId="5" fillId="0" fontId="5" numFmtId="0" xfId="0" applyAlignment="1" applyBorder="1" applyFont="1">
      <alignment/>
    </xf>
    <xf borderId="6" fillId="0" fontId="5" numFmtId="164" xfId="0" applyBorder="1" applyFont="1" applyNumberFormat="1"/>
    <xf borderId="0" fillId="0" fontId="6" numFmtId="0" xfId="0" applyAlignment="1" applyFont="1">
      <alignment/>
    </xf>
    <xf borderId="3" fillId="0" fontId="3" numFmtId="0" xfId="0" applyAlignment="1" applyBorder="1" applyFont="1">
      <alignment/>
    </xf>
    <xf borderId="7" fillId="0" fontId="3" numFmtId="0" xfId="0" applyAlignment="1" applyBorder="1" applyFont="1">
      <alignment/>
    </xf>
    <xf borderId="1" fillId="0" fontId="3" numFmtId="0" xfId="0" applyAlignment="1" applyBorder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e8uUPPGdCdtczPvvqCy47bLIzmozZ7yUCirFiMJPL1k" TargetMode="External"/><Relationship Id="rId2" Type="http://schemas.openxmlformats.org/officeDocument/2006/relationships/hyperlink" Target="https://docs.google.com/spreadsheets/d/1ntmSBefB6aZqUtjtHghY4yBqoZQkL1t6G2oKuNvR4uY/edit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3" t="s">
        <v>3</v>
      </c>
      <c r="D1" s="7" t="str">
        <f>IFERROR(__xludf.DUMMYFUNCTION("importrange(Configuration!B1,""A1:ZZ999"")"),"Timestamp")</f>
        <v>Timestamp</v>
      </c>
      <c r="E1" s="9" t="s">
        <v>29</v>
      </c>
      <c r="F1" s="10" t="s">
        <v>30</v>
      </c>
      <c r="G1" s="10" t="s">
        <v>31</v>
      </c>
      <c r="H1" s="10" t="s">
        <v>32</v>
      </c>
      <c r="I1" s="10" t="s">
        <v>33</v>
      </c>
    </row>
    <row r="2">
      <c r="A2" s="8" t="s">
        <v>34</v>
      </c>
      <c r="B2" s="8">
        <f>if(NOT(ISBLANK(A2)),sumif(EAFs!B:B,ROW(A2),EAFs!E:E),"")</f>
        <v>1</v>
      </c>
      <c r="C2" s="12">
        <f t="shared" ref="C2:C25" si="1">if(A2="Open",F2-B2,"")</f>
        <v>99</v>
      </c>
      <c r="D2" s="13">
        <v>42959.746514432874</v>
      </c>
      <c r="E2" s="14" t="s">
        <v>35</v>
      </c>
      <c r="F2" s="14">
        <v>100.0</v>
      </c>
      <c r="G2" s="14" t="s">
        <v>16</v>
      </c>
      <c r="H2" s="14" t="s">
        <v>36</v>
      </c>
      <c r="I2" s="14" t="s">
        <v>37</v>
      </c>
    </row>
    <row r="3">
      <c r="A3" s="8" t="s">
        <v>38</v>
      </c>
      <c r="B3" s="8">
        <f>if(NOT(ISBLANK(A3)),sumif(EAFs!B:B,ROW(A3),EAFs!E:E),"")</f>
        <v>6</v>
      </c>
      <c r="C3" s="12" t="str">
        <f t="shared" si="1"/>
        <v/>
      </c>
      <c r="D3" s="13">
        <v>42959.97723748843</v>
      </c>
      <c r="E3" s="14" t="s">
        <v>39</v>
      </c>
      <c r="F3" s="14">
        <v>5.0</v>
      </c>
      <c r="G3" s="14" t="s">
        <v>40</v>
      </c>
      <c r="H3" s="14" t="s">
        <v>41</v>
      </c>
      <c r="I3" s="14" t="s">
        <v>42</v>
      </c>
    </row>
    <row r="4">
      <c r="A4" s="8" t="s">
        <v>43</v>
      </c>
      <c r="B4" s="8">
        <f>if(NOT(ISBLANK(A4)),sumif(EAFs!B:B,ROW(A4),EAFs!E:E),"")</f>
        <v>0</v>
      </c>
      <c r="C4" s="12" t="str">
        <f t="shared" si="1"/>
        <v/>
      </c>
      <c r="D4" s="13">
        <v>42959.97749981481</v>
      </c>
      <c r="E4" s="14" t="s">
        <v>45</v>
      </c>
      <c r="F4" s="14">
        <v>999.0</v>
      </c>
      <c r="G4" s="14" t="s">
        <v>19</v>
      </c>
      <c r="H4" s="14" t="s">
        <v>46</v>
      </c>
      <c r="I4" s="14">
        <v>1.0</v>
      </c>
    </row>
    <row r="5">
      <c r="B5" s="8" t="str">
        <f>if(NOT(ISBLANK(A5)),sumif(EAFs!B:B,ROW(A5),EAFs!E:E),"")</f>
        <v/>
      </c>
      <c r="C5" s="12" t="str">
        <f t="shared" si="1"/>
        <v/>
      </c>
      <c r="D5" s="14"/>
      <c r="E5" s="14"/>
      <c r="F5" s="14"/>
      <c r="G5" s="14"/>
      <c r="H5" s="14"/>
      <c r="I5" s="14"/>
    </row>
    <row r="6">
      <c r="B6" s="8" t="str">
        <f>if(NOT(ISBLANK(A6)),sumif(EAFs!B:B,ROW(A6),EAFs!E:E),"")</f>
        <v/>
      </c>
      <c r="C6" s="12" t="str">
        <f t="shared" si="1"/>
        <v/>
      </c>
      <c r="D6" s="14"/>
      <c r="E6" s="14"/>
      <c r="F6" s="14"/>
      <c r="G6" s="14"/>
      <c r="H6" s="14"/>
      <c r="I6" s="14"/>
    </row>
    <row r="7">
      <c r="B7" s="8" t="str">
        <f>if(NOT(ISBLANK(A7)),sumif(EAFs!B:B,ROW(A7),EAFs!E:E),"")</f>
        <v/>
      </c>
      <c r="C7" s="12" t="str">
        <f t="shared" si="1"/>
        <v/>
      </c>
      <c r="D7" s="14"/>
      <c r="E7" s="14"/>
      <c r="F7" s="14"/>
      <c r="G7" s="14"/>
      <c r="H7" s="14"/>
      <c r="I7" s="14"/>
    </row>
    <row r="8">
      <c r="B8" s="8" t="str">
        <f>if(NOT(ISBLANK(A8)),sumif(EAFs!B:B,ROW(A8),EAFs!E:E),"")</f>
        <v/>
      </c>
      <c r="C8" s="12" t="str">
        <f t="shared" si="1"/>
        <v/>
      </c>
      <c r="D8" s="14"/>
      <c r="E8" s="14"/>
      <c r="F8" s="14"/>
      <c r="G8" s="14"/>
      <c r="H8" s="14"/>
      <c r="I8" s="14"/>
    </row>
    <row r="9">
      <c r="B9" s="8" t="str">
        <f>if(NOT(ISBLANK(A9)),sumif(EAFs!B:B,ROW(A9),EAFs!E:E),"")</f>
        <v/>
      </c>
      <c r="C9" s="12" t="str">
        <f t="shared" si="1"/>
        <v/>
      </c>
      <c r="D9" s="14"/>
      <c r="E9" s="14"/>
      <c r="F9" s="14"/>
      <c r="G9" s="14"/>
      <c r="H9" s="14"/>
      <c r="I9" s="14"/>
    </row>
    <row r="10">
      <c r="B10" s="8" t="str">
        <f>if(NOT(ISBLANK(A10)),sumif(EAFs!B:B,ROW(A10),EAFs!E:E),"")</f>
        <v/>
      </c>
      <c r="C10" s="12" t="str">
        <f t="shared" si="1"/>
        <v/>
      </c>
      <c r="D10" s="14"/>
      <c r="E10" s="14"/>
      <c r="F10" s="14"/>
      <c r="G10" s="14"/>
      <c r="H10" s="14"/>
      <c r="I10" s="14"/>
    </row>
    <row r="11">
      <c r="B11" s="8" t="str">
        <f>if(NOT(ISBLANK(A11)),sumif(EAFs!B:B,ROW(A11),EAFs!E:E),"")</f>
        <v/>
      </c>
      <c r="C11" s="12" t="str">
        <f t="shared" si="1"/>
        <v/>
      </c>
      <c r="D11" s="14"/>
      <c r="E11" s="14"/>
      <c r="F11" s="14"/>
      <c r="G11" s="14"/>
      <c r="H11" s="14"/>
      <c r="I11" s="14"/>
    </row>
    <row r="12">
      <c r="B12" s="8" t="str">
        <f>if(NOT(ISBLANK(A12)),sumif(EAFs!B:B,ROW(A12),EAFs!E:E),"")</f>
        <v/>
      </c>
      <c r="C12" s="12" t="str">
        <f t="shared" si="1"/>
        <v/>
      </c>
      <c r="D12" s="14"/>
      <c r="E12" s="14"/>
      <c r="F12" s="14"/>
      <c r="G12" s="14"/>
      <c r="H12" s="14"/>
      <c r="I12" s="14"/>
    </row>
    <row r="13">
      <c r="B13" s="8" t="str">
        <f>if(NOT(ISBLANK(A13)),sumif(EAFs!B:B,ROW(A13),EAFs!E:E),"")</f>
        <v/>
      </c>
      <c r="C13" s="12" t="str">
        <f t="shared" si="1"/>
        <v/>
      </c>
      <c r="D13" s="14"/>
      <c r="E13" s="14"/>
      <c r="F13" s="14"/>
      <c r="G13" s="14"/>
      <c r="H13" s="14"/>
      <c r="I13" s="14"/>
    </row>
    <row r="14">
      <c r="B14" s="8" t="str">
        <f>if(NOT(ISBLANK(A14)),sumif(EAFs!B:B,ROW(A14),EAFs!E:E),"")</f>
        <v/>
      </c>
      <c r="C14" s="12" t="str">
        <f t="shared" si="1"/>
        <v/>
      </c>
      <c r="D14" s="14"/>
      <c r="E14" s="14"/>
      <c r="F14" s="14"/>
      <c r="G14" s="14"/>
      <c r="H14" s="14"/>
      <c r="I14" s="14"/>
    </row>
    <row r="15">
      <c r="B15" s="8" t="str">
        <f>if(NOT(ISBLANK(A15)),sumif(EAFs!B:B,ROW(A15),EAFs!E:E),"")</f>
        <v/>
      </c>
      <c r="C15" s="12" t="str">
        <f t="shared" si="1"/>
        <v/>
      </c>
      <c r="D15" s="14"/>
      <c r="E15" s="14"/>
      <c r="F15" s="14"/>
      <c r="G15" s="14"/>
      <c r="H15" s="14"/>
      <c r="I15" s="14"/>
    </row>
    <row r="16">
      <c r="B16" s="8" t="str">
        <f>if(NOT(ISBLANK(A16)),sumif(EAFs!B:B,ROW(A16),EAFs!E:E),"")</f>
        <v/>
      </c>
      <c r="C16" s="12" t="str">
        <f t="shared" si="1"/>
        <v/>
      </c>
      <c r="D16" s="14"/>
      <c r="E16" s="14"/>
      <c r="F16" s="14"/>
      <c r="G16" s="14"/>
      <c r="H16" s="14"/>
      <c r="I16" s="14"/>
    </row>
    <row r="17">
      <c r="B17" s="8" t="str">
        <f>if(NOT(ISBLANK(A17)),sumif(EAFs!B:B,ROW(A17),EAFs!E:E),"")</f>
        <v/>
      </c>
      <c r="C17" s="12" t="str">
        <f t="shared" si="1"/>
        <v/>
      </c>
      <c r="D17" s="14"/>
      <c r="E17" s="14"/>
      <c r="F17" s="14"/>
      <c r="G17" s="14"/>
      <c r="H17" s="14"/>
      <c r="I17" s="14"/>
    </row>
    <row r="18">
      <c r="B18" s="8" t="str">
        <f>if(NOT(ISBLANK(A18)),sumif(EAFs!B:B,ROW(A18),EAFs!E:E),"")</f>
        <v/>
      </c>
      <c r="C18" s="12" t="str">
        <f t="shared" si="1"/>
        <v/>
      </c>
      <c r="D18" s="14"/>
      <c r="E18" s="14"/>
      <c r="F18" s="14"/>
      <c r="G18" s="14"/>
      <c r="H18" s="14"/>
      <c r="I18" s="14"/>
    </row>
    <row r="19">
      <c r="B19" s="8" t="str">
        <f>if(NOT(ISBLANK(A19)),sumif(EAFs!B:B,ROW(A19),EAFs!E:E),"")</f>
        <v/>
      </c>
      <c r="C19" s="12" t="str">
        <f t="shared" si="1"/>
        <v/>
      </c>
      <c r="D19" s="14"/>
      <c r="E19" s="14"/>
      <c r="F19" s="14"/>
      <c r="G19" s="14"/>
      <c r="H19" s="14"/>
      <c r="I19" s="14"/>
    </row>
    <row r="20">
      <c r="B20" s="8" t="str">
        <f>if(NOT(ISBLANK(A20)),sumif(EAFs!B:B,ROW(A20),EAFs!E:E),"")</f>
        <v/>
      </c>
      <c r="C20" s="12" t="str">
        <f t="shared" si="1"/>
        <v/>
      </c>
      <c r="D20" s="14"/>
      <c r="E20" s="14"/>
      <c r="F20" s="14"/>
      <c r="G20" s="14"/>
      <c r="H20" s="14"/>
      <c r="I20" s="14"/>
    </row>
    <row r="21">
      <c r="B21" s="8" t="str">
        <f>if(NOT(ISBLANK(A21)),sumif(EAFs!B:B,ROW(A21),EAFs!E:E),"")</f>
        <v/>
      </c>
      <c r="C21" s="12" t="str">
        <f t="shared" si="1"/>
        <v/>
      </c>
      <c r="D21" s="14"/>
      <c r="E21" s="14"/>
      <c r="F21" s="14"/>
      <c r="G21" s="14"/>
      <c r="H21" s="14"/>
      <c r="I21" s="14"/>
    </row>
    <row r="22">
      <c r="B22" s="8" t="str">
        <f>if(NOT(ISBLANK(A22)),sumif(EAFs!B:B,ROW(A22),EAFs!E:E),"")</f>
        <v/>
      </c>
      <c r="C22" s="12" t="str">
        <f t="shared" si="1"/>
        <v/>
      </c>
      <c r="D22" s="14"/>
      <c r="E22" s="14"/>
      <c r="F22" s="14"/>
      <c r="G22" s="14"/>
      <c r="H22" s="14"/>
      <c r="I22" s="14"/>
    </row>
    <row r="23">
      <c r="B23" s="8" t="str">
        <f>if(NOT(ISBLANK(A23)),sumif(EAFs!B:B,ROW(A23),EAFs!E:E),"")</f>
        <v/>
      </c>
      <c r="C23" s="12" t="str">
        <f t="shared" si="1"/>
        <v/>
      </c>
      <c r="D23" s="14"/>
      <c r="E23" s="14"/>
      <c r="F23" s="14"/>
      <c r="G23" s="14"/>
      <c r="H23" s="14"/>
      <c r="I23" s="14"/>
    </row>
    <row r="24">
      <c r="B24" s="8" t="str">
        <f>if(NOT(ISBLANK(A24)),sumif(EAFs!B:B,ROW(A24),EAFs!E:E),"")</f>
        <v/>
      </c>
      <c r="C24" s="12" t="str">
        <f t="shared" si="1"/>
        <v/>
      </c>
      <c r="D24" s="14"/>
      <c r="E24" s="14"/>
      <c r="F24" s="14"/>
      <c r="G24" s="14"/>
      <c r="H24" s="14"/>
      <c r="I24" s="14"/>
    </row>
    <row r="25">
      <c r="B25" s="8" t="str">
        <f>if(NOT(ISBLANK(A25)),sumif(EAFs!B:B,ROW(A25),EAFs!E:E),"")</f>
        <v/>
      </c>
      <c r="C25" s="12" t="str">
        <f t="shared" si="1"/>
        <v/>
      </c>
      <c r="D25" s="14"/>
      <c r="E25" s="14"/>
      <c r="F25" s="14"/>
      <c r="G25" s="14"/>
      <c r="H25" s="14"/>
      <c r="I25" s="14"/>
    </row>
  </sheetData>
  <conditionalFormatting sqref="A1:A25">
    <cfRule type="containsText" dxfId="0" priority="1" operator="containsText" text="Open">
      <formula>NOT(ISERROR(SEARCH(("Open"),(A1))))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4" t="str">
        <f>IFERROR(__xludf.DUMMYFUNCTION("importrange(Configuration!B2,""a1:zz999"")"),"Timestamp")</f>
        <v>Timestamp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6">
        <v>42959.74617530093</v>
      </c>
      <c r="B2" t="s">
        <v>16</v>
      </c>
      <c r="C2" t="s">
        <v>17</v>
      </c>
      <c r="D2">
        <v>9.02901683E8</v>
      </c>
      <c r="F2">
        <v>1.0</v>
      </c>
      <c r="G2">
        <v>1.0</v>
      </c>
      <c r="H2" t="s">
        <v>18</v>
      </c>
    </row>
    <row r="3">
      <c r="A3" s="6">
        <v>42959.978795856485</v>
      </c>
      <c r="B3" t="s">
        <v>19</v>
      </c>
      <c r="C3" t="s">
        <v>20</v>
      </c>
      <c r="D3">
        <v>9.0</v>
      </c>
      <c r="F3">
        <v>4.5</v>
      </c>
      <c r="G3">
        <v>4.0</v>
      </c>
    </row>
    <row r="4">
      <c r="A4" s="6">
        <v>42959.97893237269</v>
      </c>
      <c r="B4" t="s">
        <v>20</v>
      </c>
      <c r="C4" t="s">
        <v>19</v>
      </c>
      <c r="D4">
        <v>9.0</v>
      </c>
      <c r="F4">
        <v>1.5</v>
      </c>
      <c r="G4">
        <v>1.0</v>
      </c>
    </row>
    <row r="5">
      <c r="A5" s="6">
        <v>42960.9820522338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5</v>
      </c>
      <c r="D1" s="2" t="s">
        <v>6</v>
      </c>
      <c r="E1" s="5" t="s">
        <v>7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8">
        <v>2.0</v>
      </c>
      <c r="B2" s="8">
        <v>2.0</v>
      </c>
      <c r="C2" s="8">
        <v>1.0</v>
      </c>
      <c r="D2" t="str">
        <f>IFERROR(__xludf.DUMMYFUNCTION("IF(NOT(ISBLANK(A2)),TO_TEXT(Configuration!$B$3)&amp;""-""&amp;TO_TEXT(C2)&amp;""-""&amp;TO_TEXT(A2),"""")"),"999-1-2")</f>
        <v>999-1-2</v>
      </c>
      <c r="E2" s="11">
        <f>if(NOT(ISBLANK(A2)),offset(Receipts!$F$2,(A2-2),0),"")</f>
        <v>1</v>
      </c>
    </row>
    <row r="3">
      <c r="A3" s="8">
        <v>3.0</v>
      </c>
      <c r="B3" s="8">
        <v>3.0</v>
      </c>
      <c r="C3" s="8">
        <v>1.0</v>
      </c>
      <c r="D3" t="str">
        <f>IFERROR(__xludf.DUMMYFUNCTION("IF(NOT(ISBLANK(A3)),TO_TEXT(Configuration!$B$3)&amp;""-""&amp;TO_TEXT(C3)&amp;""-""&amp;TO_TEXT(A3),"""")"),"999-1-3")</f>
        <v>999-1-3</v>
      </c>
      <c r="E3" s="11">
        <f>if(NOT(ISBLANK(A3)),offset(Receipts!$F$2,(A3-2),0),"")</f>
        <v>4.5</v>
      </c>
    </row>
    <row r="4">
      <c r="A4" s="8">
        <v>4.0</v>
      </c>
      <c r="B4" s="8">
        <v>3.0</v>
      </c>
      <c r="C4" s="8">
        <v>1.0</v>
      </c>
      <c r="D4" t="str">
        <f>IFERROR(__xludf.DUMMYFUNCTION("IF(NOT(ISBLANK(A4)),TO_TEXT(Configuration!$B$3)&amp;""-""&amp;TO_TEXT(C4)&amp;""-""&amp;TO_TEXT(A4),"""")"),"999-1-4")</f>
        <v>999-1-4</v>
      </c>
      <c r="E4" s="11">
        <f>if(NOT(ISBLANK(A4)),offset(Receipts!$F$2,(A4-2),0),"")</f>
        <v>1.5</v>
      </c>
    </row>
    <row r="5">
      <c r="D5" t="str">
        <f>IFERROR(__xludf.DUMMYFUNCTION("IF(NOT(ISBLANK(A5)),TO_TEXT(Configuration!$B$3)&amp;""-""&amp;TO_TEXT(C5)&amp;""-""&amp;TO_TEXT(A5),"""")"),"")</f>
        <v/>
      </c>
      <c r="E5" s="11" t="str">
        <f>if(NOT(ISBLANK(A5)),offset(Receipts!$F$2,(A5-2),0),"")</f>
        <v/>
      </c>
    </row>
    <row r="6">
      <c r="D6" t="str">
        <f>IFERROR(__xludf.DUMMYFUNCTION("IF(NOT(ISBLANK(A6)),TO_TEXT(Configuration!$B$3)&amp;""-""&amp;TO_TEXT(C6)&amp;""-""&amp;TO_TEXT(A6),"""")"),"")</f>
        <v/>
      </c>
      <c r="E6" s="11" t="str">
        <f>if(NOT(ISBLANK(A6)),offset(Receipts!$F$2,(A6-2),0),"")</f>
        <v/>
      </c>
    </row>
    <row r="7">
      <c r="D7" t="str">
        <f>IFERROR(__xludf.DUMMYFUNCTION("IF(NOT(ISBLANK(A7)),TO_TEXT(Configuration!$B$3)&amp;""-""&amp;TO_TEXT(C7)&amp;""-""&amp;TO_TEXT(A7),"""")"),"")</f>
        <v/>
      </c>
      <c r="E7" s="11" t="str">
        <f>if(NOT(ISBLANK(A7)),offset(Receipts!$F$2,(A7-2),0),"")</f>
        <v/>
      </c>
    </row>
    <row r="8">
      <c r="D8" t="str">
        <f>IFERROR(__xludf.DUMMYFUNCTION("IF(NOT(ISBLANK(A8)),TO_TEXT(Configuration!$B$3)&amp;""-""&amp;TO_TEXT(C8)&amp;""-""&amp;TO_TEXT(A8),"""")"),"")</f>
        <v/>
      </c>
      <c r="E8" s="11" t="str">
        <f>if(NOT(ISBLANK(A8)),offset(Receipts!$F$2,(A8-2),0),"")</f>
        <v/>
      </c>
    </row>
    <row r="9">
      <c r="D9" t="str">
        <f>IFERROR(__xludf.DUMMYFUNCTION("IF(NOT(ISBLANK(A9)),TO_TEXT(Configuration!$B$3)&amp;""-""&amp;TO_TEXT(C9)&amp;""-""&amp;TO_TEXT(A9),"""")"),"")</f>
        <v/>
      </c>
      <c r="E9" s="11" t="str">
        <f>if(NOT(ISBLANK(A9)),offset(Receipts!$F$2,(A9-2),0),"")</f>
        <v/>
      </c>
    </row>
    <row r="10">
      <c r="D10" t="str">
        <f>IFERROR(__xludf.DUMMYFUNCTION("IF(NOT(ISBLANK(A10)),TO_TEXT(Configuration!$B$3)&amp;""-""&amp;TO_TEXT(C10)&amp;""-""&amp;TO_TEXT(A10),"""")"),"")</f>
        <v/>
      </c>
      <c r="E10" s="11" t="str">
        <f>if(NOT(ISBLANK(A10)),offset(Receipts!$F$2,(A10-2),0),"")</f>
        <v/>
      </c>
    </row>
    <row r="11">
      <c r="D11" t="str">
        <f>IFERROR(__xludf.DUMMYFUNCTION("IF(NOT(ISBLANK(A11)),TO_TEXT(Configuration!$B$3)&amp;""-""&amp;TO_TEXT(C11)&amp;""-""&amp;TO_TEXT(A11),"""")"),"")</f>
        <v/>
      </c>
      <c r="E11" s="11" t="str">
        <f>if(NOT(ISBLANK(A11)),offset(Receipts!$F$2,(A11-2),0),"")</f>
        <v/>
      </c>
    </row>
    <row r="12">
      <c r="D12" t="str">
        <f>IFERROR(__xludf.DUMMYFUNCTION("IF(NOT(ISBLANK(A12)),TO_TEXT(Configuration!$B$3)&amp;""-""&amp;TO_TEXT(C12)&amp;""-""&amp;TO_TEXT(A12),"""")"),"")</f>
        <v/>
      </c>
      <c r="E12" s="11" t="str">
        <f>if(NOT(ISBLANK(A12)),offset(Receipts!$F$2,(A12-2),0),"")</f>
        <v/>
      </c>
    </row>
    <row r="13">
      <c r="D13" t="str">
        <f>IFERROR(__xludf.DUMMYFUNCTION("IF(NOT(ISBLANK(A13)),TO_TEXT(Configuration!$B$3)&amp;""-""&amp;TO_TEXT(C13)&amp;""-""&amp;TO_TEXT(A13),"""")"),"")</f>
        <v/>
      </c>
      <c r="E13" s="11" t="str">
        <f>if(NOT(ISBLANK(A13)),offset(Receipts!$F$2,(A13-2),0),"")</f>
        <v/>
      </c>
    </row>
    <row r="14">
      <c r="D14" t="str">
        <f>IFERROR(__xludf.DUMMYFUNCTION("IF(NOT(ISBLANK(A14)),TO_TEXT(Configuration!$B$3)&amp;""-""&amp;TO_TEXT(C14)&amp;""-""&amp;TO_TEXT(A14),"""")"),"")</f>
        <v/>
      </c>
      <c r="E14" s="11" t="str">
        <f>if(NOT(ISBLANK(A14)),offset(Receipts!$F$2,(A14-2),0),"")</f>
        <v/>
      </c>
    </row>
    <row r="15">
      <c r="D15" t="str">
        <f>IFERROR(__xludf.DUMMYFUNCTION("IF(NOT(ISBLANK(A15)),TO_TEXT(Configuration!$B$3)&amp;""-""&amp;TO_TEXT(C15)&amp;""-""&amp;TO_TEXT(A15),"""")"),"")</f>
        <v/>
      </c>
      <c r="E15" s="11" t="str">
        <f>if(NOT(ISBLANK(A15)),offset(Receipts!$F$2,(A15-2),0),"")</f>
        <v/>
      </c>
    </row>
    <row r="16">
      <c r="D16" t="str">
        <f>IFERROR(__xludf.DUMMYFUNCTION("IF(NOT(ISBLANK(A16)),TO_TEXT(Configuration!$B$3)&amp;""-""&amp;TO_TEXT(C16)&amp;""-""&amp;TO_TEXT(A16),"""")"),"")</f>
        <v/>
      </c>
      <c r="E16" s="11" t="str">
        <f>if(NOT(ISBLANK(A16)),offset(Receipts!$F$2,(A16-2),0),"")</f>
        <v/>
      </c>
    </row>
    <row r="17">
      <c r="D17" t="str">
        <f>IFERROR(__xludf.DUMMYFUNCTION("IF(NOT(ISBLANK(A17)),TO_TEXT(Configuration!$B$3)&amp;""-""&amp;TO_TEXT(C17)&amp;""-""&amp;TO_TEXT(A17),"""")"),"")</f>
        <v/>
      </c>
      <c r="E17" s="11" t="str">
        <f>if(NOT(ISBLANK(A17)),offset(Receipts!$F$2,(A17-2),0),"")</f>
        <v/>
      </c>
    </row>
    <row r="18">
      <c r="D18" t="str">
        <f>IFERROR(__xludf.DUMMYFUNCTION("IF(NOT(ISBLANK(A18)),TO_TEXT(Configuration!$B$3)&amp;""-""&amp;TO_TEXT(C18)&amp;""-""&amp;TO_TEXT(A18),"""")"),"")</f>
        <v/>
      </c>
      <c r="E18" s="11" t="str">
        <f>if(NOT(ISBLANK(A18)),offset(Receipts!$F$2,(A18-2),0),"")</f>
        <v/>
      </c>
    </row>
    <row r="19">
      <c r="D19" t="str">
        <f>IFERROR(__xludf.DUMMYFUNCTION("IF(NOT(ISBLANK(A19)),TO_TEXT(Configuration!$B$3)&amp;""-""&amp;TO_TEXT(C19)&amp;""-""&amp;TO_TEXT(A19),"""")"),"")</f>
        <v/>
      </c>
      <c r="E19" s="11" t="str">
        <f>if(NOT(ISBLANK(A19)),offset(Receipts!$F$2,(A19-2),0),"")</f>
        <v/>
      </c>
    </row>
    <row r="20">
      <c r="D20" t="str">
        <f>IFERROR(__xludf.DUMMYFUNCTION("IF(NOT(ISBLANK(A20)),TO_TEXT(Configuration!$B$3)&amp;""-""&amp;TO_TEXT(C20)&amp;""-""&amp;TO_TEXT(A20),"""")"),"")</f>
        <v/>
      </c>
      <c r="E20" s="11" t="str">
        <f>if(NOT(ISBLANK(A20)),offset(Receipts!$F$2,(A20-2),0),"")</f>
        <v/>
      </c>
    </row>
    <row r="21">
      <c r="D21" t="str">
        <f>IFERROR(__xludf.DUMMYFUNCTION("IF(NOT(ISBLANK(A21)),TO_TEXT(Configuration!$B$3)&amp;""-""&amp;TO_TEXT(C21)&amp;""-""&amp;TO_TEXT(A21),"""")"),"")</f>
        <v/>
      </c>
      <c r="E21" s="11" t="str">
        <f>if(NOT(ISBLANK(A21)),offset(Receipts!$F$2,(A21-2),0),"")</f>
        <v/>
      </c>
    </row>
    <row r="22">
      <c r="D22" t="str">
        <f>IFERROR(__xludf.DUMMYFUNCTION("IF(NOT(ISBLANK(A22)),TO_TEXT(Configuration!$B$3)&amp;""-""&amp;TO_TEXT(C22)&amp;""-""&amp;TO_TEXT(A22),"""")"),"")</f>
        <v/>
      </c>
      <c r="E22" s="11" t="str">
        <f>if(NOT(ISBLANK(A22)),offset(Receipts!$F$2,(A22-2),0),"")</f>
        <v/>
      </c>
    </row>
    <row r="23">
      <c r="D23" t="str">
        <f>IFERROR(__xludf.DUMMYFUNCTION("IF(NOT(ISBLANK(A23)),TO_TEXT(Configuration!$B$3)&amp;""-""&amp;TO_TEXT(C23)&amp;""-""&amp;TO_TEXT(A23),"""")"),"")</f>
        <v/>
      </c>
      <c r="E23" s="11" t="str">
        <f>if(NOT(ISBLANK(A23)),offset(Receipts!$F$2,(A23-2),0),"")</f>
        <v/>
      </c>
    </row>
    <row r="24">
      <c r="D24" t="str">
        <f>IFERROR(__xludf.DUMMYFUNCTION("IF(NOT(ISBLANK(A24)),TO_TEXT(Configuration!$B$3)&amp;""-""&amp;TO_TEXT(C24)&amp;""-""&amp;TO_TEXT(A24),"""")"),"")</f>
        <v/>
      </c>
      <c r="E24" s="11" t="str">
        <f>if(NOT(ISBLANK(A24)),offset(Receipts!$F$2,(A24-2),0),"")</f>
        <v/>
      </c>
    </row>
    <row r="25">
      <c r="D25" t="str">
        <f>IFERROR(__xludf.DUMMYFUNCTION("IF(NOT(ISBLANK(A25)),TO_TEXT(Configuration!$B$3)&amp;""-""&amp;TO_TEXT(C25)&amp;""-""&amp;TO_TEXT(A25),"""")"),"")</f>
        <v/>
      </c>
      <c r="E25" s="11" t="str">
        <f>if(NOT(ISBLANK(A25)),offset(Receipts!$F$2,(A25-2),0),"")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43.57"/>
  </cols>
  <sheetData>
    <row r="1">
      <c r="A1" s="15" t="s">
        <v>44</v>
      </c>
      <c r="B1" s="16" t="str">
        <f>Configuration!B4</f>
        <v>HC</v>
      </c>
    </row>
    <row r="2">
      <c r="A2" s="17" t="s">
        <v>47</v>
      </c>
      <c r="B2" s="2">
        <f>Configuration!B5</f>
        <v>4000</v>
      </c>
    </row>
    <row r="3">
      <c r="A3" s="17" t="s">
        <v>48</v>
      </c>
      <c r="B3" s="2">
        <f>sum(Bills!C:C)</f>
        <v>99</v>
      </c>
    </row>
    <row r="4">
      <c r="A4" s="17" t="s">
        <v>49</v>
      </c>
      <c r="B4" s="5">
        <f>sum(EAFs!E:E)</f>
        <v>7</v>
      </c>
    </row>
    <row r="5">
      <c r="A5" s="18" t="s">
        <v>50</v>
      </c>
      <c r="B5" s="19">
        <f>B2-B3-B4</f>
        <v>3894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8" t="s">
        <v>51</v>
      </c>
      <c r="B1" s="8" t="s">
        <v>52</v>
      </c>
      <c r="C1" s="8" t="s">
        <v>53</v>
      </c>
      <c r="D1" s="8" t="s">
        <v>7</v>
      </c>
      <c r="E1" s="8" t="s">
        <v>54</v>
      </c>
      <c r="F1" s="8" t="s">
        <v>55</v>
      </c>
      <c r="G1" s="8" t="s">
        <v>56</v>
      </c>
    </row>
    <row r="2">
      <c r="A2" s="8">
        <v>2.0</v>
      </c>
      <c r="B2" t="str">
        <f>IF(NOT(ISBLANK(A2)),offset(EAFs!$D$1,A2-1,0),"")</f>
        <v>999-1-2</v>
      </c>
      <c r="C2">
        <f>IF(NOT(ISBLANK(A2)),offset(EAFs!$B$1,A2-1,0),"")</f>
        <v>2</v>
      </c>
      <c r="D2" s="11">
        <f>IF(NOT(ISBLANK(A2)),offset(EAFs!$E$1,A2-1,0),"")</f>
        <v>1</v>
      </c>
      <c r="E2">
        <f>IF(NOT(ISBLANK(A2)),offset(Receipts!$D$1,offset(EAFs!$A$1,A2-1,0)-1,0),"")</f>
        <v>902901683</v>
      </c>
      <c r="F2" t="str">
        <f>IF(NOT(ISBLANK(A2)),offset(Receipts!$B$1,offset(EAFs!$A$1,A2-1,0)-1,0),"")</f>
        <v>Ryan</v>
      </c>
      <c r="G2" t="str">
        <f>IF(NOT(ISBLANK(A2)),offset(Receipts!$C$1,offset(EAFs!$A$1,A2-1,0)-1,0),"")</f>
        <v>Birmingham</v>
      </c>
    </row>
    <row r="3">
      <c r="B3" t="str">
        <f>IF(NOT(ISBLANK(A3)),offset(EAFs!$D$1,A3-1,0),"")</f>
        <v/>
      </c>
      <c r="C3" t="str">
        <f>IF(NOT(ISBLANK(A3)),offset(EAFs!$B$1,A3-1,0),"")</f>
        <v/>
      </c>
      <c r="D3" t="str">
        <f>IF(NOT(ISBLANK(A3)),offset(EAFs!$E$1,A3-1,0),"")</f>
        <v/>
      </c>
      <c r="E3" t="str">
        <f>IF(NOT(ISBLANK(A3)),offset(Receipts!$D$1,offset(EAFs!$A$1,A3-1,0)-1,0),"")</f>
        <v/>
      </c>
      <c r="F3" t="str">
        <f>IF(NOT(ISBLANK(A3)),offset(Receipts!$B$1,offset(EAFs!$A$1,A3-1,0)-1,0),"")</f>
        <v/>
      </c>
      <c r="G3" t="str">
        <f>IF(NOT(ISBLANK(A3)),offset(Receipts!$C$1,offset(EAFs!$A$1,A3-1,0)-1,0),"")</f>
        <v/>
      </c>
    </row>
    <row r="4">
      <c r="B4" t="str">
        <f>IF(NOT(ISBLANK(A4)),offset(EAFs!$D$1,A4-1,0),"")</f>
        <v/>
      </c>
      <c r="C4" t="str">
        <f>IF(NOT(ISBLANK(A4)),offset(EAFs!$B$1,A4-1,0),"")</f>
        <v/>
      </c>
      <c r="D4" t="str">
        <f>IF(NOT(ISBLANK(A4)),offset(EAFs!$E$1,A4-1,0),"")</f>
        <v/>
      </c>
      <c r="E4" t="str">
        <f>IF(NOT(ISBLANK(A4)),offset(Receipts!$D$1,offset(EAFs!$A$1,A4-1,0)-1,0),"")</f>
        <v/>
      </c>
      <c r="F4" t="str">
        <f>IF(NOT(ISBLANK(A4)),offset(Receipts!$B$1,offset(EAFs!$A$1,A4-1,0)-1,0),"")</f>
        <v/>
      </c>
      <c r="G4" t="str">
        <f>IF(NOT(ISBLANK(A4)),offset(Receipts!$C$1,offset(EAFs!$A$1,A4-1,0)-1,0),"")</f>
        <v/>
      </c>
    </row>
    <row r="5">
      <c r="B5" t="str">
        <f>IF(NOT(ISBLANK(A5)),offset(EAFs!$D$1,A5-1,0),"")</f>
        <v/>
      </c>
      <c r="C5" t="str">
        <f>IF(NOT(ISBLANK(A5)),offset(EAFs!$B$1,A5-1,0),"")</f>
        <v/>
      </c>
      <c r="D5" t="str">
        <f>IF(NOT(ISBLANK(A5)),offset(EAFs!$E$1,A5-1,0),"")</f>
        <v/>
      </c>
      <c r="E5" t="str">
        <f>IF(NOT(ISBLANK(A5)),offset(Receipts!$D$1,offset(EAFs!$A$1,A5-1,0)-1,0),"")</f>
        <v/>
      </c>
      <c r="F5" t="str">
        <f>IF(NOT(ISBLANK(A5)),offset(Receipts!$B$1,offset(EAFs!$A$1,A5-1,0)-1,0),"")</f>
        <v/>
      </c>
      <c r="G5" t="str">
        <f>IF(NOT(ISBLANK(A5)),offset(Receipts!$C$1,offset(EAFs!$A$1,A5-1,0)-1,0),"")</f>
        <v/>
      </c>
    </row>
    <row r="6">
      <c r="B6" t="str">
        <f>IF(NOT(ISBLANK(A6)),offset(EAFs!$D$1,A6-1,0),"")</f>
        <v/>
      </c>
      <c r="C6" t="str">
        <f>IF(NOT(ISBLANK(A6)),offset(EAFs!$B$1,A6-1,0),"")</f>
        <v/>
      </c>
      <c r="D6" t="str">
        <f>IF(NOT(ISBLANK(A6)),offset(EAFs!$E$1,A6-1,0),"")</f>
        <v/>
      </c>
      <c r="E6" t="str">
        <f>IF(NOT(ISBLANK(A6)),offset(Receipts!$D$1,offset(EAFs!$A$1,A6-1,0)-1,0),"")</f>
        <v/>
      </c>
      <c r="F6" t="str">
        <f>IF(NOT(ISBLANK(A6)),offset(Receipts!$B$1,offset(EAFs!$A$1,A6-1,0)-1,0),"")</f>
        <v/>
      </c>
      <c r="G6" t="str">
        <f>IF(NOT(ISBLANK(A6)),offset(Receipts!$C$1,offset(EAFs!$A$1,A6-1,0)-1,0),"")</f>
        <v/>
      </c>
    </row>
    <row r="7">
      <c r="B7" t="str">
        <f>IF(NOT(ISBLANK(A7)),offset(EAFs!$D$1,A7-1,0),"")</f>
        <v/>
      </c>
      <c r="C7" t="str">
        <f>IF(NOT(ISBLANK(A7)),offset(EAFs!$B$1,A7-1,0),"")</f>
        <v/>
      </c>
      <c r="D7" t="str">
        <f>IF(NOT(ISBLANK(A7)),offset(EAFs!$E$1,A7-1,0),"")</f>
        <v/>
      </c>
      <c r="E7" t="str">
        <f>IF(NOT(ISBLANK(A7)),offset(Receipts!$D$1,offset(EAFs!$A$1,A7-1,0)-1,0),"")</f>
        <v/>
      </c>
      <c r="F7" t="str">
        <f>IF(NOT(ISBLANK(A7)),offset(Receipts!$B$1,offset(EAFs!$A$1,A7-1,0)-1,0),"")</f>
        <v/>
      </c>
      <c r="G7" t="str">
        <f>IF(NOT(ISBLANK(A7)),offset(Receipts!$C$1,offset(EAFs!$A$1,A7-1,0)-1,0),"")</f>
        <v/>
      </c>
    </row>
    <row r="8">
      <c r="B8" t="str">
        <f>IF(NOT(ISBLANK(A8)),offset(EAFs!$D$1,A8-1,0),"")</f>
        <v/>
      </c>
      <c r="C8" t="str">
        <f>IF(NOT(ISBLANK(A8)),offset(EAFs!$B$1,A8-1,0),"")</f>
        <v/>
      </c>
      <c r="D8" t="str">
        <f>IF(NOT(ISBLANK(A8)),offset(EAFs!$E$1,A8-1,0),"")</f>
        <v/>
      </c>
      <c r="E8" t="str">
        <f>IF(NOT(ISBLANK(A8)),offset(Receipts!$D$1,offset(EAFs!$A$1,A8-1,0)-1,0),"")</f>
        <v/>
      </c>
      <c r="F8" t="str">
        <f>IF(NOT(ISBLANK(A8)),offset(Receipts!$B$1,offset(EAFs!$A$1,A8-1,0)-1,0),"")</f>
        <v/>
      </c>
      <c r="G8" t="str">
        <f>IF(NOT(ISBLANK(A8)),offset(Receipts!$C$1,offset(EAFs!$A$1,A8-1,0)-1,0),"")</f>
        <v/>
      </c>
    </row>
    <row r="9">
      <c r="B9" t="str">
        <f>IF(NOT(ISBLANK(A9)),offset(EAFs!$D$1,A9-1,0),"")</f>
        <v/>
      </c>
      <c r="C9" t="str">
        <f>IF(NOT(ISBLANK(A9)),offset(EAFs!$B$1,A9-1,0),"")</f>
        <v/>
      </c>
      <c r="D9" t="str">
        <f>IF(NOT(ISBLANK(A9)),offset(EAFs!$E$1,A9-1,0),"")</f>
        <v/>
      </c>
      <c r="E9" t="str">
        <f>IF(NOT(ISBLANK(A9)),offset(Receipts!$D$1,offset(EAFs!$A$1,A9-1,0)-1,0),"")</f>
        <v/>
      </c>
      <c r="F9" t="str">
        <f>IF(NOT(ISBLANK(A9)),offset(Receipts!$B$1,offset(EAFs!$A$1,A9-1,0)-1,0),"")</f>
        <v/>
      </c>
      <c r="G9" t="str">
        <f>IF(NOT(ISBLANK(A9)),offset(Receipts!$C$1,offset(EAFs!$A$1,A9-1,0)-1,0),"")</f>
        <v/>
      </c>
    </row>
    <row r="10">
      <c r="B10" t="str">
        <f>IF(NOT(ISBLANK(A10)),offset(EAFs!$D$1,A10-1,0),"")</f>
        <v/>
      </c>
      <c r="C10" t="str">
        <f>IF(NOT(ISBLANK(A10)),offset(EAFs!$B$1,A10-1,0),"")</f>
        <v/>
      </c>
      <c r="D10" t="str">
        <f>IF(NOT(ISBLANK(A10)),offset(EAFs!$E$1,A10-1,0),"")</f>
        <v/>
      </c>
      <c r="E10" t="str">
        <f>IF(NOT(ISBLANK(A10)),offset(Receipts!$D$1,offset(EAFs!$A$1,A10-1,0)-1,0),"")</f>
        <v/>
      </c>
      <c r="F10" t="str">
        <f>IF(NOT(ISBLANK(A10)),offset(Receipts!$B$1,offset(EAFs!$A$1,A10-1,0)-1,0),"")</f>
        <v/>
      </c>
      <c r="G10" t="str">
        <f>IF(NOT(ISBLANK(A10)),offset(Receipts!$C$1,offset(EAFs!$A$1,A10-1,0)-1,0),"")</f>
        <v/>
      </c>
    </row>
    <row r="11">
      <c r="B11" t="str">
        <f>IF(NOT(ISBLANK(A11)),offset(EAFs!$D$1,A11-1,0),"")</f>
        <v/>
      </c>
      <c r="C11" t="str">
        <f>IF(NOT(ISBLANK(A11)),offset(EAFs!$B$1,A11-1,0),"")</f>
        <v/>
      </c>
      <c r="D11" t="str">
        <f>IF(NOT(ISBLANK(A11)),offset(EAFs!$E$1,A11-1,0),"")</f>
        <v/>
      </c>
      <c r="E11" t="str">
        <f>IF(NOT(ISBLANK(A11)),offset(Receipts!$D$1,offset(EAFs!$A$1,A11-1,0)-1,0),"")</f>
        <v/>
      </c>
      <c r="F11" t="str">
        <f>IF(NOT(ISBLANK(A11)),offset(Receipts!$B$1,offset(EAFs!$A$1,A11-1,0)-1,0),"")</f>
        <v/>
      </c>
      <c r="G11" t="str">
        <f>IF(NOT(ISBLANK(A11)),offset(Receipts!$C$1,offset(EAFs!$A$1,A11-1,0)-1,0),"")</f>
        <v/>
      </c>
    </row>
    <row r="12">
      <c r="B12" t="str">
        <f>IF(NOT(ISBLANK(A12)),offset(EAFs!$D$1,A12-1,0),"")</f>
        <v/>
      </c>
      <c r="C12" t="str">
        <f>IF(NOT(ISBLANK(A12)),offset(EAFs!$B$1,A12-1,0),"")</f>
        <v/>
      </c>
      <c r="D12" t="str">
        <f>IF(NOT(ISBLANK(A12)),offset(EAFs!$E$1,A12-1,0),"")</f>
        <v/>
      </c>
      <c r="E12" t="str">
        <f>IF(NOT(ISBLANK(A12)),offset(Receipts!$D$1,offset(EAFs!$A$1,A12-1,0)-1,0),"")</f>
        <v/>
      </c>
      <c r="F12" t="str">
        <f>IF(NOT(ISBLANK(A12)),offset(Receipts!$B$1,offset(EAFs!$A$1,A12-1,0)-1,0),"")</f>
        <v/>
      </c>
      <c r="G12" t="str">
        <f>IF(NOT(ISBLANK(A12)),offset(Receipts!$C$1,offset(EAFs!$A$1,A12-1,0)-1,0),"")</f>
        <v/>
      </c>
    </row>
    <row r="13">
      <c r="B13" t="str">
        <f>IF(NOT(ISBLANK(A13)),offset(EAFs!$D$1,A13-1,0),"")</f>
        <v/>
      </c>
      <c r="C13" t="str">
        <f>IF(NOT(ISBLANK(A13)),offset(EAFs!$B$1,A13-1,0),"")</f>
        <v/>
      </c>
      <c r="D13" t="str">
        <f>IF(NOT(ISBLANK(A13)),offset(EAFs!$E$1,A13-1,0),"")</f>
        <v/>
      </c>
      <c r="E13" t="str">
        <f>IF(NOT(ISBLANK(A13)),offset(Receipts!$D$1,offset(EAFs!$A$1,A13-1,0)-1,0),"")</f>
        <v/>
      </c>
      <c r="F13" t="str">
        <f>IF(NOT(ISBLANK(A13)),offset(Receipts!$B$1,offset(EAFs!$A$1,A13-1,0)-1,0),"")</f>
        <v/>
      </c>
      <c r="G13" t="str">
        <f>IF(NOT(ISBLANK(A13)),offset(Receipts!$C$1,offset(EAFs!$A$1,A13-1,0)-1,0),"")</f>
        <v/>
      </c>
    </row>
    <row r="14">
      <c r="B14" t="str">
        <f>IF(NOT(ISBLANK(A14)),offset(EAFs!$D$1,A14-1,0),"")</f>
        <v/>
      </c>
      <c r="C14" t="str">
        <f>IF(NOT(ISBLANK(A14)),offset(EAFs!$B$1,A14-1,0),"")</f>
        <v/>
      </c>
      <c r="D14" t="str">
        <f>IF(NOT(ISBLANK(A14)),offset(EAFs!$E$1,A14-1,0),"")</f>
        <v/>
      </c>
      <c r="E14" t="str">
        <f>IF(NOT(ISBLANK(A14)),offset(Receipts!$D$1,offset(EAFs!$A$1,A14-1,0)-1,0),"")</f>
        <v/>
      </c>
      <c r="F14" t="str">
        <f>IF(NOT(ISBLANK(A14)),offset(Receipts!$B$1,offset(EAFs!$A$1,A14-1,0)-1,0),"")</f>
        <v/>
      </c>
      <c r="G14" t="str">
        <f>IF(NOT(ISBLANK(A14)),offset(Receipts!$C$1,offset(EAFs!$A$1,A14-1,0)-1,0),"")</f>
        <v/>
      </c>
    </row>
    <row r="15">
      <c r="B15" t="str">
        <f>IF(NOT(ISBLANK(A15)),offset(EAFs!$D$1,A15-1,0),"")</f>
        <v/>
      </c>
      <c r="C15" t="str">
        <f>IF(NOT(ISBLANK(A15)),offset(EAFs!$B$1,A15-1,0),"")</f>
        <v/>
      </c>
      <c r="D15" t="str">
        <f>IF(NOT(ISBLANK(A15)),offset(EAFs!$E$1,A15-1,0),"")</f>
        <v/>
      </c>
      <c r="E15" t="str">
        <f>IF(NOT(ISBLANK(A15)),offset(Receipts!$D$1,offset(EAFs!$A$1,A15-1,0)-1,0),"")</f>
        <v/>
      </c>
      <c r="F15" t="str">
        <f>IF(NOT(ISBLANK(A15)),offset(Receipts!$B$1,offset(EAFs!$A$1,A15-1,0)-1,0),"")</f>
        <v/>
      </c>
      <c r="G15" t="str">
        <f>IF(NOT(ISBLANK(A15)),offset(Receipts!$C$1,offset(EAFs!$A$1,A15-1,0)-1,0),"")</f>
        <v/>
      </c>
    </row>
    <row r="16">
      <c r="B16" t="str">
        <f>IF(NOT(ISBLANK(A16)),offset(EAFs!$D$1,A16-1,0),"")</f>
        <v/>
      </c>
      <c r="C16" t="str">
        <f>IF(NOT(ISBLANK(A16)),offset(EAFs!$B$1,A16-1,0),"")</f>
        <v/>
      </c>
      <c r="D16" t="str">
        <f>IF(NOT(ISBLANK(A16)),offset(EAFs!$E$1,A16-1,0),"")</f>
        <v/>
      </c>
      <c r="E16" t="str">
        <f>IF(NOT(ISBLANK(A16)),offset(Receipts!$D$1,offset(EAFs!$A$1,A16-1,0)-1,0),"")</f>
        <v/>
      </c>
      <c r="F16" t="str">
        <f>IF(NOT(ISBLANK(A16)),offset(Receipts!$B$1,offset(EAFs!$A$1,A16-1,0)-1,0),"")</f>
        <v/>
      </c>
      <c r="G16" t="str">
        <f>IF(NOT(ISBLANK(A16)),offset(Receipts!$C$1,offset(EAFs!$A$1,A16-1,0)-1,0),"")</f>
        <v/>
      </c>
    </row>
    <row r="17">
      <c r="B17" t="str">
        <f>IF(NOT(ISBLANK(A17)),offset(EAFs!$D$1,A17-1,0),"")</f>
        <v/>
      </c>
      <c r="C17" t="str">
        <f>IF(NOT(ISBLANK(A17)),offset(EAFs!$B$1,A17-1,0),"")</f>
        <v/>
      </c>
      <c r="D17" t="str">
        <f>IF(NOT(ISBLANK(A17)),offset(EAFs!$E$1,A17-1,0),"")</f>
        <v/>
      </c>
      <c r="E17" t="str">
        <f>IF(NOT(ISBLANK(A17)),offset(Receipts!$D$1,offset(EAFs!$A$1,A17-1,0)-1,0),"")</f>
        <v/>
      </c>
      <c r="F17" t="str">
        <f>IF(NOT(ISBLANK(A17)),offset(Receipts!$B$1,offset(EAFs!$A$1,A17-1,0)-1,0),"")</f>
        <v/>
      </c>
      <c r="G17" t="str">
        <f>IF(NOT(ISBLANK(A17)),offset(Receipts!$C$1,offset(EAFs!$A$1,A17-1,0)-1,0),"")</f>
        <v/>
      </c>
    </row>
    <row r="18">
      <c r="B18" t="str">
        <f>IF(NOT(ISBLANK(A18)),offset(EAFs!$D$1,A18-1,0),"")</f>
        <v/>
      </c>
      <c r="C18" t="str">
        <f>IF(NOT(ISBLANK(A18)),offset(EAFs!$B$1,A18-1,0),"")</f>
        <v/>
      </c>
      <c r="D18" t="str">
        <f>IF(NOT(ISBLANK(A18)),offset(EAFs!$E$1,A18-1,0),"")</f>
        <v/>
      </c>
      <c r="E18" t="str">
        <f>IF(NOT(ISBLANK(A18)),offset(Receipts!$D$1,offset(EAFs!$A$1,A18-1,0)-1,0),"")</f>
        <v/>
      </c>
      <c r="F18" t="str">
        <f>IF(NOT(ISBLANK(A18)),offset(Receipts!$B$1,offset(EAFs!$A$1,A18-1,0)-1,0),"")</f>
        <v/>
      </c>
      <c r="G18" t="str">
        <f>IF(NOT(ISBLANK(A18)),offset(Receipts!$C$1,offset(EAFs!$A$1,A18-1,0)-1,0),"")</f>
        <v/>
      </c>
    </row>
    <row r="19">
      <c r="B19" t="str">
        <f>IF(NOT(ISBLANK(A19)),offset(EAFs!$D$1,A19-1,0),"")</f>
        <v/>
      </c>
      <c r="C19" t="str">
        <f>IF(NOT(ISBLANK(A19)),offset(EAFs!$B$1,A19-1,0),"")</f>
        <v/>
      </c>
      <c r="D19" t="str">
        <f>IF(NOT(ISBLANK(A19)),offset(EAFs!$E$1,A19-1,0),"")</f>
        <v/>
      </c>
      <c r="E19" t="str">
        <f>IF(NOT(ISBLANK(A19)),offset(Receipts!$D$1,offset(EAFs!$A$1,A19-1,0)-1,0),"")</f>
        <v/>
      </c>
      <c r="F19" t="str">
        <f>IF(NOT(ISBLANK(A19)),offset(Receipts!$B$1,offset(EAFs!$A$1,A19-1,0)-1,0),"")</f>
        <v/>
      </c>
      <c r="G19" t="str">
        <f>IF(NOT(ISBLANK(A19)),offset(Receipts!$C$1,offset(EAFs!$A$1,A19-1,0)-1,0),"")</f>
        <v/>
      </c>
    </row>
    <row r="20">
      <c r="B20" t="str">
        <f>IF(NOT(ISBLANK(A20)),offset(EAFs!$D$1,A20-1,0),"")</f>
        <v/>
      </c>
      <c r="C20" t="str">
        <f>IF(NOT(ISBLANK(A20)),offset(EAFs!$B$1,A20-1,0),"")</f>
        <v/>
      </c>
      <c r="D20" t="str">
        <f>IF(NOT(ISBLANK(A20)),offset(EAFs!$E$1,A20-1,0),"")</f>
        <v/>
      </c>
      <c r="E20" t="str">
        <f>IF(NOT(ISBLANK(A20)),offset(Receipts!$D$1,offset(EAFs!$A$1,A20-1,0)-1,0),"")</f>
        <v/>
      </c>
      <c r="F20" t="str">
        <f>IF(NOT(ISBLANK(A20)),offset(Receipts!$B$1,offset(EAFs!$A$1,A20-1,0)-1,0),"")</f>
        <v/>
      </c>
      <c r="G20" t="str">
        <f>IF(NOT(ISBLANK(A20)),offset(Receipts!$C$1,offset(EAFs!$A$1,A20-1,0)-1,0),"")</f>
        <v/>
      </c>
    </row>
    <row r="21">
      <c r="B21" t="str">
        <f>IF(NOT(ISBLANK(A21)),offset(EAFs!$D$1,A21-1,0),"")</f>
        <v/>
      </c>
      <c r="C21" t="str">
        <f>IF(NOT(ISBLANK(A21)),offset(EAFs!$B$1,A21-1,0),"")</f>
        <v/>
      </c>
      <c r="D21" t="str">
        <f>IF(NOT(ISBLANK(A21)),offset(EAFs!$E$1,A21-1,0),"")</f>
        <v/>
      </c>
      <c r="E21" t="str">
        <f>IF(NOT(ISBLANK(A21)),offset(Receipts!$D$1,offset(EAFs!$A$1,A21-1,0)-1,0),"")</f>
        <v/>
      </c>
      <c r="F21" t="str">
        <f>IF(NOT(ISBLANK(A21)),offset(Receipts!$B$1,offset(EAFs!$A$1,A21-1,0)-1,0),"")</f>
        <v/>
      </c>
      <c r="G21" t="str">
        <f>IF(NOT(ISBLANK(A21)),offset(Receipts!$C$1,offset(EAFs!$A$1,A21-1,0)-1,0),"")</f>
        <v/>
      </c>
    </row>
    <row r="22">
      <c r="B22" t="str">
        <f>IF(NOT(ISBLANK(A22)),offset(EAFs!$D$1,A22-1,0),"")</f>
        <v/>
      </c>
      <c r="C22" t="str">
        <f>IF(NOT(ISBLANK(A22)),offset(EAFs!$B$1,A22-1,0),"")</f>
        <v/>
      </c>
      <c r="D22" t="str">
        <f>IF(NOT(ISBLANK(A22)),offset(EAFs!$E$1,A22-1,0),"")</f>
        <v/>
      </c>
      <c r="E22" t="str">
        <f>IF(NOT(ISBLANK(A22)),offset(Receipts!$D$1,offset(EAFs!$A$1,A22-1,0)-1,0),"")</f>
        <v/>
      </c>
      <c r="F22" t="str">
        <f>IF(NOT(ISBLANK(A22)),offset(Receipts!$B$1,offset(EAFs!$A$1,A22-1,0)-1,0),"")</f>
        <v/>
      </c>
      <c r="G22" t="str">
        <f>IF(NOT(ISBLANK(A22)),offset(Receipts!$C$1,offset(EAFs!$A$1,A22-1,0)-1,0),"")</f>
        <v/>
      </c>
    </row>
    <row r="23">
      <c r="B23" t="str">
        <f>IF(NOT(ISBLANK(A23)),offset(EAFs!$D$1,A23-1,0),"")</f>
        <v/>
      </c>
      <c r="C23" t="str">
        <f>IF(NOT(ISBLANK(A23)),offset(EAFs!$B$1,A23-1,0),"")</f>
        <v/>
      </c>
      <c r="D23" t="str">
        <f>IF(NOT(ISBLANK(A23)),offset(EAFs!$E$1,A23-1,0),"")</f>
        <v/>
      </c>
      <c r="E23" t="str">
        <f>IF(NOT(ISBLANK(A23)),offset(Receipts!$D$1,offset(EAFs!$A$1,A23-1,0)-1,0),"")</f>
        <v/>
      </c>
      <c r="F23" t="str">
        <f>IF(NOT(ISBLANK(A23)),offset(Receipts!$B$1,offset(EAFs!$A$1,A23-1,0)-1,0),"")</f>
        <v/>
      </c>
      <c r="G23" t="str">
        <f>IF(NOT(ISBLANK(A23)),offset(Receipts!$C$1,offset(EAFs!$A$1,A23-1,0)-1,0),"")</f>
        <v/>
      </c>
    </row>
    <row r="24">
      <c r="B24" t="str">
        <f>IF(NOT(ISBLANK(A24)),offset(EAFs!$D$1,A24-1,0),"")</f>
        <v/>
      </c>
      <c r="C24" t="str">
        <f>IF(NOT(ISBLANK(A24)),offset(EAFs!$B$1,A24-1,0),"")</f>
        <v/>
      </c>
      <c r="D24" t="str">
        <f>IF(NOT(ISBLANK(A24)),offset(EAFs!$E$1,A24-1,0),"")</f>
        <v/>
      </c>
      <c r="E24" t="str">
        <f>IF(NOT(ISBLANK(A24)),offset(Receipts!$D$1,offset(EAFs!$A$1,A24-1,0)-1,0),"")</f>
        <v/>
      </c>
      <c r="F24" t="str">
        <f>IF(NOT(ISBLANK(A24)),offset(Receipts!$B$1,offset(EAFs!$A$1,A24-1,0)-1,0),"")</f>
        <v/>
      </c>
      <c r="G24" t="str">
        <f>IF(NOT(ISBLANK(A24)),offset(Receipts!$C$1,offset(EAFs!$A$1,A24-1,0)-1,0),"")</f>
        <v/>
      </c>
    </row>
    <row r="25">
      <c r="B25" t="str">
        <f>IF(NOT(ISBLANK(A25)),offset(EAFs!$D$1,A25-1,0),"")</f>
        <v/>
      </c>
      <c r="C25" t="str">
        <f>IF(NOT(ISBLANK(A25)),offset(EAFs!$B$1,A25-1,0),"")</f>
        <v/>
      </c>
      <c r="D25" t="str">
        <f>IF(NOT(ISBLANK(A25)),offset(EAFs!$E$1,A25-1,0),"")</f>
        <v/>
      </c>
      <c r="E25" t="str">
        <f>IF(NOT(ISBLANK(A25)),offset(Receipts!$D$1,offset(EAFs!$A$1,A25-1,0)-1,0),"")</f>
        <v/>
      </c>
      <c r="F25" t="str">
        <f>IF(NOT(ISBLANK(A25)),offset(Receipts!$B$1,offset(EAFs!$A$1,A25-1,0)-1,0),"")</f>
        <v/>
      </c>
      <c r="G25" t="str">
        <f>IF(NOT(ISBLANK(A25)),offset(Receipts!$C$1,offset(EAFs!$A$1,A25-1,0)-1,0),"")</f>
        <v/>
      </c>
    </row>
    <row r="26">
      <c r="B26" t="str">
        <f>IF(NOT(ISBLANK(A26)),offset(EAFs!$D$1,A26-1,0),"")</f>
        <v/>
      </c>
      <c r="C26" t="str">
        <f>IF(NOT(ISBLANK(A26)),offset(EAFs!$B$1,A26-1,0),"")</f>
        <v/>
      </c>
      <c r="D26" t="str">
        <f>IF(NOT(ISBLANK(A26)),offset(EAFs!$E$1,A26-1,0),"")</f>
        <v/>
      </c>
      <c r="E26" t="str">
        <f>IF(NOT(ISBLANK(A26)),offset(Receipts!$D$1,offset(EAFs!$A$1,A26-1,0)-1,0),"")</f>
        <v/>
      </c>
      <c r="F26" t="str">
        <f>IF(NOT(ISBLANK(A26)),offset(Receipts!$B$1,offset(EAFs!$A$1,A26-1,0)-1,0),"")</f>
        <v/>
      </c>
      <c r="G26" t="str">
        <f>IF(NOT(ISBLANK(A26)),offset(Receipts!$C$1,offset(EAFs!$A$1,A26-1,0)-1,0),"")</f>
        <v/>
      </c>
    </row>
    <row r="27">
      <c r="B27" t="str">
        <f>IF(NOT(ISBLANK(A27)),offset(EAFs!$D$1,A27-1,0),"")</f>
        <v/>
      </c>
      <c r="C27" t="str">
        <f>IF(NOT(ISBLANK(A27)),offset(EAFs!$B$1,A27-1,0),"")</f>
        <v/>
      </c>
      <c r="D27" t="str">
        <f>IF(NOT(ISBLANK(A27)),offset(EAFs!$E$1,A27-1,0),"")</f>
        <v/>
      </c>
      <c r="E27" t="str">
        <f>IF(NOT(ISBLANK(A27)),offset(Receipts!$D$1,offset(EAFs!$A$1,A27-1,0)-1,0),"")</f>
        <v/>
      </c>
      <c r="F27" t="str">
        <f>IF(NOT(ISBLANK(A27)),offset(Receipts!$B$1,offset(EAFs!$A$1,A27-1,0)-1,0),"")</f>
        <v/>
      </c>
      <c r="G27" t="str">
        <f>IF(NOT(ISBLANK(A27)),offset(Receipts!$C$1,offset(EAFs!$A$1,A27-1,0)-1,0),"")</f>
        <v/>
      </c>
    </row>
    <row r="28">
      <c r="B28" t="str">
        <f>IF(NOT(ISBLANK(A28)),offset(EAFs!$D$1,A28-1,0),"")</f>
        <v/>
      </c>
      <c r="C28" t="str">
        <f>IF(NOT(ISBLANK(A28)),offset(EAFs!$B$1,A28-1,0),"")</f>
        <v/>
      </c>
      <c r="D28" t="str">
        <f>IF(NOT(ISBLANK(A28)),offset(EAFs!$E$1,A28-1,0),"")</f>
        <v/>
      </c>
      <c r="E28" t="str">
        <f>IF(NOT(ISBLANK(A28)),offset(Receipts!$D$1,offset(EAFs!$A$1,A28-1,0)-1,0),"")</f>
        <v/>
      </c>
      <c r="F28" t="str">
        <f>IF(NOT(ISBLANK(A28)),offset(Receipts!$B$1,offset(EAFs!$A$1,A28-1,0)-1,0),"")</f>
        <v/>
      </c>
      <c r="G28" t="str">
        <f>IF(NOT(ISBLANK(A28)),offset(Receipts!$C$1,offset(EAFs!$A$1,A28-1,0)-1,0),"")</f>
        <v/>
      </c>
    </row>
    <row r="29">
      <c r="B29" t="str">
        <f>IF(NOT(ISBLANK(A29)),offset(EAFs!$D$1,A29-1,0),"")</f>
        <v/>
      </c>
      <c r="C29" t="str">
        <f>IF(NOT(ISBLANK(A29)),offset(EAFs!$B$1,A29-1,0),"")</f>
        <v/>
      </c>
      <c r="D29" t="str">
        <f>IF(NOT(ISBLANK(A29)),offset(EAFs!$E$1,A29-1,0),"")</f>
        <v/>
      </c>
      <c r="E29" t="str">
        <f>IF(NOT(ISBLANK(A29)),offset(Receipts!$D$1,offset(EAFs!$A$1,A29-1,0)-1,0),"")</f>
        <v/>
      </c>
      <c r="F29" t="str">
        <f>IF(NOT(ISBLANK(A29)),offset(Receipts!$B$1,offset(EAFs!$A$1,A29-1,0)-1,0),"")</f>
        <v/>
      </c>
      <c r="G29" t="str">
        <f>IF(NOT(ISBLANK(A29)),offset(Receipts!$C$1,offset(EAFs!$A$1,A29-1,0)-1,0),"")</f>
        <v/>
      </c>
    </row>
    <row r="30">
      <c r="B30" t="str">
        <f>IF(NOT(ISBLANK(A30)),offset(EAFs!$D$1,A30-1,0),"")</f>
        <v/>
      </c>
      <c r="C30" t="str">
        <f>IF(NOT(ISBLANK(A30)),offset(EAFs!$B$1,A30-1,0),"")</f>
        <v/>
      </c>
      <c r="D30" t="str">
        <f>IF(NOT(ISBLANK(A30)),offset(EAFs!$E$1,A30-1,0),"")</f>
        <v/>
      </c>
      <c r="E30" t="str">
        <f>IF(NOT(ISBLANK(A30)),offset(Receipts!$D$1,offset(EAFs!$A$1,A30-1,0)-1,0),"")</f>
        <v/>
      </c>
      <c r="F30" t="str">
        <f>IF(NOT(ISBLANK(A30)),offset(Receipts!$B$1,offset(EAFs!$A$1,A30-1,0)-1,0),"")</f>
        <v/>
      </c>
      <c r="G30" t="str">
        <f>IF(NOT(ISBLANK(A30)),offset(Receipts!$C$1,offset(EAFs!$A$1,A30-1,0)-1,0),"")</f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</cols>
  <sheetData>
    <row r="1">
      <c r="A1" s="8" t="s">
        <v>57</v>
      </c>
      <c r="B1" s="20" t="s">
        <v>58</v>
      </c>
    </row>
    <row r="2">
      <c r="A2" s="8" t="s">
        <v>59</v>
      </c>
      <c r="B2" s="20" t="s">
        <v>60</v>
      </c>
    </row>
    <row r="3">
      <c r="A3" s="8" t="s">
        <v>61</v>
      </c>
      <c r="B3" s="8">
        <v>999.0</v>
      </c>
    </row>
    <row r="4">
      <c r="A4" s="8" t="s">
        <v>62</v>
      </c>
      <c r="B4" s="8" t="s">
        <v>63</v>
      </c>
    </row>
    <row r="5">
      <c r="A5" s="8" t="s">
        <v>64</v>
      </c>
      <c r="B5" s="8">
        <v>4000.0</v>
      </c>
    </row>
    <row r="6">
      <c r="A6" s="21" t="s">
        <v>65</v>
      </c>
      <c r="B6" s="22" t="s">
        <v>66</v>
      </c>
    </row>
    <row r="7">
      <c r="A7" s="8" t="s">
        <v>67</v>
      </c>
      <c r="B7" s="23" t="s">
        <v>68</v>
      </c>
    </row>
    <row r="8">
      <c r="A8" s="8" t="s">
        <v>69</v>
      </c>
      <c r="B8" s="23" t="s">
        <v>70</v>
      </c>
    </row>
    <row r="9">
      <c r="A9" s="8" t="s">
        <v>71</v>
      </c>
      <c r="B9" s="23" t="s">
        <v>72</v>
      </c>
    </row>
  </sheetData>
  <hyperlinks>
    <hyperlink r:id="rId1" ref="B1"/>
    <hyperlink r:id="rId2" location="gid=216121480" ref="B2"/>
  </hyperlinks>
  <drawing r:id="rId3"/>
</worksheet>
</file>