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3256" windowHeight="13176" tabRatio="917" activeTab="2"/>
  </bookViews>
  <sheets>
    <sheet name="1. MOD S.A" sheetId="444" r:id="rId1"/>
    <sheet name="2.MOD S.A " sheetId="448" r:id="rId2"/>
    <sheet name="3.MOD  S.A " sheetId="449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 localSheetId="0">'[1]1 LT'!#REF!</definedName>
    <definedName name="A" localSheetId="1">'[1]1 LT'!#REF!</definedName>
    <definedName name="A" localSheetId="2">'[1]1 LT'!#REF!</definedName>
    <definedName name="A">'[2]1 LT'!#REF!</definedName>
    <definedName name="_xlnm.Print_Area" localSheetId="0">'1. MOD S.A'!$A$1:$M$63</definedName>
    <definedName name="_xlnm.Print_Area" localSheetId="1">'2.MOD S.A '!$A$1:$M$63</definedName>
    <definedName name="_xlnm.Print_Area" localSheetId="2">'3.MOD  S.A '!$A$1:$N$59</definedName>
    <definedName name="arl" localSheetId="0">#REF!</definedName>
    <definedName name="arl" localSheetId="1">#REF!</definedName>
    <definedName name="arl" localSheetId="2">#REF!</definedName>
    <definedName name="arl">#REF!</definedName>
    <definedName name="B" localSheetId="0">'[1]1 LT'!#REF!</definedName>
    <definedName name="B" localSheetId="1">'[1]1 LT'!#REF!</definedName>
    <definedName name="B" localSheetId="2">'[1]1 LT'!#REF!</definedName>
    <definedName name="B">'[3]1a LT'!#REF!</definedName>
    <definedName name="BB" localSheetId="0">'[1]1 LT'!#REF!</definedName>
    <definedName name="BB" localSheetId="1">'[1]1 LT'!#REF!</definedName>
    <definedName name="BB" localSheetId="2">'[1]1 LT'!#REF!</definedName>
    <definedName name="BB">'[3]1a LT'!#REF!</definedName>
    <definedName name="CC" localSheetId="0">'[3]1a LT'!#REF!</definedName>
    <definedName name="CC" localSheetId="1">'[3]1a LT'!#REF!</definedName>
    <definedName name="CC" localSheetId="2">'[3]1a LT'!#REF!</definedName>
    <definedName name="CC">'[3]1a LT'!#REF!</definedName>
    <definedName name="D" localSheetId="0">'[1]1 LT'!#REF!</definedName>
    <definedName name="D" localSheetId="1">'[1]1 LT'!#REF!</definedName>
    <definedName name="D" localSheetId="2">'[1]1 LT'!#REF!</definedName>
    <definedName name="D">'[3]1a LT'!#REF!</definedName>
    <definedName name="E" localSheetId="0">'[1]1 LT'!#REF!</definedName>
    <definedName name="E" localSheetId="1">'[1]1 LT'!#REF!</definedName>
    <definedName name="E" localSheetId="2">'[1]1 LT'!#REF!</definedName>
    <definedName name="E">'[3]1a LT'!#REF!</definedName>
    <definedName name="F" localSheetId="0">'[1]1 LT'!#REF!</definedName>
    <definedName name="F" localSheetId="1">'[1]1 LT'!#REF!</definedName>
    <definedName name="F" localSheetId="2">'[1]1 LT'!#REF!</definedName>
    <definedName name="F">'[3]1a LT'!#REF!</definedName>
    <definedName name="H" localSheetId="0">'[1]1 LT'!#REF!</definedName>
    <definedName name="H" localSheetId="1">'[1]1 LT'!#REF!</definedName>
    <definedName name="H" localSheetId="2">'[1]1 LT'!#REF!</definedName>
    <definedName name="H">'[3]1a LT'!#REF!</definedName>
    <definedName name="hjg" localSheetId="0">'[4]1a LT'!#REF!</definedName>
    <definedName name="hjg" localSheetId="1">'[4]1a LT'!#REF!</definedName>
    <definedName name="hjg" localSheetId="2">'[4]1a LT'!#REF!</definedName>
    <definedName name="hjg">'[3]1a LT'!#REF!</definedName>
    <definedName name="I" localSheetId="0">'[1]1 LT'!#REF!</definedName>
    <definedName name="I" localSheetId="1">'[1]1 LT'!#REF!</definedName>
    <definedName name="I" localSheetId="2">'[1]1 LT'!#REF!</definedName>
    <definedName name="I">'[3]1a LT'!#REF!</definedName>
    <definedName name="jhjjhj" localSheetId="0">'[1]1 LT'!#REF!</definedName>
    <definedName name="jhjjhj" localSheetId="1">'[1]1 LT'!#REF!</definedName>
    <definedName name="jhjjhj" localSheetId="2">'[1]1 LT'!#REF!</definedName>
    <definedName name="jhjjhj">'[3]1a LT'!#REF!</definedName>
    <definedName name="L" localSheetId="0">'[1]1 LT'!#REF!</definedName>
    <definedName name="L" localSheetId="1">'[1]1 LT'!#REF!</definedName>
    <definedName name="L" localSheetId="2">'[1]1 LT'!#REF!</definedName>
    <definedName name="L">'[3]1a LT'!#REF!</definedName>
    <definedName name="LATR" localSheetId="0">'[4]3 LATR'!#REF!</definedName>
    <definedName name="LATR" localSheetId="1">'[4]3 LATR'!#REF!</definedName>
    <definedName name="LATR" localSheetId="2">'[4]3 LATR'!#REF!</definedName>
    <definedName name="LATR">'[3]3 LATR'!#REF!</definedName>
    <definedName name="ll" localSheetId="0">'[5]1a LT'!#REF!</definedName>
    <definedName name="ll" localSheetId="1">'[5]1a LT'!#REF!</definedName>
    <definedName name="ll" localSheetId="2">'[5]1a LT'!#REF!</definedName>
    <definedName name="ll">'[6]1a LT'!#REF!</definedName>
    <definedName name="M" localSheetId="0">'[1]1 LT'!#REF!</definedName>
    <definedName name="M" localSheetId="1">'[1]1 LT'!#REF!</definedName>
    <definedName name="M" localSheetId="2">'[1]1 LT'!#REF!</definedName>
    <definedName name="M">'[3]1a LT'!#REF!</definedName>
    <definedName name="N" localSheetId="0">'[1]1 LT'!#REF!</definedName>
    <definedName name="N" localSheetId="1">'[1]1 LT'!#REF!</definedName>
    <definedName name="N" localSheetId="2">'[1]1 LT'!#REF!</definedName>
    <definedName name="N">'[3]1a LT'!#REF!</definedName>
    <definedName name="NN" localSheetId="0">'[1]2 LU-SO'!#REF!</definedName>
    <definedName name="NN" localSheetId="1">'[1]2 LU-SO'!#REF!</definedName>
    <definedName name="NN" localSheetId="2">'[1]2 LU-SO'!#REF!</definedName>
    <definedName name="NN">'[3]2 LU-SO'!#REF!</definedName>
    <definedName name="O" localSheetId="0">'[1]1 LT'!#REF!</definedName>
    <definedName name="O" localSheetId="1">'[1]1 LT'!#REF!</definedName>
    <definedName name="O" localSheetId="2">'[1]1 LT'!#REF!</definedName>
    <definedName name="O">'[3]1a LT'!#REF!</definedName>
    <definedName name="P" localSheetId="0">'[1]2 LU-SO'!#REF!</definedName>
    <definedName name="P" localSheetId="1">'[1]2 LU-SO'!#REF!</definedName>
    <definedName name="P" localSheetId="2">'[1]2 LU-SO'!#REF!</definedName>
    <definedName name="P">'[3]2 LU-SO'!#REF!</definedName>
    <definedName name="Tazio" localSheetId="0">'[5]1a LT'!#REF!</definedName>
    <definedName name="Tazio" localSheetId="1">'[5]1a LT'!#REF!</definedName>
    <definedName name="Tazio" localSheetId="2">'[5]1a LT'!#REF!</definedName>
    <definedName name="Tazio">'[6]1a LT'!#REF!</definedName>
    <definedName name="W" localSheetId="0">'[1]2 LU-SO'!#REF!</definedName>
    <definedName name="W" localSheetId="1">'[1]2 LU-SO'!#REF!</definedName>
    <definedName name="W" localSheetId="2">'[1]2 LU-SO'!#REF!</definedName>
    <definedName name="W">'[3]2 LU-SO'!#REF!</definedName>
    <definedName name="X" localSheetId="0">'[1]2 LU-SO'!#REF!</definedName>
    <definedName name="X" localSheetId="1">'[1]2 LU-SO'!#REF!</definedName>
    <definedName name="X" localSheetId="2">'[1]2 LU-SO'!#REF!</definedName>
    <definedName name="X">'[3]2 LU-SO'!#REF!</definedName>
    <definedName name="Z" localSheetId="0">'[1]1 LT'!#REF!</definedName>
    <definedName name="Z" localSheetId="1">'[1]1 LT'!#REF!</definedName>
    <definedName name="Z" localSheetId="2">'[1]1 LT'!#REF!</definedName>
    <definedName name="Z">'[3]1a LT'!#REF!</definedName>
  </definedNames>
  <calcPr calcId="145621"/>
  <fileRecoveryPr autoRecover="0"/>
</workbook>
</file>

<file path=xl/calcChain.xml><?xml version="1.0" encoding="utf-8"?>
<calcChain xmlns="http://schemas.openxmlformats.org/spreadsheetml/2006/main">
  <c r="J7" i="448" l="1"/>
  <c r="J7" i="449"/>
  <c r="J7" i="444"/>
  <c r="E7" i="449" l="1"/>
  <c r="I6" i="449"/>
  <c r="H6" i="449"/>
  <c r="F6" i="449"/>
  <c r="G7" i="449" s="1"/>
  <c r="B6" i="449"/>
  <c r="C7" i="449" s="1"/>
  <c r="I4" i="449"/>
  <c r="C4" i="449"/>
  <c r="F3" i="449"/>
  <c r="G4" i="449" s="1"/>
  <c r="D3" i="449"/>
  <c r="E4" i="449" s="1"/>
  <c r="F3" i="448"/>
  <c r="L3" i="448" s="1"/>
  <c r="E7" i="448"/>
  <c r="I6" i="448"/>
  <c r="H6" i="448"/>
  <c r="F6" i="448"/>
  <c r="G7" i="448" s="1"/>
  <c r="B6" i="448"/>
  <c r="C7" i="448" s="1"/>
  <c r="M4" i="448"/>
  <c r="L4" i="448"/>
  <c r="I4" i="448"/>
  <c r="C4" i="448"/>
  <c r="M3" i="448"/>
  <c r="K3" i="448"/>
  <c r="D3" i="448"/>
  <c r="E4" i="448" s="1"/>
  <c r="E7" i="444"/>
  <c r="I6" i="444"/>
  <c r="H6" i="444"/>
  <c r="F6" i="444"/>
  <c r="G7" i="444" s="1"/>
  <c r="B6" i="444"/>
  <c r="C7" i="444" s="1"/>
  <c r="M4" i="444"/>
  <c r="L4" i="444"/>
  <c r="I4" i="444"/>
  <c r="G4" i="444"/>
  <c r="C4" i="444"/>
  <c r="M3" i="444"/>
  <c r="L3" i="444"/>
  <c r="K3" i="444"/>
  <c r="D3" i="444"/>
  <c r="E4" i="444" s="1"/>
  <c r="P4" i="448" l="1"/>
  <c r="Q4" i="448" s="1"/>
  <c r="G4" i="448"/>
  <c r="I7" i="448" s="1"/>
  <c r="P4" i="444"/>
  <c r="Q4" i="444" s="1"/>
  <c r="J6" i="444"/>
  <c r="J6" i="449"/>
  <c r="I7" i="449"/>
  <c r="J6" i="448"/>
  <c r="N3" i="448"/>
  <c r="O3" i="448"/>
  <c r="P3" i="448" s="1"/>
  <c r="Q3" i="448" s="1"/>
  <c r="O3" i="444"/>
  <c r="I7" i="444"/>
  <c r="N3" i="444"/>
  <c r="I8" i="449" l="1"/>
  <c r="I8" i="448"/>
  <c r="P3" i="444"/>
  <c r="Q3" i="444" s="1"/>
  <c r="I8" i="444" s="1"/>
</calcChain>
</file>

<file path=xl/sharedStrings.xml><?xml version="1.0" encoding="utf-8"?>
<sst xmlns="http://schemas.openxmlformats.org/spreadsheetml/2006/main" count="364" uniqueCount="101">
  <si>
    <t>I. E.S.</t>
  </si>
  <si>
    <t>PAUSA</t>
  </si>
  <si>
    <t>II. E.S.</t>
  </si>
  <si>
    <t>E.S. = ENTRATA IN SERVIZIO</t>
  </si>
  <si>
    <t>III. E.S.</t>
  </si>
  <si>
    <t>IV. E.S.</t>
  </si>
  <si>
    <t>INIZIO</t>
  </si>
  <si>
    <t>FINE</t>
  </si>
  <si>
    <t>DURATA</t>
  </si>
  <si>
    <t>VALORE</t>
  </si>
  <si>
    <t>SCUOLE APERTE</t>
  </si>
  <si>
    <t>SC</t>
  </si>
  <si>
    <t>BUS</t>
  </si>
  <si>
    <t>LUGANO CENTRO</t>
  </si>
  <si>
    <t>AUTOSILO</t>
  </si>
  <si>
    <t>PIAZZA MOLINO NUOVO</t>
  </si>
  <si>
    <t>VIGNOLA</t>
  </si>
  <si>
    <t>CIMITERO</t>
  </si>
  <si>
    <t>GERRA</t>
  </si>
  <si>
    <t>Stadio</t>
  </si>
  <si>
    <t>TREVANO CENTRO STUDI</t>
  </si>
  <si>
    <t>CANOBBIO CIOSS</t>
  </si>
  <si>
    <t>CANOBBIO STAZIONE</t>
  </si>
  <si>
    <t>COMANO ROTONDA</t>
  </si>
  <si>
    <t>COMANO TV</t>
  </si>
  <si>
    <t>CUREGLIA ROTONDA</t>
  </si>
  <si>
    <t>BELVEDERE</t>
  </si>
  <si>
    <t>MARNINGO</t>
  </si>
  <si>
    <t>ROCHETTO</t>
  </si>
  <si>
    <t>MUNICIPIO</t>
  </si>
  <si>
    <t>LAMONE STAZIONE</t>
  </si>
  <si>
    <t>LAMONE</t>
  </si>
  <si>
    <t>CADEMPINO MUNICIPIO</t>
  </si>
  <si>
    <t>CADEMPINO RONCHETTO</t>
  </si>
  <si>
    <t>VEZIA MARNINGO</t>
  </si>
  <si>
    <t>CUREGLIA BELLAVISTA</t>
  </si>
  <si>
    <t>COMANO STUDI TV</t>
  </si>
  <si>
    <t>CANOBBIO PAESE</t>
  </si>
  <si>
    <t>CANOBBIO CIOS</t>
  </si>
  <si>
    <t xml:space="preserve">GERRA </t>
  </si>
  <si>
    <t>PIAZZA MULINO 2</t>
  </si>
  <si>
    <t>LUGANO VIA GINEVRA</t>
  </si>
  <si>
    <t>Lugano, Centro</t>
  </si>
  <si>
    <t>Lugano, Autosilo</t>
  </si>
  <si>
    <t>Lugano, Vignola</t>
  </si>
  <si>
    <t>Lugano, Cimitero</t>
  </si>
  <si>
    <t>Lugano, Gerra</t>
  </si>
  <si>
    <t>Lugano, Stadio</t>
  </si>
  <si>
    <t>Trevano, Centro Studi</t>
  </si>
  <si>
    <t>Canobbio, Cioss</t>
  </si>
  <si>
    <t>Canobbio, Stazione</t>
  </si>
  <si>
    <t>Canobbio, Ganna</t>
  </si>
  <si>
    <t>Sureggio, Paese</t>
  </si>
  <si>
    <t>Sureggio, al Loco</t>
  </si>
  <si>
    <t>Lugaggia</t>
  </si>
  <si>
    <t>Tesserete, Paese</t>
  </si>
  <si>
    <t>Tesserete, Scuole</t>
  </si>
  <si>
    <t>Sala Capriasca, Paese</t>
  </si>
  <si>
    <t>Vaglio, Paese</t>
  </si>
  <si>
    <t>Vaglio, Piccolo Vaglio</t>
  </si>
  <si>
    <t>Carnago, Chiesa</t>
  </si>
  <si>
    <t>Carnago, Arbustello</t>
  </si>
  <si>
    <t>Canobbio, Paese</t>
  </si>
  <si>
    <t>Lugano, Piazza Molino Nuovo 2</t>
  </si>
  <si>
    <t>Lugano, Via Ginevra</t>
  </si>
  <si>
    <t>STAMPA</t>
  </si>
  <si>
    <t>-</t>
  </si>
  <si>
    <t>TURNO MACCHINA 44101</t>
  </si>
  <si>
    <t xml:space="preserve">Lugano, Piazza Molino Nuovo 2 </t>
  </si>
  <si>
    <t>LU-VE</t>
  </si>
  <si>
    <t>RIENTRA IN DEPOSITO</t>
  </si>
  <si>
    <t>VUOTO A CARNAGO</t>
  </si>
  <si>
    <t>V</t>
  </si>
  <si>
    <t>U</t>
  </si>
  <si>
    <t>O</t>
  </si>
  <si>
    <t>T</t>
  </si>
  <si>
    <t xml:space="preserve">ORE 05.35 A VUOTO DALLA STAMPA ALLO STADIO </t>
  </si>
  <si>
    <t xml:space="preserve">ORE 06.13  A VUOTO DA   LAMONE A  CARNAGO </t>
  </si>
  <si>
    <t xml:space="preserve">                ORE 08.45 DALLA STAMPA  A VUOTO PER LUGANO CENTRO</t>
  </si>
  <si>
    <t xml:space="preserve">ORE 05.50 A VUOTO DALLA STAMPA ALLO STADIO </t>
  </si>
  <si>
    <t>ORE 06.25 A VUOTO DA LAMONE A CARNAGO</t>
  </si>
  <si>
    <t>ORE 08.28 A VUOTO DA LUGANO ALLA STAMPA</t>
  </si>
  <si>
    <t xml:space="preserve">                            ORE 10.15 A VUOTO DALLA STAMPA A LUGANO CENTRO</t>
  </si>
  <si>
    <t xml:space="preserve">                ORE 08.22 A VUOTO DA CARNAGO ALLA STAMPA</t>
  </si>
  <si>
    <t xml:space="preserve">             ORE 11.30 DALLA STAMPA A LUGANO CENTRO</t>
  </si>
  <si>
    <t>ORE 11.58 RIENTRO A VUOTO ALA STAMPA + GASOLIO PULIZIA BUS FINO ORE 13.30</t>
  </si>
  <si>
    <t xml:space="preserve">                                                     ORE 12.28 A VUOTO DA LUGANO ALLA STAMPA + GASOLIO PULIZIA BUS FINO ORE 14.00</t>
  </si>
  <si>
    <t xml:space="preserve">                                                                                             ORE 14.58 A VUOTO DA LUGANO CENTRO ALLA STAMPA + GASOLIO PULIZIA BUS FINO ORE 16.00</t>
  </si>
  <si>
    <t xml:space="preserve">                ORE 07.58 DAL CENTRO A VUOTO ALLA STAMPA</t>
  </si>
  <si>
    <t>ORE 05.30 A VUOTO DALLA STAMPA A LAMONE</t>
  </si>
  <si>
    <t>TURNO MACCHINA  44102</t>
  </si>
  <si>
    <t>TURNO MACCHINA 44103</t>
  </si>
  <si>
    <t xml:space="preserve">       RIENTRA IN DEPOSITO</t>
  </si>
  <si>
    <t>R</t>
  </si>
  <si>
    <t>I</t>
  </si>
  <si>
    <t>E</t>
  </si>
  <si>
    <t>N</t>
  </si>
  <si>
    <t>A</t>
  </si>
  <si>
    <t>D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</si>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</sst>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Fr&quot;\ #,##0;[Red]\-&quot;Fr&quot;\ #,##0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Geneva"/>
    </font>
    <font>
      <b/>
      <sz val="10"/>
      <name val="Geneva"/>
    </font>
    <font>
      <sz val="10"/>
      <color indexed="8"/>
      <name val="Geneva"/>
    </font>
    <font>
      <sz val="9"/>
      <name val="Geneva"/>
    </font>
    <font>
      <b/>
      <sz val="12"/>
      <name val="Geneva"/>
    </font>
    <font>
      <sz val="9"/>
      <color indexed="8"/>
      <name val="Geneva"/>
    </font>
    <font>
      <b/>
      <sz val="9"/>
      <name val="Geneva"/>
    </font>
    <font>
      <sz val="9"/>
      <color indexed="8"/>
      <name val="Geneva"/>
      <family val="2"/>
    </font>
    <font>
      <sz val="10"/>
      <color rgb="FFFF0000"/>
      <name val="Arial"/>
      <family val="2"/>
    </font>
    <font>
      <sz val="9"/>
      <color rgb="FFFF0000"/>
      <name val="Geneva"/>
    </font>
    <font>
      <sz val="9"/>
      <color theme="0"/>
      <name val="Geneva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Geneva"/>
    </font>
    <font>
      <b/>
      <sz val="11"/>
      <color rgb="FFFF0000"/>
      <name val="Geneva"/>
    </font>
    <font>
      <sz val="8"/>
      <name val="Arial"/>
      <family val="2"/>
    </font>
    <font>
      <b/>
      <i/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b/>
      <sz val="20"/>
      <name val="Geneva"/>
    </font>
    <font>
      <b/>
      <sz val="10"/>
      <color theme="0"/>
      <name val="Arial"/>
      <family val="2"/>
    </font>
    <font>
      <b/>
      <sz val="9"/>
      <color theme="0"/>
      <name val="Geneva"/>
    </font>
    <font>
      <b/>
      <i/>
      <sz val="9"/>
      <color rgb="FFFF0000"/>
      <name val="Calibri"/>
      <family val="2"/>
      <scheme val="minor"/>
    </font>
    <font>
      <b/>
      <sz val="10"/>
      <color rgb="FFFF3300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</borders>
  <cellStyleXfs count="39">
    <xf numFmtId="0" fontId="0" fillId="0" borderId="0"/>
    <xf numFmtId="38" fontId="16" fillId="0" borderId="0" applyFont="0" applyFill="0" applyBorder="0" applyAlignment="0" applyProtection="0"/>
    <xf numFmtId="0" fontId="17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6" fillId="0" borderId="0" applyFont="0" applyFill="0" applyBorder="0" applyAlignment="0" applyProtection="0"/>
    <xf numFmtId="0" fontId="11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11" fillId="3" borderId="0" applyBorder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33">
    <xf numFmtId="0" fontId="0" fillId="0" borderId="0" xfId="0"/>
    <xf numFmtId="0" fontId="17" fillId="0" borderId="0" xfId="15" applyAlignment="1">
      <alignment horizontal="center"/>
    </xf>
    <xf numFmtId="20" fontId="17" fillId="0" borderId="10" xfId="15" applyNumberFormat="1" applyBorder="1" applyAlignment="1">
      <alignment horizontal="center"/>
    </xf>
    <xf numFmtId="20" fontId="17" fillId="0" borderId="12" xfId="15" applyNumberFormat="1" applyBorder="1" applyAlignment="1">
      <alignment horizontal="center"/>
    </xf>
    <xf numFmtId="20" fontId="17" fillId="0" borderId="17" xfId="15" applyNumberFormat="1" applyBorder="1" applyAlignment="1">
      <alignment horizontal="center"/>
    </xf>
    <xf numFmtId="20" fontId="17" fillId="0" borderId="0" xfId="15" applyNumberFormat="1" applyBorder="1" applyAlignment="1">
      <alignment horizontal="center"/>
    </xf>
    <xf numFmtId="20" fontId="17" fillId="0" borderId="9" xfId="15" applyNumberFormat="1" applyBorder="1" applyAlignment="1">
      <alignment horizontal="center"/>
    </xf>
    <xf numFmtId="20" fontId="17" fillId="0" borderId="8" xfId="15" applyNumberFormat="1" applyBorder="1" applyAlignment="1">
      <alignment horizontal="center"/>
    </xf>
    <xf numFmtId="1" fontId="17" fillId="0" borderId="9" xfId="15" applyNumberFormat="1" applyBorder="1" applyAlignment="1">
      <alignment horizontal="center"/>
    </xf>
    <xf numFmtId="0" fontId="17" fillId="0" borderId="0" xfId="2" applyFont="1"/>
    <xf numFmtId="20" fontId="20" fillId="0" borderId="12" xfId="15" applyNumberFormat="1" applyFont="1" applyBorder="1" applyAlignment="1">
      <alignment horizontal="center"/>
    </xf>
    <xf numFmtId="2" fontId="21" fillId="0" borderId="0" xfId="2" applyNumberFormat="1" applyFont="1" applyFill="1" applyAlignment="1">
      <alignment horizontal="center"/>
    </xf>
    <xf numFmtId="2" fontId="21" fillId="0" borderId="0" xfId="2" applyNumberFormat="1" applyFont="1" applyFill="1" applyBorder="1" applyAlignment="1">
      <alignment horizontal="center"/>
    </xf>
    <xf numFmtId="20" fontId="17" fillId="0" borderId="17" xfId="2" applyNumberFormat="1" applyFont="1" applyBorder="1" applyAlignment="1">
      <alignment horizontal="center"/>
    </xf>
    <xf numFmtId="20" fontId="17" fillId="0" borderId="12" xfId="2" applyNumberFormat="1" applyFont="1" applyBorder="1" applyAlignment="1">
      <alignment horizontal="center"/>
    </xf>
    <xf numFmtId="20" fontId="17" fillId="0" borderId="0" xfId="2" applyNumberFormat="1" applyFont="1" applyBorder="1" applyAlignment="1">
      <alignment horizontal="center"/>
    </xf>
    <xf numFmtId="20" fontId="17" fillId="0" borderId="10" xfId="2" applyNumberFormat="1" applyFont="1" applyBorder="1" applyAlignment="1">
      <alignment horizontal="center"/>
    </xf>
    <xf numFmtId="20" fontId="17" fillId="0" borderId="16" xfId="2" applyNumberFormat="1" applyFont="1" applyBorder="1" applyAlignment="1">
      <alignment horizontal="center"/>
    </xf>
    <xf numFmtId="0" fontId="17" fillId="0" borderId="14" xfId="2" applyFont="1" applyBorder="1" applyAlignment="1">
      <alignment horizontal="center"/>
    </xf>
    <xf numFmtId="0" fontId="17" fillId="0" borderId="15" xfId="2" applyFont="1" applyBorder="1" applyAlignment="1">
      <alignment horizontal="left"/>
    </xf>
    <xf numFmtId="0" fontId="17" fillId="0" borderId="5" xfId="2" applyFont="1" applyBorder="1" applyAlignment="1">
      <alignment horizontal="center"/>
    </xf>
    <xf numFmtId="0" fontId="17" fillId="0" borderId="15" xfId="2" applyFont="1" applyBorder="1" applyAlignment="1">
      <alignment horizontal="center"/>
    </xf>
    <xf numFmtId="0" fontId="17" fillId="0" borderId="11" xfId="2" applyFont="1" applyBorder="1" applyAlignment="1">
      <alignment horizontal="left"/>
    </xf>
    <xf numFmtId="0" fontId="17" fillId="0" borderId="14" xfId="2" applyFont="1" applyBorder="1" applyAlignment="1">
      <alignment horizontal="left"/>
    </xf>
    <xf numFmtId="20" fontId="19" fillId="0" borderId="16" xfId="2" applyNumberFormat="1" applyFont="1" applyBorder="1" applyAlignment="1">
      <alignment horizontal="center"/>
    </xf>
    <xf numFmtId="0" fontId="18" fillId="0" borderId="14" xfId="2" applyFont="1" applyBorder="1" applyAlignment="1">
      <alignment horizontal="center"/>
    </xf>
    <xf numFmtId="0" fontId="18" fillId="0" borderId="11" xfId="2" applyFont="1" applyBorder="1" applyAlignment="1">
      <alignment horizontal="left"/>
    </xf>
    <xf numFmtId="0" fontId="17" fillId="0" borderId="4" xfId="2" applyFont="1" applyBorder="1" applyAlignment="1">
      <alignment horizontal="center"/>
    </xf>
    <xf numFmtId="0" fontId="17" fillId="0" borderId="7" xfId="2" applyFont="1" applyBorder="1" applyAlignment="1">
      <alignment horizontal="center"/>
    </xf>
    <xf numFmtId="0" fontId="17" fillId="0" borderId="2" xfId="2" applyFont="1" applyBorder="1" applyAlignment="1">
      <alignment horizontal="center"/>
    </xf>
    <xf numFmtId="0" fontId="0" fillId="0" borderId="0" xfId="0"/>
    <xf numFmtId="0" fontId="14" fillId="0" borderId="0" xfId="2" applyFont="1" applyAlignment="1">
      <alignment horizontal="center"/>
    </xf>
    <xf numFmtId="0" fontId="17" fillId="0" borderId="0" xfId="15" applyFill="1" applyBorder="1" applyAlignment="1">
      <alignment horizontal="center"/>
    </xf>
    <xf numFmtId="20" fontId="17" fillId="0" borderId="16" xfId="15" applyNumberFormat="1" applyBorder="1" applyAlignment="1">
      <alignment horizontal="center"/>
    </xf>
    <xf numFmtId="14" fontId="15" fillId="0" borderId="6" xfId="15" applyNumberFormat="1" applyFont="1" applyFill="1" applyBorder="1" applyAlignment="1">
      <alignment horizontal="center"/>
    </xf>
    <xf numFmtId="0" fontId="17" fillId="0" borderId="6" xfId="2" applyFont="1" applyFill="1" applyBorder="1"/>
    <xf numFmtId="0" fontId="13" fillId="0" borderId="6" xfId="2" applyFont="1" applyFill="1" applyBorder="1" applyAlignment="1">
      <alignment horizontal="center"/>
    </xf>
    <xf numFmtId="0" fontId="17" fillId="0" borderId="0" xfId="15" applyBorder="1" applyAlignment="1">
      <alignment horizontal="center"/>
    </xf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1" fontId="18" fillId="0" borderId="8" xfId="2" quotePrefix="1" applyNumberFormat="1" applyFont="1" applyFill="1" applyBorder="1" applyAlignment="1">
      <alignment horizontal="center"/>
    </xf>
    <xf numFmtId="20" fontId="17" fillId="0" borderId="0" xfId="15" applyNumberFormat="1" applyAlignment="1">
      <alignment horizontal="center"/>
    </xf>
    <xf numFmtId="0" fontId="17" fillId="0" borderId="0" xfId="15" applyNumberFormat="1" applyBorder="1" applyAlignment="1">
      <alignment horizontal="center"/>
    </xf>
    <xf numFmtId="0" fontId="17" fillId="0" borderId="0" xfId="2" applyFont="1" applyFill="1" applyAlignment="1">
      <alignment horizontal="center"/>
    </xf>
    <xf numFmtId="0" fontId="17" fillId="0" borderId="0" xfId="2" applyFont="1" applyFill="1" applyBorder="1" applyAlignment="1">
      <alignment horizontal="center"/>
    </xf>
    <xf numFmtId="1" fontId="17" fillId="0" borderId="0" xfId="15" applyNumberFormat="1" applyAlignment="1">
      <alignment horizontal="center"/>
    </xf>
    <xf numFmtId="0" fontId="0" fillId="0" borderId="0" xfId="0" applyFill="1"/>
    <xf numFmtId="20" fontId="0" fillId="0" borderId="0" xfId="0" applyNumberFormat="1" applyBorder="1"/>
    <xf numFmtId="1" fontId="17" fillId="0" borderId="0" xfId="15" applyNumberFormat="1" applyFill="1" applyBorder="1" applyAlignment="1">
      <alignment horizontal="center"/>
    </xf>
    <xf numFmtId="0" fontId="14" fillId="0" borderId="0" xfId="2" applyFont="1" applyBorder="1" applyAlignment="1">
      <alignment horizontal="center"/>
    </xf>
    <xf numFmtId="0" fontId="12" fillId="2" borderId="3" xfId="0" applyFont="1" applyFill="1" applyBorder="1"/>
    <xf numFmtId="0" fontId="25" fillId="0" borderId="0" xfId="3" applyFont="1" applyFill="1" applyBorder="1" applyAlignment="1">
      <alignment horizontal="center"/>
    </xf>
    <xf numFmtId="0" fontId="14" fillId="2" borderId="0" xfId="2" applyFont="1" applyFill="1" applyAlignment="1">
      <alignment horizontal="center"/>
    </xf>
    <xf numFmtId="0" fontId="17" fillId="0" borderId="0" xfId="2" applyFont="1" applyFill="1" applyBorder="1"/>
    <xf numFmtId="20" fontId="20" fillId="0" borderId="0" xfId="15" applyNumberFormat="1" applyFont="1" applyFill="1" applyBorder="1" applyAlignment="1">
      <alignment horizontal="center"/>
    </xf>
    <xf numFmtId="0" fontId="17" fillId="0" borderId="0" xfId="2" applyFont="1" applyBorder="1"/>
    <xf numFmtId="20" fontId="0" fillId="0" borderId="0" xfId="0" applyNumberFormat="1" applyFill="1" applyBorder="1"/>
    <xf numFmtId="0" fontId="27" fillId="0" borderId="0" xfId="2" applyFont="1" applyAlignment="1"/>
    <xf numFmtId="0" fontId="25" fillId="0" borderId="0" xfId="0" applyFont="1" applyFill="1" applyBorder="1" applyAlignment="1">
      <alignment horizontal="center"/>
    </xf>
    <xf numFmtId="0" fontId="26" fillId="0" borderId="0" xfId="0" applyFont="1"/>
    <xf numFmtId="0" fontId="30" fillId="0" borderId="10" xfId="0" applyFont="1" applyBorder="1"/>
    <xf numFmtId="20" fontId="26" fillId="0" borderId="0" xfId="3" applyNumberFormat="1" applyFont="1" applyFill="1" applyBorder="1" applyAlignment="1">
      <alignment horizontal="center"/>
    </xf>
    <xf numFmtId="20" fontId="26" fillId="0" borderId="0" xfId="0" applyNumberFormat="1" applyFont="1" applyFill="1" applyBorder="1" applyAlignment="1">
      <alignment horizontal="center"/>
    </xf>
    <xf numFmtId="0" fontId="17" fillId="0" borderId="0" xfId="15" applyFont="1" applyFill="1" applyBorder="1" applyAlignment="1">
      <alignment horizontal="center"/>
    </xf>
    <xf numFmtId="0" fontId="30" fillId="0" borderId="15" xfId="0" applyFont="1" applyBorder="1"/>
    <xf numFmtId="0" fontId="17" fillId="0" borderId="11" xfId="2" applyFont="1" applyBorder="1" applyAlignment="1">
      <alignment horizontal="center"/>
    </xf>
    <xf numFmtId="0" fontId="17" fillId="0" borderId="10" xfId="2" applyFont="1" applyBorder="1" applyAlignment="1">
      <alignment horizontal="center"/>
    </xf>
    <xf numFmtId="0" fontId="17" fillId="0" borderId="20" xfId="2" applyFont="1" applyBorder="1" applyAlignment="1">
      <alignment horizontal="center"/>
    </xf>
    <xf numFmtId="0" fontId="26" fillId="0" borderId="10" xfId="3" applyFont="1" applyBorder="1" applyAlignment="1">
      <alignment horizontal="left"/>
    </xf>
    <xf numFmtId="20" fontId="26" fillId="0" borderId="0" xfId="3" applyNumberFormat="1" applyFont="1" applyBorder="1" applyAlignment="1">
      <alignment horizontal="center"/>
    </xf>
    <xf numFmtId="0" fontId="25" fillId="0" borderId="15" xfId="0" applyFont="1" applyFill="1" applyBorder="1"/>
    <xf numFmtId="0" fontId="27" fillId="0" borderId="0" xfId="2" applyFont="1" applyBorder="1" applyAlignment="1"/>
    <xf numFmtId="0" fontId="12" fillId="2" borderId="2" xfId="0" applyFont="1" applyFill="1" applyBorder="1"/>
    <xf numFmtId="0" fontId="17" fillId="0" borderId="3" xfId="2" applyFont="1" applyBorder="1" applyAlignment="1">
      <alignment horizontal="center"/>
    </xf>
    <xf numFmtId="20" fontId="29" fillId="0" borderId="0" xfId="3" applyNumberFormat="1" applyFont="1" applyFill="1" applyBorder="1" applyAlignment="1">
      <alignment horizontal="center"/>
    </xf>
    <xf numFmtId="0" fontId="32" fillId="0" borderId="15" xfId="0" applyFont="1" applyBorder="1"/>
    <xf numFmtId="0" fontId="32" fillId="0" borderId="10" xfId="0" applyFont="1" applyBorder="1"/>
    <xf numFmtId="0" fontId="32" fillId="0" borderId="12" xfId="0" applyFont="1" applyBorder="1"/>
    <xf numFmtId="0" fontId="17" fillId="0" borderId="3" xfId="2" applyFont="1" applyFill="1" applyBorder="1" applyAlignment="1">
      <alignment horizontal="center"/>
    </xf>
    <xf numFmtId="0" fontId="17" fillId="0" borderId="11" xfId="2" applyFont="1" applyFill="1" applyBorder="1" applyAlignment="1">
      <alignment horizontal="center"/>
    </xf>
    <xf numFmtId="0" fontId="25" fillId="2" borderId="2" xfId="0" applyFont="1" applyFill="1" applyBorder="1"/>
    <xf numFmtId="0" fontId="25" fillId="2" borderId="3" xfId="0" applyFont="1" applyFill="1" applyBorder="1"/>
    <xf numFmtId="0" fontId="17" fillId="0" borderId="12" xfId="2" applyFont="1" applyFill="1" applyBorder="1" applyAlignment="1">
      <alignment horizontal="center"/>
    </xf>
    <xf numFmtId="20" fontId="0" fillId="0" borderId="0" xfId="0" applyNumberFormat="1" applyFill="1"/>
    <xf numFmtId="0" fontId="31" fillId="0" borderId="0" xfId="0" applyFont="1" applyBorder="1"/>
    <xf numFmtId="0" fontId="30" fillId="0" borderId="0" xfId="0" applyFont="1" applyBorder="1"/>
    <xf numFmtId="0" fontId="32" fillId="0" borderId="9" xfId="0" applyFont="1" applyBorder="1"/>
    <xf numFmtId="0" fontId="25" fillId="0" borderId="10" xfId="3" applyFont="1" applyBorder="1" applyAlignment="1">
      <alignment horizontal="right"/>
    </xf>
    <xf numFmtId="0" fontId="20" fillId="0" borderId="0" xfId="2" applyFont="1" applyAlignment="1">
      <alignment horizontal="right"/>
    </xf>
    <xf numFmtId="0" fontId="32" fillId="0" borderId="5" xfId="0" applyFont="1" applyBorder="1"/>
    <xf numFmtId="0" fontId="32" fillId="0" borderId="6" xfId="0" applyFont="1" applyBorder="1"/>
    <xf numFmtId="1" fontId="24" fillId="0" borderId="0" xfId="15" applyNumberFormat="1" applyFont="1" applyFill="1" applyBorder="1" applyAlignment="1">
      <alignment horizontal="center"/>
    </xf>
    <xf numFmtId="20" fontId="26" fillId="0" borderId="29" xfId="0" applyNumberFormat="1" applyFont="1" applyBorder="1" applyAlignment="1">
      <alignment horizontal="center"/>
    </xf>
    <xf numFmtId="20" fontId="26" fillId="0" borderId="30" xfId="0" applyNumberFormat="1" applyFont="1" applyBorder="1" applyAlignment="1">
      <alignment horizontal="center"/>
    </xf>
    <xf numFmtId="20" fontId="26" fillId="0" borderId="30" xfId="0" applyNumberFormat="1" applyFont="1" applyFill="1" applyBorder="1" applyAlignment="1">
      <alignment horizontal="center"/>
    </xf>
    <xf numFmtId="0" fontId="17" fillId="3" borderId="32" xfId="2" applyFont="1" applyFill="1" applyBorder="1" applyAlignment="1">
      <alignment horizontal="center"/>
    </xf>
    <xf numFmtId="0" fontId="17" fillId="3" borderId="24" xfId="2" applyFont="1" applyFill="1" applyBorder="1" applyAlignment="1">
      <alignment horizontal="center"/>
    </xf>
    <xf numFmtId="0" fontId="17" fillId="3" borderId="26" xfId="2" applyFont="1" applyFill="1" applyBorder="1" applyAlignment="1">
      <alignment horizontal="center"/>
    </xf>
    <xf numFmtId="20" fontId="0" fillId="3" borderId="32" xfId="0" applyNumberFormat="1" applyFill="1" applyBorder="1"/>
    <xf numFmtId="20" fontId="0" fillId="3" borderId="23" xfId="0" applyNumberFormat="1" applyFill="1" applyBorder="1"/>
    <xf numFmtId="20" fontId="0" fillId="3" borderId="24" xfId="0" applyNumberFormat="1" applyFill="1" applyBorder="1"/>
    <xf numFmtId="20" fontId="0" fillId="3" borderId="25" xfId="0" applyNumberFormat="1" applyFill="1" applyBorder="1"/>
    <xf numFmtId="0" fontId="0" fillId="3" borderId="24" xfId="0" applyFill="1" applyBorder="1"/>
    <xf numFmtId="0" fontId="0" fillId="3" borderId="25" xfId="0" applyFill="1" applyBorder="1"/>
    <xf numFmtId="0" fontId="17" fillId="0" borderId="26" xfId="2" applyFont="1" applyFill="1" applyBorder="1" applyAlignment="1">
      <alignment horizontal="center"/>
    </xf>
    <xf numFmtId="0" fontId="17" fillId="0" borderId="26" xfId="2" applyFont="1" applyBorder="1" applyAlignment="1">
      <alignment horizontal="center"/>
    </xf>
    <xf numFmtId="0" fontId="17" fillId="0" borderId="27" xfId="2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34" xfId="2" applyFont="1" applyBorder="1" applyAlignment="1">
      <alignment horizontal="center"/>
    </xf>
    <xf numFmtId="0" fontId="17" fillId="0" borderId="35" xfId="2" applyFont="1" applyBorder="1" applyAlignment="1">
      <alignment horizontal="center"/>
    </xf>
    <xf numFmtId="20" fontId="0" fillId="3" borderId="26" xfId="0" applyNumberFormat="1" applyFill="1" applyBorder="1"/>
    <xf numFmtId="20" fontId="0" fillId="3" borderId="27" xfId="0" applyNumberFormat="1" applyFill="1" applyBorder="1"/>
    <xf numFmtId="0" fontId="34" fillId="2" borderId="3" xfId="0" applyFont="1" applyFill="1" applyBorder="1"/>
    <xf numFmtId="0" fontId="25" fillId="2" borderId="3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 vertical="center"/>
    </xf>
    <xf numFmtId="0" fontId="20" fillId="2" borderId="2" xfId="2" applyFont="1" applyFill="1" applyBorder="1"/>
    <xf numFmtId="0" fontId="20" fillId="2" borderId="3" xfId="15" applyFont="1" applyFill="1" applyBorder="1" applyAlignment="1">
      <alignment horizontal="center"/>
    </xf>
    <xf numFmtId="0" fontId="20" fillId="2" borderId="13" xfId="15" applyFont="1" applyFill="1" applyBorder="1" applyAlignment="1">
      <alignment horizontal="center"/>
    </xf>
    <xf numFmtId="1" fontId="35" fillId="2" borderId="13" xfId="15" applyNumberFormat="1" applyFont="1" applyFill="1" applyBorder="1" applyAlignment="1">
      <alignment horizontal="center"/>
    </xf>
    <xf numFmtId="0" fontId="20" fillId="2" borderId="2" xfId="2" applyFont="1" applyFill="1" applyBorder="1" applyAlignment="1">
      <alignment horizontal="center"/>
    </xf>
    <xf numFmtId="0" fontId="20" fillId="2" borderId="3" xfId="2" applyFont="1" applyFill="1" applyBorder="1" applyAlignment="1">
      <alignment horizontal="center"/>
    </xf>
    <xf numFmtId="0" fontId="20" fillId="2" borderId="13" xfId="2" applyFont="1" applyFill="1" applyBorder="1" applyAlignment="1">
      <alignment horizontal="center"/>
    </xf>
    <xf numFmtId="1" fontId="20" fillId="2" borderId="13" xfId="15" applyNumberFormat="1" applyFont="1" applyFill="1" applyBorder="1" applyAlignment="1">
      <alignment horizontal="center"/>
    </xf>
    <xf numFmtId="0" fontId="17" fillId="0" borderId="36" xfId="2" applyFont="1" applyBorder="1" applyAlignment="1">
      <alignment horizontal="center"/>
    </xf>
    <xf numFmtId="0" fontId="27" fillId="3" borderId="30" xfId="2" applyFont="1" applyFill="1" applyBorder="1" applyAlignment="1">
      <alignment horizontal="center"/>
    </xf>
    <xf numFmtId="20" fontId="0" fillId="3" borderId="30" xfId="0" applyNumberFormat="1" applyFill="1" applyBorder="1" applyAlignment="1">
      <alignment horizontal="center"/>
    </xf>
    <xf numFmtId="20" fontId="0" fillId="3" borderId="31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/>
    </xf>
    <xf numFmtId="0" fontId="20" fillId="0" borderId="11" xfId="2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1" xfId="0" applyFont="1" applyFill="1" applyBorder="1"/>
    <xf numFmtId="0" fontId="25" fillId="0" borderId="11" xfId="0" applyFont="1" applyFill="1" applyBorder="1" applyAlignment="1">
      <alignment horizontal="center" vertical="center"/>
    </xf>
    <xf numFmtId="0" fontId="17" fillId="0" borderId="15" xfId="2" applyFont="1" applyFill="1" applyBorder="1" applyAlignment="1">
      <alignment horizontal="center"/>
    </xf>
    <xf numFmtId="0" fontId="17" fillId="3" borderId="0" xfId="2" applyFont="1" applyFill="1" applyBorder="1" applyAlignment="1">
      <alignment horizontal="center"/>
    </xf>
    <xf numFmtId="20" fontId="0" fillId="0" borderId="37" xfId="0" applyNumberFormat="1" applyFill="1" applyBorder="1"/>
    <xf numFmtId="20" fontId="0" fillId="0" borderId="36" xfId="0" applyNumberFormat="1" applyFill="1" applyBorder="1"/>
    <xf numFmtId="0" fontId="17" fillId="0" borderId="38" xfId="2" applyFont="1" applyFill="1" applyBorder="1" applyAlignment="1">
      <alignment horizontal="center"/>
    </xf>
    <xf numFmtId="0" fontId="32" fillId="0" borderId="0" xfId="0" applyFont="1" applyBorder="1"/>
    <xf numFmtId="0" fontId="25" fillId="0" borderId="13" xfId="0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center"/>
    </xf>
    <xf numFmtId="0" fontId="20" fillId="0" borderId="13" xfId="2" applyFont="1" applyFill="1" applyBorder="1" applyAlignment="1">
      <alignment horizontal="center"/>
    </xf>
    <xf numFmtId="0" fontId="36" fillId="0" borderId="0" xfId="0" applyFont="1" applyBorder="1"/>
    <xf numFmtId="20" fontId="22" fillId="3" borderId="24" xfId="0" applyNumberFormat="1" applyFont="1" applyFill="1" applyBorder="1"/>
    <xf numFmtId="0" fontId="23" fillId="0" borderId="0" xfId="2" applyFont="1" applyAlignment="1">
      <alignment horizontal="center"/>
    </xf>
    <xf numFmtId="20" fontId="22" fillId="3" borderId="25" xfId="0" applyNumberFormat="1" applyFont="1" applyFill="1" applyBorder="1"/>
    <xf numFmtId="0" fontId="27" fillId="0" borderId="3" xfId="2" applyFont="1" applyBorder="1" applyAlignment="1">
      <alignment horizontal="center"/>
    </xf>
    <xf numFmtId="0" fontId="37" fillId="0" borderId="10" xfId="2" applyFont="1" applyBorder="1" applyAlignment="1">
      <alignment horizontal="left"/>
    </xf>
    <xf numFmtId="0" fontId="30" fillId="0" borderId="21" xfId="0" applyFont="1" applyBorder="1"/>
    <xf numFmtId="0" fontId="30" fillId="0" borderId="39" xfId="0" applyFont="1" applyBorder="1"/>
    <xf numFmtId="0" fontId="30" fillId="0" borderId="28" xfId="0" applyFont="1" applyBorder="1"/>
    <xf numFmtId="0" fontId="30" fillId="0" borderId="42" xfId="0" applyFont="1" applyBorder="1"/>
    <xf numFmtId="0" fontId="30" fillId="0" borderId="46" xfId="0" applyFont="1" applyBorder="1"/>
    <xf numFmtId="0" fontId="28" fillId="0" borderId="9" xfId="2" applyFont="1" applyFill="1" applyBorder="1" applyAlignment="1">
      <alignment horizontal="center"/>
    </xf>
    <xf numFmtId="0" fontId="17" fillId="0" borderId="21" xfId="2" applyFont="1" applyBorder="1" applyAlignment="1">
      <alignment horizontal="center"/>
    </xf>
    <xf numFmtId="0" fontId="27" fillId="0" borderId="21" xfId="2" applyFont="1" applyFill="1" applyBorder="1" applyAlignment="1">
      <alignment horizontal="center"/>
    </xf>
    <xf numFmtId="0" fontId="17" fillId="0" borderId="21" xfId="2" applyFont="1" applyFill="1" applyBorder="1" applyAlignment="1">
      <alignment horizontal="center"/>
    </xf>
    <xf numFmtId="20" fontId="29" fillId="0" borderId="21" xfId="0" applyNumberFormat="1" applyFont="1" applyFill="1" applyBorder="1" applyAlignment="1">
      <alignment horizontal="center"/>
    </xf>
    <xf numFmtId="20" fontId="26" fillId="0" borderId="21" xfId="3" applyNumberFormat="1" applyFont="1" applyFill="1" applyBorder="1" applyAlignment="1">
      <alignment horizontal="center"/>
    </xf>
    <xf numFmtId="0" fontId="17" fillId="0" borderId="40" xfId="2" applyFont="1" applyBorder="1" applyAlignment="1">
      <alignment horizontal="center"/>
    </xf>
    <xf numFmtId="0" fontId="17" fillId="0" borderId="40" xfId="2" applyFont="1" applyFill="1" applyBorder="1" applyAlignment="1">
      <alignment horizontal="center"/>
    </xf>
    <xf numFmtId="0" fontId="17" fillId="0" borderId="28" xfId="2" applyFont="1" applyBorder="1" applyAlignment="1">
      <alignment horizontal="center"/>
    </xf>
    <xf numFmtId="0" fontId="17" fillId="0" borderId="42" xfId="2" applyFont="1" applyBorder="1" applyAlignment="1">
      <alignment horizontal="center"/>
    </xf>
    <xf numFmtId="0" fontId="17" fillId="0" borderId="43" xfId="2" applyFont="1" applyFill="1" applyBorder="1" applyAlignment="1">
      <alignment horizontal="center"/>
    </xf>
    <xf numFmtId="0" fontId="17" fillId="0" borderId="45" xfId="2" applyFont="1" applyFill="1" applyBorder="1" applyAlignment="1">
      <alignment horizontal="center"/>
    </xf>
    <xf numFmtId="20" fontId="0" fillId="0" borderId="21" xfId="0" applyNumberFormat="1" applyFill="1" applyBorder="1"/>
    <xf numFmtId="0" fontId="30" fillId="0" borderId="21" xfId="0" applyFont="1" applyFill="1" applyBorder="1"/>
    <xf numFmtId="20" fontId="0" fillId="0" borderId="21" xfId="0" applyNumberFormat="1" applyFill="1" applyBorder="1" applyAlignment="1">
      <alignment horizontal="center"/>
    </xf>
    <xf numFmtId="20" fontId="0" fillId="0" borderId="43" xfId="0" applyNumberFormat="1" applyFill="1" applyBorder="1"/>
    <xf numFmtId="0" fontId="17" fillId="0" borderId="43" xfId="2" applyFont="1" applyBorder="1" applyAlignment="1">
      <alignment horizontal="center"/>
    </xf>
    <xf numFmtId="0" fontId="27" fillId="0" borderId="13" xfId="2" applyFont="1" applyBorder="1" applyAlignment="1">
      <alignment horizontal="center"/>
    </xf>
    <xf numFmtId="20" fontId="0" fillId="3" borderId="21" xfId="0" applyNumberFormat="1" applyFill="1" applyBorder="1"/>
    <xf numFmtId="0" fontId="17" fillId="3" borderId="21" xfId="2" applyFont="1" applyFill="1" applyBorder="1" applyAlignment="1">
      <alignment horizontal="center"/>
    </xf>
    <xf numFmtId="20" fontId="0" fillId="3" borderId="40" xfId="0" applyNumberFormat="1" applyFill="1" applyBorder="1"/>
    <xf numFmtId="20" fontId="0" fillId="0" borderId="40" xfId="0" applyNumberFormat="1" applyFill="1" applyBorder="1"/>
    <xf numFmtId="20" fontId="0" fillId="3" borderId="22" xfId="0" applyNumberFormat="1" applyFill="1" applyBorder="1"/>
    <xf numFmtId="20" fontId="0" fillId="3" borderId="43" xfId="0" applyNumberFormat="1" applyFill="1" applyBorder="1"/>
    <xf numFmtId="0" fontId="0" fillId="3" borderId="21" xfId="0" applyFill="1" applyBorder="1"/>
    <xf numFmtId="0" fontId="0" fillId="3" borderId="22" xfId="0" applyFill="1" applyBorder="1"/>
    <xf numFmtId="0" fontId="30" fillId="0" borderId="43" xfId="0" applyFont="1" applyBorder="1"/>
    <xf numFmtId="0" fontId="17" fillId="3" borderId="43" xfId="2" applyFont="1" applyFill="1" applyBorder="1" applyAlignment="1">
      <alignment horizontal="center"/>
    </xf>
    <xf numFmtId="20" fontId="0" fillId="3" borderId="44" xfId="0" applyNumberFormat="1" applyFill="1" applyBorder="1"/>
    <xf numFmtId="20" fontId="0" fillId="2" borderId="0" xfId="0" applyNumberFormat="1" applyFill="1" applyBorder="1"/>
    <xf numFmtId="20" fontId="29" fillId="0" borderId="21" xfId="3" applyNumberFormat="1" applyFont="1" applyFill="1" applyBorder="1" applyAlignment="1">
      <alignment horizontal="center"/>
    </xf>
    <xf numFmtId="0" fontId="30" fillId="0" borderId="40" xfId="0" applyFont="1" applyBorder="1"/>
    <xf numFmtId="20" fontId="0" fillId="3" borderId="41" xfId="0" applyNumberFormat="1" applyFill="1" applyBorder="1"/>
    <xf numFmtId="20" fontId="29" fillId="0" borderId="43" xfId="3" applyNumberFormat="1" applyFont="1" applyFill="1" applyBorder="1" applyAlignment="1">
      <alignment horizontal="center"/>
    </xf>
    <xf numFmtId="0" fontId="0" fillId="0" borderId="21" xfId="0" applyFill="1" applyBorder="1"/>
    <xf numFmtId="0" fontId="20" fillId="0" borderId="0" xfId="2" applyFont="1" applyFill="1" applyBorder="1" applyAlignment="1">
      <alignment horizontal="center"/>
    </xf>
    <xf numFmtId="20" fontId="0" fillId="0" borderId="21" xfId="0" applyNumberFormat="1" applyFill="1" applyBorder="1" applyAlignment="1"/>
    <xf numFmtId="0" fontId="17" fillId="2" borderId="0" xfId="2" applyFont="1" applyFill="1" applyAlignment="1">
      <alignment horizontal="center"/>
    </xf>
    <xf numFmtId="0" fontId="20" fillId="0" borderId="14" xfId="2" applyFont="1" applyFill="1" applyBorder="1" applyAlignment="1">
      <alignment horizontal="center"/>
    </xf>
    <xf numFmtId="0" fontId="32" fillId="0" borderId="21" xfId="0" applyFont="1" applyBorder="1"/>
    <xf numFmtId="0" fontId="20" fillId="0" borderId="21" xfId="2" applyFont="1" applyBorder="1" applyAlignment="1">
      <alignment horizontal="center"/>
    </xf>
    <xf numFmtId="0" fontId="32" fillId="0" borderId="40" xfId="0" applyFont="1" applyBorder="1"/>
    <xf numFmtId="0" fontId="17" fillId="3" borderId="22" xfId="2" applyFont="1" applyFill="1" applyBorder="1" applyAlignment="1">
      <alignment horizontal="center"/>
    </xf>
    <xf numFmtId="0" fontId="32" fillId="0" borderId="43" xfId="0" applyFont="1" applyBorder="1"/>
    <xf numFmtId="20" fontId="22" fillId="3" borderId="43" xfId="0" applyNumberFormat="1" applyFont="1" applyFill="1" applyBorder="1"/>
    <xf numFmtId="0" fontId="17" fillId="3" borderId="44" xfId="2" applyFont="1" applyFill="1" applyBorder="1" applyAlignment="1">
      <alignment horizontal="center"/>
    </xf>
    <xf numFmtId="0" fontId="23" fillId="0" borderId="1" xfId="2" applyFont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3" xfId="0" applyFont="1" applyFill="1" applyBorder="1"/>
    <xf numFmtId="0" fontId="37" fillId="0" borderId="8" xfId="2" applyFont="1" applyFill="1" applyBorder="1" applyAlignment="1">
      <alignment horizontal="left"/>
    </xf>
    <xf numFmtId="0" fontId="17" fillId="2" borderId="19" xfId="2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0" borderId="11" xfId="3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 vertical="center"/>
    </xf>
    <xf numFmtId="20" fontId="26" fillId="0" borderId="21" xfId="0" applyNumberFormat="1" applyFont="1" applyFill="1" applyBorder="1" applyAlignment="1">
      <alignment horizontal="center"/>
    </xf>
    <xf numFmtId="20" fontId="26" fillId="0" borderId="40" xfId="0" applyNumberFormat="1" applyFont="1" applyFill="1" applyBorder="1" applyAlignment="1">
      <alignment horizontal="center"/>
    </xf>
    <xf numFmtId="0" fontId="30" fillId="0" borderId="40" xfId="0" applyFont="1" applyFill="1" applyBorder="1"/>
    <xf numFmtId="20" fontId="0" fillId="0" borderId="40" xfId="0" applyNumberFormat="1" applyFill="1" applyBorder="1" applyAlignment="1">
      <alignment horizontal="center"/>
    </xf>
    <xf numFmtId="20" fontId="0" fillId="0" borderId="41" xfId="0" applyNumberFormat="1" applyFill="1" applyBorder="1" applyAlignment="1">
      <alignment horizontal="center"/>
    </xf>
    <xf numFmtId="20" fontId="0" fillId="0" borderId="22" xfId="0" applyNumberFormat="1" applyFill="1" applyBorder="1" applyAlignment="1">
      <alignment horizontal="center"/>
    </xf>
    <xf numFmtId="20" fontId="0" fillId="0" borderId="43" xfId="0" applyNumberFormat="1" applyFill="1" applyBorder="1" applyAlignment="1">
      <alignment horizontal="center"/>
    </xf>
    <xf numFmtId="0" fontId="30" fillId="0" borderId="43" xfId="0" applyFont="1" applyFill="1" applyBorder="1"/>
    <xf numFmtId="20" fontId="0" fillId="0" borderId="44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20" fontId="22" fillId="0" borderId="21" xfId="0" applyNumberFormat="1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20" fontId="22" fillId="0" borderId="22" xfId="0" applyNumberFormat="1" applyFont="1" applyFill="1" applyBorder="1" applyAlignment="1">
      <alignment horizontal="center"/>
    </xf>
    <xf numFmtId="0" fontId="23" fillId="0" borderId="43" xfId="2" applyFont="1" applyFill="1" applyBorder="1" applyAlignment="1">
      <alignment horizontal="center"/>
    </xf>
    <xf numFmtId="0" fontId="23" fillId="0" borderId="44" xfId="2" applyFont="1" applyFill="1" applyBorder="1" applyAlignment="1">
      <alignment horizontal="center"/>
    </xf>
    <xf numFmtId="20" fontId="0" fillId="0" borderId="45" xfId="0" applyNumberFormat="1" applyFill="1" applyBorder="1"/>
    <xf numFmtId="0" fontId="20" fillId="2" borderId="41" xfId="2" applyFont="1" applyFill="1" applyBorder="1" applyAlignment="1">
      <alignment horizontal="center"/>
    </xf>
    <xf numFmtId="0" fontId="20" fillId="2" borderId="22" xfId="2" applyFont="1" applyFill="1" applyBorder="1" applyAlignment="1">
      <alignment horizontal="center"/>
    </xf>
    <xf numFmtId="0" fontId="17" fillId="0" borderId="45" xfId="2" applyFont="1" applyBorder="1" applyAlignment="1">
      <alignment horizontal="center"/>
    </xf>
    <xf numFmtId="20" fontId="0" fillId="3" borderId="45" xfId="0" applyNumberFormat="1" applyFill="1" applyBorder="1"/>
    <xf numFmtId="0" fontId="30" fillId="0" borderId="45" xfId="0" applyFont="1" applyBorder="1"/>
    <xf numFmtId="20" fontId="0" fillId="3" borderId="47" xfId="0" applyNumberFormat="1" applyFill="1" applyBorder="1"/>
    <xf numFmtId="0" fontId="32" fillId="0" borderId="3" xfId="0" applyFont="1" applyBorder="1"/>
    <xf numFmtId="20" fontId="29" fillId="0" borderId="3" xfId="3" applyNumberFormat="1" applyFont="1" applyFill="1" applyBorder="1" applyAlignment="1">
      <alignment horizontal="center"/>
    </xf>
    <xf numFmtId="0" fontId="27" fillId="0" borderId="2" xfId="2" applyFont="1" applyBorder="1" applyAlignment="1">
      <alignment horizontal="center"/>
    </xf>
    <xf numFmtId="20" fontId="22" fillId="3" borderId="11" xfId="0" applyNumberFormat="1" applyFont="1" applyFill="1" applyBorder="1"/>
    <xf numFmtId="49" fontId="33" fillId="0" borderId="18" xfId="2" applyNumberFormat="1" applyFont="1" applyFill="1" applyBorder="1" applyAlignment="1">
      <alignment horizontal="center"/>
    </xf>
  </cellXfs>
  <cellStyles count="39">
    <cellStyle name="Migliaia (0)_1996" xfId="1"/>
    <cellStyle name="Normale" xfId="0" builtinId="0"/>
    <cellStyle name="Normale 10" xfId="16"/>
    <cellStyle name="Normale 11" xfId="27"/>
    <cellStyle name="Normale 11 2" xfId="36"/>
    <cellStyle name="Normale 12" xfId="29"/>
    <cellStyle name="Normale 12 2" xfId="37"/>
    <cellStyle name="Normale 13" xfId="38"/>
    <cellStyle name="Normale 17" xfId="20"/>
    <cellStyle name="Normale 2" xfId="2"/>
    <cellStyle name="Normale 2 2" xfId="3"/>
    <cellStyle name="Normale 2 3" xfId="4"/>
    <cellStyle name="Normale 21" xfId="17"/>
    <cellStyle name="Normale 3" xfId="21"/>
    <cellStyle name="Normale 3 10" xfId="30"/>
    <cellStyle name="Normale 3 2" xfId="5"/>
    <cellStyle name="Normale 3 3" xfId="6"/>
    <cellStyle name="Normale 3 4" xfId="7"/>
    <cellStyle name="Normale 3 5" xfId="8"/>
    <cellStyle name="Normale 3 6" xfId="9"/>
    <cellStyle name="Normale 3 7" xfId="10"/>
    <cellStyle name="Normale 3 8" xfId="11"/>
    <cellStyle name="Normale 3 9" xfId="12"/>
    <cellStyle name="Normale 4" xfId="22"/>
    <cellStyle name="Normale 4 2" xfId="23"/>
    <cellStyle name="Normale 4 2 2" xfId="32"/>
    <cellStyle name="Normale 4 3" xfId="31"/>
    <cellStyle name="Normale 5" xfId="24"/>
    <cellStyle name="Normale 5 2" xfId="33"/>
    <cellStyle name="Normale 6" xfId="25"/>
    <cellStyle name="Normale 6 2" xfId="26"/>
    <cellStyle name="Normale 6 2 2" xfId="35"/>
    <cellStyle name="Normale 6 3" xfId="34"/>
    <cellStyle name="Normale 7" xfId="14"/>
    <cellStyle name="Normale 8" xfId="18"/>
    <cellStyle name="Normale 9" xfId="19"/>
    <cellStyle name="Normale_S.APERTE 5.11.07" xfId="15"/>
    <cellStyle name="Stile 1" xfId="28"/>
    <cellStyle name="Valuta (0)_1996" xfId="13"/>
  </cellStyles>
  <dxfs count="9"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FFFF"/>
      <color rgb="FFFF99CC"/>
      <color rgb="FFFCD3B2"/>
      <color rgb="FFFF3300"/>
      <color rgb="FFFF3333"/>
      <color rgb="FFFF00FF"/>
      <color rgb="FF11791D"/>
      <color rgb="FFFFC000"/>
      <color rgb="FF00FF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134938</xdr:colOff>
      <xdr:row>33</xdr:row>
      <xdr:rowOff>23813</xdr:rowOff>
    </xdr:from>
    <xdr:to>
      <xdr:col>1</xdr:col>
      <xdr:colOff>404813</xdr:colOff>
      <xdr:row>34</xdr:row>
      <xdr:rowOff>150813</xdr:rowOff>
    </xdr:to>
    <xdr:sp macro="" textlink="">
      <xdr:nvSpPr>
        <xdr:cNvPr id="3" name="Freccia in giù 2">
          <a:extLst>
            <a:ext uri="{FF2B5EF4-FFF2-40B4-BE49-F238E27FC236}">
              <a16:creationId xmlns:a16="http://schemas.microsoft.com/office/drawing/2014/main" xmlns="" id="{91ACE9CF-1C5D-482B-9586-487CC6AF495D}"/>
            </a:ext>
          </a:extLst>
        </xdr:cNvPr>
        <xdr:cNvSpPr/>
      </xdr:nvSpPr>
      <xdr:spPr>
        <a:xfrm>
          <a:off x="2278063" y="5389563"/>
          <a:ext cx="269875" cy="285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</xdr:col>
      <xdr:colOff>95251</xdr:colOff>
      <xdr:row>15</xdr:row>
      <xdr:rowOff>23813</xdr:rowOff>
    </xdr:from>
    <xdr:to>
      <xdr:col>1</xdr:col>
      <xdr:colOff>420689</xdr:colOff>
      <xdr:row>20</xdr:row>
      <xdr:rowOff>134938</xdr:rowOff>
    </xdr:to>
    <xdr:sp macro="" textlink="">
      <xdr:nvSpPr>
        <xdr:cNvPr id="7" name="Freccia in giù 6">
          <a:extLst>
            <a:ext uri="{FF2B5EF4-FFF2-40B4-BE49-F238E27FC236}">
              <a16:creationId xmlns:a16="http://schemas.microsoft.com/office/drawing/2014/main" xmlns="" id="{5D9E86DB-44F3-4175-AF8D-32DE73ED1858}"/>
            </a:ext>
          </a:extLst>
        </xdr:cNvPr>
        <xdr:cNvSpPr/>
      </xdr:nvSpPr>
      <xdr:spPr>
        <a:xfrm>
          <a:off x="2238376" y="2500313"/>
          <a:ext cx="325438" cy="920750"/>
        </a:xfrm>
        <a:prstGeom prst="downArrow">
          <a:avLst/>
        </a:prstGeom>
        <a:solidFill>
          <a:schemeClr val="accent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395520</xdr:colOff>
      <xdr:row>57</xdr:row>
      <xdr:rowOff>62508</xdr:rowOff>
    </xdr:from>
    <xdr:to>
      <xdr:col>4</xdr:col>
      <xdr:colOff>665395</xdr:colOff>
      <xdr:row>60</xdr:row>
      <xdr:rowOff>39985</xdr:rowOff>
    </xdr:to>
    <xdr:sp macro="" textlink="">
      <xdr:nvSpPr>
        <xdr:cNvPr id="4" name="Freccia in giù 3">
          <a:extLst>
            <a:ext uri="{FF2B5EF4-FFF2-40B4-BE49-F238E27FC236}">
              <a16:creationId xmlns:a16="http://schemas.microsoft.com/office/drawing/2014/main" xmlns="" id="{FFD60E63-21F6-453C-9250-8F5A563DC8E6}"/>
            </a:ext>
          </a:extLst>
        </xdr:cNvPr>
        <xdr:cNvSpPr/>
      </xdr:nvSpPr>
      <xdr:spPr>
        <a:xfrm rot="19480190">
          <a:off x="4372208" y="9587508"/>
          <a:ext cx="269875" cy="469602"/>
        </a:xfrm>
        <a:prstGeom prst="downArrow">
          <a:avLst/>
        </a:prstGeom>
        <a:solidFill>
          <a:srgbClr val="FF0000"/>
        </a:solidFill>
        <a:ln>
          <a:solidFill>
            <a:srgbClr val="FF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8</xdr:col>
      <xdr:colOff>39084</xdr:colOff>
      <xdr:row>57</xdr:row>
      <xdr:rowOff>29336</xdr:rowOff>
    </xdr:from>
    <xdr:to>
      <xdr:col>8</xdr:col>
      <xdr:colOff>308959</xdr:colOff>
      <xdr:row>59</xdr:row>
      <xdr:rowOff>137515</xdr:rowOff>
    </xdr:to>
    <xdr:sp macro="" textlink="">
      <xdr:nvSpPr>
        <xdr:cNvPr id="5" name="Freccia in giù 4">
          <a:extLst>
            <a:ext uri="{FF2B5EF4-FFF2-40B4-BE49-F238E27FC236}">
              <a16:creationId xmlns:a16="http://schemas.microsoft.com/office/drawing/2014/main" xmlns="" id="{2E4F91A6-7F9F-4C00-AE59-3F48A12D4D35}"/>
            </a:ext>
          </a:extLst>
        </xdr:cNvPr>
        <xdr:cNvSpPr/>
      </xdr:nvSpPr>
      <xdr:spPr>
        <a:xfrm rot="1806821">
          <a:off x="6150959" y="9554336"/>
          <a:ext cx="269875" cy="441554"/>
        </a:xfrm>
        <a:prstGeom prst="downArrow">
          <a:avLst/>
        </a:prstGeom>
        <a:solidFill>
          <a:srgbClr val="FF3300"/>
        </a:solidFill>
        <a:ln>
          <a:solidFill>
            <a:srgbClr val="FF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34636</xdr:colOff>
      <xdr:row>33</xdr:row>
      <xdr:rowOff>25977</xdr:rowOff>
    </xdr:from>
    <xdr:to>
      <xdr:col>1</xdr:col>
      <xdr:colOff>490693</xdr:colOff>
      <xdr:row>35</xdr:row>
      <xdr:rowOff>121227</xdr:rowOff>
    </xdr:to>
    <xdr:sp macro="" textlink="">
      <xdr:nvSpPr>
        <xdr:cNvPr id="2" name="Freccia in giù 1">
          <a:extLst>
            <a:ext uri="{FF2B5EF4-FFF2-40B4-BE49-F238E27FC236}">
              <a16:creationId xmlns:a16="http://schemas.microsoft.com/office/drawing/2014/main" xmlns="" id="{1B44A4F1-CE76-4CB6-A61C-C94BFEC07AC7}"/>
            </a:ext>
          </a:extLst>
        </xdr:cNvPr>
        <xdr:cNvSpPr/>
      </xdr:nvSpPr>
      <xdr:spPr>
        <a:xfrm>
          <a:off x="1879022" y="5524500"/>
          <a:ext cx="456057" cy="42429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</xdr:col>
      <xdr:colOff>91787</xdr:colOff>
      <xdr:row>15</xdr:row>
      <xdr:rowOff>112568</xdr:rowOff>
    </xdr:from>
    <xdr:to>
      <xdr:col>1</xdr:col>
      <xdr:colOff>398318</xdr:colOff>
      <xdr:row>20</xdr:row>
      <xdr:rowOff>91787</xdr:rowOff>
    </xdr:to>
    <xdr:sp macro="" textlink="">
      <xdr:nvSpPr>
        <xdr:cNvPr id="3" name="Freccia in giù 2">
          <a:extLst>
            <a:ext uri="{FF2B5EF4-FFF2-40B4-BE49-F238E27FC236}">
              <a16:creationId xmlns:a16="http://schemas.microsoft.com/office/drawing/2014/main" xmlns="" id="{CA9B9E37-3F1C-4558-A9AD-89F7862EAFD7}"/>
            </a:ext>
          </a:extLst>
        </xdr:cNvPr>
        <xdr:cNvSpPr/>
      </xdr:nvSpPr>
      <xdr:spPr>
        <a:xfrm>
          <a:off x="2239242" y="2459182"/>
          <a:ext cx="306531" cy="810491"/>
        </a:xfrm>
        <a:prstGeom prst="downArrow">
          <a:avLst/>
        </a:prstGeom>
        <a:solidFill>
          <a:schemeClr val="accent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216022</xdr:colOff>
      <xdr:row>58</xdr:row>
      <xdr:rowOff>76351</xdr:rowOff>
    </xdr:from>
    <xdr:to>
      <xdr:col>4</xdr:col>
      <xdr:colOff>426467</xdr:colOff>
      <xdr:row>60</xdr:row>
      <xdr:rowOff>162943</xdr:rowOff>
    </xdr:to>
    <xdr:sp macro="" textlink="">
      <xdr:nvSpPr>
        <xdr:cNvPr id="5" name="Freccia in giù 4">
          <a:extLst>
            <a:ext uri="{FF2B5EF4-FFF2-40B4-BE49-F238E27FC236}">
              <a16:creationId xmlns:a16="http://schemas.microsoft.com/office/drawing/2014/main" xmlns="" id="{340F86F7-9AA8-4C89-A28B-5741F51AD73F}"/>
            </a:ext>
          </a:extLst>
        </xdr:cNvPr>
        <xdr:cNvSpPr/>
      </xdr:nvSpPr>
      <xdr:spPr>
        <a:xfrm rot="20497298">
          <a:off x="4415681" y="10034306"/>
          <a:ext cx="210445" cy="424296"/>
        </a:xfrm>
        <a:prstGeom prst="downArrow">
          <a:avLst>
            <a:gd name="adj1" fmla="val 50000"/>
            <a:gd name="adj2" fmla="val 47715"/>
          </a:avLst>
        </a:prstGeom>
        <a:solidFill>
          <a:srgbClr val="FF33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6</xdr:col>
      <xdr:colOff>476249</xdr:colOff>
      <xdr:row>58</xdr:row>
      <xdr:rowOff>86590</xdr:rowOff>
    </xdr:from>
    <xdr:to>
      <xdr:col>7</xdr:col>
      <xdr:colOff>181839</xdr:colOff>
      <xdr:row>61</xdr:row>
      <xdr:rowOff>8659</xdr:rowOff>
    </xdr:to>
    <xdr:sp macro="" textlink="">
      <xdr:nvSpPr>
        <xdr:cNvPr id="6" name="Freccia in giù 5">
          <a:extLst>
            <a:ext uri="{FF2B5EF4-FFF2-40B4-BE49-F238E27FC236}">
              <a16:creationId xmlns:a16="http://schemas.microsoft.com/office/drawing/2014/main" xmlns="" id="{F5401EA7-9340-4FF3-9D7C-0A11E524809E}"/>
            </a:ext>
          </a:extLst>
        </xdr:cNvPr>
        <xdr:cNvSpPr/>
      </xdr:nvSpPr>
      <xdr:spPr>
        <a:xfrm rot="1865218">
          <a:off x="5611090" y="10044545"/>
          <a:ext cx="251113" cy="424296"/>
        </a:xfrm>
        <a:prstGeom prst="downArrow">
          <a:avLst/>
        </a:prstGeom>
        <a:solidFill>
          <a:srgbClr val="FF33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7</xdr:col>
      <xdr:colOff>456057</xdr:colOff>
      <xdr:row>35</xdr:row>
      <xdr:rowOff>95250</xdr:rowOff>
    </xdr:to>
    <xdr:sp macro="" textlink="">
      <xdr:nvSpPr>
        <xdr:cNvPr id="8" name="Freccia in giù 7">
          <a:extLst>
            <a:ext uri="{FF2B5EF4-FFF2-40B4-BE49-F238E27FC236}">
              <a16:creationId xmlns:a16="http://schemas.microsoft.com/office/drawing/2014/main" xmlns="" id="{82AD7220-8154-4B69-A1C8-87FDFB7388C1}"/>
            </a:ext>
          </a:extLst>
        </xdr:cNvPr>
        <xdr:cNvSpPr/>
      </xdr:nvSpPr>
      <xdr:spPr>
        <a:xfrm>
          <a:off x="5680364" y="5818909"/>
          <a:ext cx="456057" cy="4242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69273</xdr:colOff>
      <xdr:row>20</xdr:row>
      <xdr:rowOff>51955</xdr:rowOff>
    </xdr:from>
    <xdr:to>
      <xdr:col>1</xdr:col>
      <xdr:colOff>493568</xdr:colOff>
      <xdr:row>31</xdr:row>
      <xdr:rowOff>147205</xdr:rowOff>
    </xdr:to>
    <xdr:sp macro="" textlink="">
      <xdr:nvSpPr>
        <xdr:cNvPr id="2" name="Freccia in giù 1">
          <a:extLst>
            <a:ext uri="{FF2B5EF4-FFF2-40B4-BE49-F238E27FC236}">
              <a16:creationId xmlns:a16="http://schemas.microsoft.com/office/drawing/2014/main" xmlns="" id="{650F6EB3-F722-4C02-9E28-1F2DCA8DE1B4}"/>
            </a:ext>
          </a:extLst>
        </xdr:cNvPr>
        <xdr:cNvSpPr/>
      </xdr:nvSpPr>
      <xdr:spPr>
        <a:xfrm>
          <a:off x="2216728" y="3732069"/>
          <a:ext cx="424295" cy="1905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12</xdr:col>
      <xdr:colOff>307398</xdr:colOff>
      <xdr:row>59</xdr:row>
      <xdr:rowOff>38967</xdr:rowOff>
    </xdr:from>
    <xdr:to>
      <xdr:col>13</xdr:col>
      <xdr:colOff>160194</xdr:colOff>
      <xdr:row>60</xdr:row>
      <xdr:rowOff>125558</xdr:rowOff>
    </xdr:to>
    <xdr:sp macro="" textlink="">
      <xdr:nvSpPr>
        <xdr:cNvPr id="5" name="Freccia in giù 4">
          <a:extLst>
            <a:ext uri="{FF2B5EF4-FFF2-40B4-BE49-F238E27FC236}">
              <a16:creationId xmlns:a16="http://schemas.microsoft.com/office/drawing/2014/main" xmlns="" id="{8CA18B1C-EA1F-444C-8855-2C39F81609EE}"/>
            </a:ext>
          </a:extLst>
        </xdr:cNvPr>
        <xdr:cNvSpPr/>
      </xdr:nvSpPr>
      <xdr:spPr>
        <a:xfrm rot="2827170">
          <a:off x="8009659" y="10105160"/>
          <a:ext cx="251114" cy="329046"/>
        </a:xfrm>
        <a:prstGeom prst="downArrow">
          <a:avLst/>
        </a:prstGeom>
        <a:solidFill>
          <a:srgbClr val="FF3300"/>
        </a:solidFill>
        <a:ln>
          <a:solidFill>
            <a:srgbClr val="FF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7</xdr:col>
      <xdr:colOff>126184</xdr:colOff>
      <xdr:row>35</xdr:row>
      <xdr:rowOff>12362</xdr:rowOff>
    </xdr:from>
    <xdr:to>
      <xdr:col>7</xdr:col>
      <xdr:colOff>359980</xdr:colOff>
      <xdr:row>38</xdr:row>
      <xdr:rowOff>138545</xdr:rowOff>
    </xdr:to>
    <xdr:sp macro="" textlink="">
      <xdr:nvSpPr>
        <xdr:cNvPr id="4" name="Freccia in giù 3">
          <a:extLst>
            <a:ext uri="{FF2B5EF4-FFF2-40B4-BE49-F238E27FC236}">
              <a16:creationId xmlns:a16="http://schemas.microsoft.com/office/drawing/2014/main" xmlns="" id="{4F2B5FF0-1B9C-4B2F-B50B-709DFD01B1E3}"/>
            </a:ext>
          </a:extLst>
        </xdr:cNvPr>
        <xdr:cNvSpPr/>
      </xdr:nvSpPr>
      <xdr:spPr>
        <a:xfrm>
          <a:off x="5321639" y="6142998"/>
          <a:ext cx="233796" cy="637070"/>
        </a:xfrm>
        <a:prstGeom prst="downArrow">
          <a:avLst/>
        </a:prstGeom>
        <a:solidFill>
          <a:srgbClr val="FF0000"/>
        </a:solidFill>
        <a:ln>
          <a:solidFill>
            <a:srgbClr val="FF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Curzio/Documents/PIANO%20TURNI%20E%20ORARI%2012.2011%20STUDIO/dati%20turni%20e%20orari%2023-9-11/Users/Curzio/Documents/80829%20DATI%20X%20DIR/Curzio%20HD2VERSIONE%20DEFINITIVA%2011.9.2000/BASE%20ORO%20AGGIORNATA%2011.9.2000/A%20-%20ORARL99%20SCUOLEAPERTE%20copia?94E8D05C" TargetMode="External"/><Relationship Id="rId1" Type="http://schemas.openxmlformats.org/officeDocument/2006/relationships/externalLinkPath" Target="file:///\\94E8D05C\A%20-%20ORARL99%20SCUOLEAPERTE%20copi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une/DOC%20LORIS/PIANI%20TURNI%2009.2010/Curzio%20HD2.%20ARL%20ORARI%20E%20TURNI%2098/ARCHIVIO%20STORICO/ORARL%20GIUGNO%201998%20-%201/A%20-%20ORARL98%20SCUOLEAPERTE%20.%20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une/DOC%20LORIS/PIANI%20TURNI%2009.2010/S.APERTE%205.11.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rzio/Documents/PIANO%20TURNI%20E%20ORARI%2012.2011%20STUDIO/dati%20turni%20e%20orari%2023-9-11/S.APERTE%205.11.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rzio/Documents/PIANO%20TURNI%20E%20ORARI%2012.2011%20STUDIO/dati%20turni%20e%20orari%2023-9-11/SCUOLE%20APERTE%2010.2004%20OP%20con%20SUPSI_TAZ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une/DOC%20LORIS/PIANI%20TURNI%2009.2010/SCUOLE%20APERTE%2010.2004%20OP%20con%20SUPSI_TAZ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LT"/>
      <sheetName val="3 FFS-CAN"/>
      <sheetName val="2 LU-SO"/>
      <sheetName val="1.1"/>
      <sheetName val="1.2.4.5 "/>
      <sheetName val="1.3"/>
      <sheetName val="2."/>
      <sheetName val="2.3"/>
      <sheetName val="3.1"/>
      <sheetName val="3.2.3.4.5"/>
      <sheetName val="4."/>
      <sheetName val="5.1"/>
      <sheetName val="5.3"/>
      <sheetName val="5.2.4.5"/>
      <sheetName val="6"/>
      <sheetName val="7.1.2.4.5"/>
      <sheetName val="7.3"/>
      <sheetName val="21"/>
      <sheetName val="22"/>
      <sheetName val="22.3"/>
      <sheetName val="23"/>
      <sheetName val="24"/>
      <sheetName val="25"/>
      <sheetName val="26"/>
      <sheetName val="VT"/>
      <sheetName val="VS"/>
      <sheetName val="VSC"/>
      <sheetName val="RMGsa"/>
      <sheetName val="TRMGS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LT"/>
      <sheetName val="2 FFS-CAN"/>
      <sheetName val="3 LU-S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 LT"/>
      <sheetName val="1b FFS-CAN"/>
      <sheetName val="2 LU-SO"/>
      <sheetName val="3 LATR"/>
      <sheetName val="Cornaredo"/>
      <sheetName val="CP"/>
      <sheetName val="MALUG"/>
      <sheetName val=" MP LU-GIO"/>
      <sheetName val=" MP MA"/>
      <sheetName val=" MP ME"/>
      <sheetName val="4 MP V"/>
      <sheetName val=" ISU 01"/>
      <sheetName val=" ISU 02"/>
      <sheetName val=" ISU 03"/>
      <sheetName val=" ISU 04"/>
      <sheetName val=" ISU 05"/>
      <sheetName val=" ISU 06"/>
      <sheetName val="G"/>
      <sheetName val="1.1.2.4.5"/>
      <sheetName val="1.3"/>
      <sheetName val="2"/>
      <sheetName val="3"/>
      <sheetName val="3.3"/>
      <sheetName val="4"/>
      <sheetName val="5"/>
      <sheetName val="6.1.2.4.5"/>
      <sheetName val="6.3"/>
      <sheetName val="7"/>
      <sheetName val="8"/>
      <sheetName val="8.3"/>
      <sheetName val="9"/>
      <sheetName val="21"/>
      <sheetName val="22"/>
      <sheetName val="23"/>
      <sheetName val="24"/>
      <sheetName val="24.3"/>
      <sheetName val="25"/>
      <sheetName val="25.5"/>
      <sheetName val="26"/>
      <sheetName val="26.3"/>
      <sheetName val="30.1.4"/>
      <sheetName val="30.2"/>
      <sheetName val="30.3"/>
      <sheetName val="30.5"/>
      <sheetName val="31.1.4"/>
      <sheetName val="31.2"/>
      <sheetName val="31.3"/>
      <sheetName val="31.5"/>
      <sheetName val="32.1.4"/>
      <sheetName val="32.2"/>
      <sheetName val="32.3"/>
      <sheetName val="32.5"/>
      <sheetName val="33.1.4 "/>
      <sheetName val="33.2"/>
      <sheetName val="33.3"/>
      <sheetName val="33.5"/>
      <sheetName val="34.1.4 "/>
      <sheetName val="34.2"/>
      <sheetName val="34.3"/>
      <sheetName val="34.5"/>
      <sheetName val="43"/>
      <sheetName val="43.3"/>
      <sheetName val="44.1.4"/>
      <sheetName val="44.2"/>
      <sheetName val="44.3"/>
      <sheetName val="44.5"/>
      <sheetName val="45.1.4"/>
      <sheetName val="45.2"/>
      <sheetName val="45.3"/>
      <sheetName val="45.5"/>
      <sheetName val="46.1.4"/>
      <sheetName val="46.2"/>
      <sheetName val="46.3"/>
      <sheetName val="60"/>
      <sheetName val="60.3"/>
      <sheetName val="TU vuoto"/>
      <sheetName val="RIASSU NTO"/>
      <sheetName val="TOTALI NEW"/>
      <sheetName val="TOTALI G S"/>
      <sheetName val="STAZ CS"/>
      <sheetName val="CC CS"/>
      <sheetName val="LA CS"/>
      <sheetName val=" "/>
      <sheetName val="   "/>
      <sheetName val="vvv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 LT"/>
      <sheetName val="1b FFS-CAN"/>
      <sheetName val="2 LU-SO"/>
      <sheetName val="3 LATR"/>
      <sheetName val="Cornaredo"/>
      <sheetName val="CP"/>
      <sheetName val="MALUG"/>
      <sheetName val=" MP LU-GIO"/>
      <sheetName val=" MP MA"/>
      <sheetName val=" MP ME"/>
      <sheetName val="4 MP V"/>
      <sheetName val=" ISU 01"/>
      <sheetName val=" ISU 02"/>
      <sheetName val=" ISU 03"/>
      <sheetName val=" ISU 04"/>
      <sheetName val=" ISU 05"/>
      <sheetName val=" ISU 06"/>
      <sheetName val="G"/>
      <sheetName val="1.1.2.4.5"/>
      <sheetName val="1.3"/>
      <sheetName val="2"/>
      <sheetName val="3"/>
      <sheetName val="3.3"/>
      <sheetName val="4"/>
      <sheetName val="5"/>
      <sheetName val="6.1.2.4.5"/>
      <sheetName val="6.3"/>
      <sheetName val="7"/>
      <sheetName val="8"/>
      <sheetName val="8.3"/>
      <sheetName val="9"/>
      <sheetName val="21"/>
      <sheetName val="22"/>
      <sheetName val="23"/>
      <sheetName val="24"/>
      <sheetName val="24.3"/>
      <sheetName val="25"/>
      <sheetName val="25.5"/>
      <sheetName val="26"/>
      <sheetName val="26.3"/>
      <sheetName val="30.1.4"/>
      <sheetName val="30.2"/>
      <sheetName val="30.3"/>
      <sheetName val="30.5"/>
      <sheetName val="31.1.4"/>
      <sheetName val="31.2"/>
      <sheetName val="31.3"/>
      <sheetName val="31.5"/>
      <sheetName val="32.1.4"/>
      <sheetName val="32.2"/>
      <sheetName val="32.3"/>
      <sheetName val="32.5"/>
      <sheetName val="33.1.4 "/>
      <sheetName val="33.2"/>
      <sheetName val="33.3"/>
      <sheetName val="33.5"/>
      <sheetName val="34.1.4 "/>
      <sheetName val="34.2"/>
      <sheetName val="34.3"/>
      <sheetName val="34.5"/>
      <sheetName val="43"/>
      <sheetName val="43.3"/>
      <sheetName val="44.1.4"/>
      <sheetName val="44.2"/>
      <sheetName val="44.3"/>
      <sheetName val="44.5"/>
      <sheetName val="45.1.4"/>
      <sheetName val="45.2"/>
      <sheetName val="45.3"/>
      <sheetName val="45.5"/>
      <sheetName val="46.1.4"/>
      <sheetName val="46.2"/>
      <sheetName val="46.3"/>
      <sheetName val="60"/>
      <sheetName val="60.3"/>
      <sheetName val="TU vuoto"/>
      <sheetName val="RIASSU NTO"/>
      <sheetName val="TOTALI NEW"/>
      <sheetName val="TOTALI G S"/>
      <sheetName val="STAZ CS"/>
      <sheetName val="CC CS"/>
      <sheetName val="LA CS"/>
      <sheetName val=" "/>
      <sheetName val="   "/>
      <sheetName val="vvv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BIAMENTI"/>
      <sheetName val="1a LT"/>
      <sheetName val="1b FFS-CAN"/>
      <sheetName val="2 LU-SO"/>
      <sheetName val="3 LATR"/>
      <sheetName val="SUPSI"/>
      <sheetName val="PROPE"/>
      <sheetName val="CP"/>
      <sheetName val="MALUG"/>
      <sheetName val=" MP LU-GIO"/>
      <sheetName val=" MP MA"/>
      <sheetName val=" MP ME"/>
      <sheetName val="4 MP V"/>
      <sheetName val=" ISU 01"/>
      <sheetName val=" ISU 02"/>
      <sheetName val=" ISU 03"/>
      <sheetName val=" ISU 04"/>
      <sheetName val=" ISU 05"/>
      <sheetName val="1.1.2.4.5"/>
      <sheetName val="1.3"/>
      <sheetName val="2"/>
      <sheetName val="3"/>
      <sheetName val="4"/>
      <sheetName val="5"/>
      <sheetName val="6.1.4.5"/>
      <sheetName val="6.2.3"/>
      <sheetName val="7-1-2-4-5"/>
      <sheetName val="7-3"/>
      <sheetName val="21"/>
      <sheetName val="22.1.3"/>
      <sheetName val="22.2.4.5"/>
      <sheetName val="23"/>
      <sheetName val="24-1"/>
      <sheetName val="24-2-4-5"/>
      <sheetName val="24-3"/>
      <sheetName val="25-1"/>
      <sheetName val="25-2-4-5"/>
      <sheetName val="25-3"/>
      <sheetName val="26.1"/>
      <sheetName val="26.2"/>
      <sheetName val="26.3.4.5 "/>
      <sheetName val="31.1.4"/>
      <sheetName val="31.2"/>
      <sheetName val="31.3"/>
      <sheetName val="31.5"/>
      <sheetName val="32.1.4"/>
      <sheetName val="32.2"/>
      <sheetName val="32.3"/>
      <sheetName val="32.5"/>
      <sheetName val="33.1.4 "/>
      <sheetName val="33.2"/>
      <sheetName val="33.3"/>
      <sheetName val="33.5"/>
      <sheetName val="34.1.4 "/>
      <sheetName val="34.2"/>
      <sheetName val="34.3"/>
      <sheetName val="34.5 "/>
      <sheetName val="44.1"/>
      <sheetName val="44.2.4.5"/>
      <sheetName val="44.3"/>
      <sheetName val="45.1"/>
      <sheetName val="45.2.4.5"/>
      <sheetName val="45.3"/>
      <sheetName val="46.1.2.4.5"/>
      <sheetName val="46.3 "/>
      <sheetName val="47.1.2.4.5"/>
      <sheetName val="47.3"/>
      <sheetName val="48.1.2.4.5"/>
      <sheetName val="48.3"/>
      <sheetName val="RP TESS 1"/>
      <sheetName val="RP TESS 2"/>
      <sheetName val="RP SONV"/>
      <sheetName val="RP SCUOLE"/>
      <sheetName val="RP SCUOLE (2)"/>
      <sheetName val="RP SC vuoto"/>
      <sheetName val="TU vuoto"/>
      <sheetName val="TOTALI NEW"/>
      <sheetName val="RIASSU NTO"/>
      <sheetName val="TOTALI G S"/>
      <sheetName val="schema LUGANO FFS"/>
      <sheetName val="schema LUGANO-CENTRO"/>
      <sheetName val="schema LAMON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BIAMENTI"/>
      <sheetName val="1a LT"/>
      <sheetName val="1b FFS-CAN"/>
      <sheetName val="2 LU-SO"/>
      <sheetName val="3 LATR"/>
      <sheetName val="SUPSI"/>
      <sheetName val="PROPE"/>
      <sheetName val="CP"/>
      <sheetName val="MALUG"/>
      <sheetName val=" MP LU-GIO"/>
      <sheetName val=" MP MA"/>
      <sheetName val=" MP ME"/>
      <sheetName val="4 MP V"/>
      <sheetName val=" ISU 01"/>
      <sheetName val=" ISU 02"/>
      <sheetName val=" ISU 03"/>
      <sheetName val=" ISU 04"/>
      <sheetName val=" ISU 05"/>
      <sheetName val="1.1.2.4.5"/>
      <sheetName val="1.3"/>
      <sheetName val="2"/>
      <sheetName val="3"/>
      <sheetName val="4"/>
      <sheetName val="5"/>
      <sheetName val="6.1.4.5"/>
      <sheetName val="6.2.3"/>
      <sheetName val="7-1-2-4-5"/>
      <sheetName val="7-3"/>
      <sheetName val="21"/>
      <sheetName val="22.1.3"/>
      <sheetName val="22.2.4.5"/>
      <sheetName val="23"/>
      <sheetName val="24-1"/>
      <sheetName val="24-2-4-5"/>
      <sheetName val="24-3"/>
      <sheetName val="25-1"/>
      <sheetName val="25-2-4-5"/>
      <sheetName val="25-3"/>
      <sheetName val="26.1"/>
      <sheetName val="26.2"/>
      <sheetName val="26.3.4.5 "/>
      <sheetName val="31.1.4"/>
      <sheetName val="31.2"/>
      <sheetName val="31.3"/>
      <sheetName val="31.5"/>
      <sheetName val="32.1.4"/>
      <sheetName val="32.2"/>
      <sheetName val="32.3"/>
      <sheetName val="32.5"/>
      <sheetName val="33.1.4 "/>
      <sheetName val="33.2"/>
      <sheetName val="33.3"/>
      <sheetName val="33.5"/>
      <sheetName val="34.1.4 "/>
      <sheetName val="34.2"/>
      <sheetName val="34.3"/>
      <sheetName val="34.5 "/>
      <sheetName val="44.1"/>
      <sheetName val="44.2.4.5"/>
      <sheetName val="44.3"/>
      <sheetName val="45.1"/>
      <sheetName val="45.2.4.5"/>
      <sheetName val="45.3"/>
      <sheetName val="46.1.2.4.5"/>
      <sheetName val="46.3 "/>
      <sheetName val="47.1.2.4.5"/>
      <sheetName val="47.3"/>
      <sheetName val="48.1.2.4.5"/>
      <sheetName val="48.3"/>
      <sheetName val="RP TESS 1"/>
      <sheetName val="RP TESS 2"/>
      <sheetName val="RP SONV"/>
      <sheetName val="RP SCUOLE"/>
      <sheetName val="RP SCUOLE (2)"/>
      <sheetName val="RP SC vuoto"/>
      <sheetName val="TU vuoto"/>
      <sheetName val="TOTALI NEW"/>
      <sheetName val="RIASSU NTO"/>
      <sheetName val="TOTALI G S"/>
      <sheetName val="schema LUGANO FFS"/>
      <sheetName val="schema LUGANO-CENTRO"/>
      <sheetName val="schema LAMON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100"/>
  <sheetViews>
    <sheetView zoomScale="120" zoomScaleNormal="120" workbookViewId="0">
      <selection activeCell="J11" sqref="J10:J11"/>
    </sheetView>
  </sheetViews>
  <sheetFormatPr defaultColWidth="9.109375" defaultRowHeight="11.4"/>
  <cols>
    <col min="1" max="1" width="32.109375" style="9" customWidth="1"/>
    <col min="2" max="3" width="8.109375" style="38" customWidth="1"/>
    <col min="4" max="4" width="11.33203125" style="38" customWidth="1"/>
    <col min="5" max="5" width="10" style="38" customWidth="1"/>
    <col min="6" max="6" width="7" style="38" customWidth="1"/>
    <col min="7" max="7" width="8.109375" style="38" customWidth="1"/>
    <col min="8" max="8" width="6.88671875" style="38" customWidth="1"/>
    <col min="9" max="10" width="8.109375" style="38" customWidth="1"/>
    <col min="11" max="11" width="6.44140625" style="38" customWidth="1"/>
    <col min="12" max="12" width="10.88671875" style="38" customWidth="1"/>
    <col min="13" max="13" width="7.109375" style="38" customWidth="1"/>
    <col min="14" max="14" width="6.5546875" style="38" customWidth="1"/>
    <col min="15" max="15" width="7.33203125" style="38" customWidth="1"/>
    <col min="16" max="16" width="7.109375" style="38" customWidth="1"/>
    <col min="17" max="45" width="10.88671875" style="38" customWidth="1"/>
    <col min="46" max="16384" width="9.109375" style="9"/>
  </cols>
  <sheetData>
    <row r="1" spans="1:17" ht="16.2" thickBot="1">
      <c r="A1" s="40"/>
      <c r="B1" s="29" t="s">
        <v>11</v>
      </c>
      <c r="C1" s="28"/>
      <c r="D1" s="28"/>
      <c r="E1" s="28"/>
      <c r="F1" s="28"/>
      <c r="G1" s="27"/>
      <c r="H1" s="26" t="s">
        <v>12</v>
      </c>
      <c r="I1" s="25"/>
      <c r="J1" s="9"/>
    </row>
    <row r="2" spans="1:17" ht="24.6">
      <c r="A2" s="232">
        <v>1</v>
      </c>
      <c r="B2" s="19" t="s">
        <v>0</v>
      </c>
      <c r="C2" s="23"/>
      <c r="D2" s="19" t="s">
        <v>1</v>
      </c>
      <c r="E2" s="18"/>
      <c r="F2" s="19" t="s">
        <v>2</v>
      </c>
      <c r="G2" s="23"/>
      <c r="H2" s="19" t="s">
        <v>1</v>
      </c>
      <c r="I2" s="18"/>
      <c r="J2" s="9"/>
    </row>
    <row r="3" spans="1:17" ht="13.2">
      <c r="A3" s="34" t="s">
        <v>69</v>
      </c>
      <c r="B3" s="16">
        <v>0.21527777777777779</v>
      </c>
      <c r="C3" s="17">
        <v>0.34375</v>
      </c>
      <c r="D3" s="16">
        <f>C3</f>
        <v>0.34375</v>
      </c>
      <c r="E3" s="17">
        <v>0.36458333333333331</v>
      </c>
      <c r="F3" s="16">
        <v>0.36458333333333331</v>
      </c>
      <c r="G3" s="24">
        <v>0.5625</v>
      </c>
      <c r="H3" s="16">
        <v>0</v>
      </c>
      <c r="I3" s="17">
        <v>0</v>
      </c>
      <c r="J3" s="9"/>
      <c r="K3" s="41">
        <f>IF(OR(AND(C3&gt;0.91666667,C3&lt;=0.99930556),AND(C3&lt;=0,C3&lt;0.22916667)),IF(C3=0,1-0.91666667,0.91666667),0)</f>
        <v>0</v>
      </c>
      <c r="L3" s="41">
        <f>IF(OR(AND(F3&gt;0.91666667,F3&lt;=0.99930556),AND(F3&lt;=0,F3&lt;0.22916667)),1-F3,0)</f>
        <v>0</v>
      </c>
      <c r="M3" s="41">
        <f>IF(OR(AND(G3&gt;0.91666667,G3&lt;=0.99930556),AND(G3&lt;=0,G3&lt;0.22916667)),G3-0.91666667,0)</f>
        <v>0</v>
      </c>
      <c r="N3" s="41">
        <f xml:space="preserve">      IF(AND(B6=0,C6=0),0,                        IF(OR(AND(C6&gt;0.91666667,C6&lt;=0.99930556),AND(C6&lt;=0,C6&lt;0.22916667)),C6-0.916666666666667,0))</f>
        <v>0</v>
      </c>
      <c r="O3" s="41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42">
        <f>ROUND((P3*1440)*10/100,0)</f>
        <v>0</v>
      </c>
    </row>
    <row r="4" spans="1:17" ht="15.75" customHeight="1" thickBot="1">
      <c r="A4" s="34">
        <v>44178</v>
      </c>
      <c r="B4" s="3"/>
      <c r="C4" s="4">
        <f>IF(B3&gt;C3,C3+1-B3,C3-B3)</f>
        <v>0.12847222222222221</v>
      </c>
      <c r="D4" s="3"/>
      <c r="E4" s="4">
        <f>IF(E3&lt;D3,E3+1-D3,E3-D3)</f>
        <v>2.0833333333333315E-2</v>
      </c>
      <c r="F4" s="3"/>
      <c r="G4" s="4">
        <f>IF(F3&gt;G3,G3+1-F3,G3-F3)</f>
        <v>0.19791666666666669</v>
      </c>
      <c r="H4" s="2"/>
      <c r="I4" s="33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37"/>
      <c r="O4" s="37"/>
      <c r="P4" s="5">
        <f>SUM(K4:M4)</f>
        <v>0</v>
      </c>
      <c r="Q4" s="42">
        <f>ROUND((P4*1440)*40/100,0)</f>
        <v>0</v>
      </c>
    </row>
    <row r="5" spans="1:17" ht="15.75" customHeight="1">
      <c r="A5" s="35" t="s">
        <v>3</v>
      </c>
      <c r="B5" s="19" t="s">
        <v>4</v>
      </c>
      <c r="C5" s="23"/>
      <c r="D5" s="19" t="s">
        <v>1</v>
      </c>
      <c r="E5" s="18"/>
      <c r="F5" s="19" t="s">
        <v>5</v>
      </c>
      <c r="G5" s="22"/>
      <c r="H5" s="21" t="s">
        <v>6</v>
      </c>
      <c r="I5" s="18" t="s">
        <v>7</v>
      </c>
      <c r="J5" s="20" t="s">
        <v>8</v>
      </c>
    </row>
    <row r="6" spans="1:17" ht="15.75" customHeight="1" thickBot="1">
      <c r="A6" s="36" t="s">
        <v>65</v>
      </c>
      <c r="B6" s="16">
        <f>I3</f>
        <v>0</v>
      </c>
      <c r="C6" s="17">
        <v>0</v>
      </c>
      <c r="D6" s="16">
        <v>0</v>
      </c>
      <c r="E6" s="17">
        <v>0</v>
      </c>
      <c r="F6" s="16">
        <f>E6</f>
        <v>0</v>
      </c>
      <c r="G6" s="15">
        <v>0</v>
      </c>
      <c r="H6" s="14">
        <f>B3</f>
        <v>0.21527777777777779</v>
      </c>
      <c r="I6" s="13">
        <f>G3</f>
        <v>0.5625</v>
      </c>
      <c r="J6" s="6">
        <f>IF(H6&gt;I6,I6+1-H6,I6-H6)</f>
        <v>0.34722222222222221</v>
      </c>
    </row>
    <row r="7" spans="1:17" ht="14.4" thickBot="1">
      <c r="A7" s="152" t="s">
        <v>10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0" t="s">
        <v>9</v>
      </c>
      <c r="I7" s="7">
        <f>C4+G4+C7+G7</f>
        <v>0.3263888888888889</v>
      </c>
      <c r="J7" s="8">
        <f>J6*1440+R2+R3</f>
        <v>500</v>
      </c>
    </row>
    <row r="8" spans="1:17" ht="12.6" thickBot="1">
      <c r="A8" s="115" t="s">
        <v>76</v>
      </c>
      <c r="B8" s="116"/>
      <c r="C8" s="116"/>
      <c r="D8" s="116"/>
      <c r="E8" s="117"/>
      <c r="F8" s="32"/>
      <c r="G8" s="32"/>
      <c r="H8" s="32"/>
      <c r="I8" s="8">
        <f>I7*1440+Q3+Q4</f>
        <v>470</v>
      </c>
      <c r="J8" s="39"/>
    </row>
    <row r="9" spans="1:17" s="38" customFormat="1" ht="13.8" thickBot="1">
      <c r="A9" s="115" t="s">
        <v>77</v>
      </c>
      <c r="B9" s="116"/>
      <c r="C9" s="116"/>
      <c r="D9" s="112"/>
      <c r="E9" s="118"/>
      <c r="F9" s="91"/>
      <c r="G9" s="91"/>
      <c r="H9" s="45"/>
      <c r="I9" s="45"/>
      <c r="J9" s="12"/>
    </row>
    <row r="10" spans="1:17" s="38" customFormat="1" ht="12.6" thickBot="1">
      <c r="A10" s="119" t="s">
        <v>88</v>
      </c>
      <c r="B10" s="120"/>
      <c r="C10" s="120"/>
      <c r="D10" s="120"/>
      <c r="E10" s="121"/>
    </row>
    <row r="11" spans="1:17" s="38" customFormat="1" ht="12.6" thickBot="1">
      <c r="A11" s="119" t="s">
        <v>78</v>
      </c>
      <c r="B11" s="120"/>
      <c r="C11" s="120"/>
      <c r="D11" s="120"/>
      <c r="E11" s="121"/>
    </row>
    <row r="12" spans="1:17" s="38" customFormat="1" ht="12.6" thickBot="1">
      <c r="A12" s="80" t="s">
        <v>85</v>
      </c>
      <c r="B12" s="113"/>
      <c r="C12" s="113"/>
      <c r="D12" s="81"/>
      <c r="E12" s="114"/>
      <c r="F12" s="51"/>
      <c r="G12" s="59"/>
      <c r="K12" s="57"/>
    </row>
    <row r="13" spans="1:17" s="38" customFormat="1" ht="13.8" thickBot="1">
      <c r="A13" s="201" t="s">
        <v>67</v>
      </c>
      <c r="B13" s="199"/>
      <c r="C13" s="199"/>
      <c r="D13" s="200"/>
      <c r="E13" s="138"/>
      <c r="F13" s="51"/>
      <c r="G13" s="59"/>
      <c r="K13" s="57"/>
    </row>
    <row r="14" spans="1:17" s="38" customFormat="1" ht="12.6" thickBot="1">
      <c r="A14" s="70"/>
      <c r="B14" s="129"/>
      <c r="C14" s="129"/>
      <c r="D14" s="130"/>
      <c r="E14" s="131"/>
      <c r="F14" s="51"/>
      <c r="G14" s="59"/>
      <c r="K14" s="57"/>
    </row>
    <row r="15" spans="1:17" s="38" customFormat="1" ht="12.6" thickBot="1">
      <c r="A15" s="21"/>
      <c r="B15" s="203">
        <v>300</v>
      </c>
      <c r="C15" s="129"/>
      <c r="D15" s="130"/>
      <c r="E15" s="131">
        <v>306</v>
      </c>
      <c r="F15" s="204"/>
      <c r="G15" s="131">
        <v>316</v>
      </c>
      <c r="H15" s="131">
        <v>320</v>
      </c>
      <c r="I15" s="205">
        <v>324</v>
      </c>
      <c r="K15" s="57"/>
    </row>
    <row r="16" spans="1:17" s="38" customFormat="1" ht="13.2">
      <c r="A16" s="148" t="s">
        <v>13</v>
      </c>
      <c r="B16" s="207"/>
      <c r="C16" s="208" t="s">
        <v>13</v>
      </c>
      <c r="D16" s="159"/>
      <c r="E16" s="209">
        <v>0.29166666666666669</v>
      </c>
      <c r="F16" s="159"/>
      <c r="G16" s="173">
        <v>0.375</v>
      </c>
      <c r="H16" s="173">
        <v>0.41666666666666669</v>
      </c>
      <c r="I16" s="210">
        <v>0.45833333333333331</v>
      </c>
    </row>
    <row r="17" spans="1:18" s="38" customFormat="1" ht="13.2">
      <c r="A17" s="149" t="s">
        <v>14</v>
      </c>
      <c r="B17" s="206"/>
      <c r="C17" s="165" t="s">
        <v>14</v>
      </c>
      <c r="D17" s="155"/>
      <c r="E17" s="166">
        <v>0.29236111111111113</v>
      </c>
      <c r="F17" s="155"/>
      <c r="G17" s="164">
        <v>0.3756944444444445</v>
      </c>
      <c r="H17" s="164">
        <v>0.41736111111111113</v>
      </c>
      <c r="I17" s="211">
        <v>0.45902777777777781</v>
      </c>
    </row>
    <row r="18" spans="1:18" s="38" customFormat="1" ht="13.2">
      <c r="A18" s="149" t="s">
        <v>15</v>
      </c>
      <c r="B18" s="206"/>
      <c r="C18" s="165" t="s">
        <v>15</v>
      </c>
      <c r="D18" s="155"/>
      <c r="E18" s="166">
        <v>0.29375000000000001</v>
      </c>
      <c r="F18" s="155"/>
      <c r="G18" s="164">
        <v>0.37708333333333338</v>
      </c>
      <c r="H18" s="164">
        <v>0.41875000000000001</v>
      </c>
      <c r="I18" s="211">
        <v>0.4604166666666667</v>
      </c>
      <c r="J18" s="57"/>
      <c r="K18" s="57"/>
    </row>
    <row r="19" spans="1:18" s="38" customFormat="1" ht="13.5" customHeight="1">
      <c r="A19" s="149" t="s">
        <v>16</v>
      </c>
      <c r="B19" s="206"/>
      <c r="C19" s="165" t="s">
        <v>16</v>
      </c>
      <c r="D19" s="155"/>
      <c r="E19" s="166">
        <v>0.2951388888888889</v>
      </c>
      <c r="F19" s="155"/>
      <c r="G19" s="164">
        <v>0.37847222222222227</v>
      </c>
      <c r="H19" s="164">
        <v>0.4201388888888889</v>
      </c>
      <c r="I19" s="211">
        <v>0.46180555555555558</v>
      </c>
      <c r="J19" s="61"/>
      <c r="L19" s="85"/>
      <c r="M19" s="39"/>
      <c r="N19" s="39"/>
      <c r="O19" s="56"/>
      <c r="P19" s="56"/>
      <c r="Q19" s="56"/>
      <c r="R19" s="39"/>
    </row>
    <row r="20" spans="1:18" s="38" customFormat="1" ht="13.2">
      <c r="A20" s="149" t="s">
        <v>17</v>
      </c>
      <c r="B20" s="206"/>
      <c r="C20" s="165" t="s">
        <v>17</v>
      </c>
      <c r="D20" s="155"/>
      <c r="E20" s="166">
        <v>0.29652777777777778</v>
      </c>
      <c r="F20" s="155"/>
      <c r="G20" s="164">
        <v>0.37986111111111115</v>
      </c>
      <c r="H20" s="164">
        <v>0.42152777777777778</v>
      </c>
      <c r="I20" s="211">
        <v>0.46319444444444446</v>
      </c>
      <c r="J20" s="61"/>
      <c r="L20" s="85"/>
      <c r="M20" s="39"/>
      <c r="N20" s="39"/>
      <c r="O20" s="47"/>
      <c r="P20" s="47"/>
      <c r="Q20" s="47"/>
      <c r="R20" s="39"/>
    </row>
    <row r="21" spans="1:18" s="38" customFormat="1" ht="13.2">
      <c r="A21" s="149" t="s">
        <v>18</v>
      </c>
      <c r="B21" s="154"/>
      <c r="C21" s="165" t="s">
        <v>18</v>
      </c>
      <c r="D21" s="155"/>
      <c r="E21" s="166">
        <v>0.29722222222222222</v>
      </c>
      <c r="F21" s="155"/>
      <c r="G21" s="164">
        <v>0.38055555555555554</v>
      </c>
      <c r="H21" s="164">
        <v>0.42222222222222222</v>
      </c>
      <c r="I21" s="211">
        <v>0.46388888888888885</v>
      </c>
      <c r="J21" s="61"/>
      <c r="L21" s="85"/>
      <c r="M21" s="39"/>
      <c r="N21" s="39"/>
      <c r="O21" s="47"/>
      <c r="P21" s="47"/>
      <c r="Q21" s="47"/>
      <c r="R21" s="39"/>
    </row>
    <row r="22" spans="1:18" s="38" customFormat="1" ht="13.2">
      <c r="A22" s="149" t="s">
        <v>19</v>
      </c>
      <c r="B22" s="166">
        <v>0.24722222222222223</v>
      </c>
      <c r="C22" s="165" t="s">
        <v>19</v>
      </c>
      <c r="D22" s="155"/>
      <c r="E22" s="166">
        <v>0.29722222222222222</v>
      </c>
      <c r="F22" s="155"/>
      <c r="G22" s="164">
        <v>0.38055555555555554</v>
      </c>
      <c r="H22" s="164">
        <v>0.42222222222222222</v>
      </c>
      <c r="I22" s="211">
        <v>0.46388888888888885</v>
      </c>
      <c r="J22" s="61"/>
      <c r="L22" s="85"/>
      <c r="M22" s="39"/>
      <c r="N22" s="39"/>
      <c r="O22" s="47"/>
      <c r="P22" s="47"/>
      <c r="Q22" s="47"/>
      <c r="R22" s="39"/>
    </row>
    <row r="23" spans="1:18" s="38" customFormat="1" ht="13.2">
      <c r="A23" s="149" t="s">
        <v>20</v>
      </c>
      <c r="B23" s="166">
        <v>0.25</v>
      </c>
      <c r="C23" s="165" t="s">
        <v>20</v>
      </c>
      <c r="D23" s="155"/>
      <c r="E23" s="166">
        <v>0.3</v>
      </c>
      <c r="F23" s="155"/>
      <c r="G23" s="164">
        <v>0.3833333333333333</v>
      </c>
      <c r="H23" s="164">
        <v>0.42499999999999999</v>
      </c>
      <c r="I23" s="211">
        <v>0.46666666666666662</v>
      </c>
      <c r="J23" s="61"/>
      <c r="L23" s="85"/>
      <c r="M23" s="39"/>
      <c r="N23" s="39"/>
      <c r="O23" s="47"/>
      <c r="P23" s="47"/>
      <c r="Q23" s="47"/>
      <c r="R23" s="39"/>
    </row>
    <row r="24" spans="1:18" s="38" customFormat="1" ht="13.2">
      <c r="A24" s="149" t="s">
        <v>21</v>
      </c>
      <c r="B24" s="166">
        <v>0.25069444444444444</v>
      </c>
      <c r="C24" s="165" t="s">
        <v>21</v>
      </c>
      <c r="D24" s="155"/>
      <c r="E24" s="166">
        <v>0.30069444444444443</v>
      </c>
      <c r="F24" s="155"/>
      <c r="G24" s="164">
        <v>0.3840277777777778</v>
      </c>
      <c r="H24" s="164">
        <v>0.42569444444444443</v>
      </c>
      <c r="I24" s="211">
        <v>0.46736111111111112</v>
      </c>
      <c r="J24" s="61"/>
      <c r="L24" s="85"/>
      <c r="M24" s="39"/>
      <c r="N24" s="39"/>
      <c r="O24" s="47"/>
      <c r="P24" s="47"/>
      <c r="Q24" s="47"/>
      <c r="R24" s="39"/>
    </row>
    <row r="25" spans="1:18" s="38" customFormat="1" ht="13.2">
      <c r="A25" s="149" t="s">
        <v>22</v>
      </c>
      <c r="B25" s="166">
        <v>0.25138888888888888</v>
      </c>
      <c r="C25" s="165" t="s">
        <v>22</v>
      </c>
      <c r="D25" s="155"/>
      <c r="E25" s="166">
        <v>0.30138888888888887</v>
      </c>
      <c r="F25" s="155"/>
      <c r="G25" s="164">
        <v>0.38472222222222219</v>
      </c>
      <c r="H25" s="164">
        <v>0.42638888888888887</v>
      </c>
      <c r="I25" s="211">
        <v>0.4680555555555555</v>
      </c>
      <c r="J25" s="62"/>
      <c r="L25" s="85"/>
      <c r="M25" s="39"/>
      <c r="N25" s="39"/>
      <c r="O25" s="47"/>
      <c r="P25" s="47"/>
      <c r="Q25" s="47"/>
      <c r="R25" s="39"/>
    </row>
    <row r="26" spans="1:18" s="38" customFormat="1" ht="13.2">
      <c r="A26" s="149" t="s">
        <v>23</v>
      </c>
      <c r="B26" s="166">
        <v>0.25277777777777777</v>
      </c>
      <c r="C26" s="165" t="s">
        <v>23</v>
      </c>
      <c r="D26" s="155"/>
      <c r="E26" s="166">
        <v>0.30277777777777776</v>
      </c>
      <c r="F26" s="155"/>
      <c r="G26" s="164">
        <v>0.38611111111111113</v>
      </c>
      <c r="H26" s="164">
        <v>0.42777777777777781</v>
      </c>
      <c r="I26" s="211">
        <v>0.4694444444444445</v>
      </c>
      <c r="J26" s="61"/>
      <c r="L26" s="85"/>
      <c r="M26" s="39"/>
      <c r="N26" s="39"/>
      <c r="O26" s="47"/>
      <c r="P26" s="47"/>
      <c r="Q26" s="47"/>
      <c r="R26" s="39"/>
    </row>
    <row r="27" spans="1:18" s="38" customFormat="1" ht="13.2">
      <c r="A27" s="149" t="s">
        <v>24</v>
      </c>
      <c r="B27" s="166">
        <v>0.25347222222222221</v>
      </c>
      <c r="C27" s="165" t="s">
        <v>24</v>
      </c>
      <c r="D27" s="155"/>
      <c r="E27" s="166">
        <v>0.3034722222222222</v>
      </c>
      <c r="F27" s="155"/>
      <c r="G27" s="164">
        <v>0.38680555555555557</v>
      </c>
      <c r="H27" s="164">
        <v>0.4284722222222222</v>
      </c>
      <c r="I27" s="211">
        <v>0.47013888888888888</v>
      </c>
      <c r="J27" s="61"/>
      <c r="L27" s="85"/>
      <c r="M27" s="39"/>
      <c r="N27" s="39"/>
      <c r="O27" s="47"/>
      <c r="P27" s="47"/>
      <c r="Q27" s="47"/>
      <c r="R27" s="39"/>
    </row>
    <row r="28" spans="1:18" s="38" customFormat="1" ht="13.2">
      <c r="A28" s="149" t="s">
        <v>25</v>
      </c>
      <c r="B28" s="166">
        <v>0.25416666666666665</v>
      </c>
      <c r="C28" s="165" t="s">
        <v>25</v>
      </c>
      <c r="D28" s="155"/>
      <c r="E28" s="166">
        <v>0.30416666666666664</v>
      </c>
      <c r="F28" s="155"/>
      <c r="G28" s="164">
        <v>0.38750000000000001</v>
      </c>
      <c r="H28" s="164">
        <v>0.4291666666666667</v>
      </c>
      <c r="I28" s="211">
        <v>0.47083333333333338</v>
      </c>
      <c r="J28" s="61"/>
      <c r="L28" s="85"/>
      <c r="M28" s="39"/>
      <c r="N28" s="39"/>
      <c r="O28" s="47"/>
      <c r="P28" s="47"/>
      <c r="Q28" s="47"/>
      <c r="R28" s="39"/>
    </row>
    <row r="29" spans="1:18" s="38" customFormat="1" ht="13.2">
      <c r="A29" s="149" t="s">
        <v>26</v>
      </c>
      <c r="B29" s="166">
        <v>0.25416666666666665</v>
      </c>
      <c r="C29" s="165" t="s">
        <v>26</v>
      </c>
      <c r="D29" s="155"/>
      <c r="E29" s="166">
        <v>0.30416666666666664</v>
      </c>
      <c r="F29" s="155"/>
      <c r="G29" s="164">
        <v>0.38750000000000001</v>
      </c>
      <c r="H29" s="164">
        <v>0.4291666666666667</v>
      </c>
      <c r="I29" s="211">
        <v>0.47083333333333338</v>
      </c>
      <c r="J29" s="61"/>
      <c r="L29" s="85"/>
      <c r="M29" s="39"/>
      <c r="N29" s="39"/>
      <c r="O29" s="47"/>
      <c r="P29" s="47"/>
      <c r="Q29" s="47"/>
      <c r="R29" s="39"/>
    </row>
    <row r="30" spans="1:18" s="38" customFormat="1" ht="13.2">
      <c r="A30" s="149" t="s">
        <v>27</v>
      </c>
      <c r="B30" s="166">
        <v>0.25486111111111109</v>
      </c>
      <c r="C30" s="165" t="s">
        <v>27</v>
      </c>
      <c r="D30" s="155"/>
      <c r="E30" s="166">
        <v>0.30486111111111108</v>
      </c>
      <c r="F30" s="155"/>
      <c r="G30" s="164">
        <v>0.38819444444444445</v>
      </c>
      <c r="H30" s="164">
        <v>0.42986111111111108</v>
      </c>
      <c r="I30" s="211">
        <v>0.47152777777777777</v>
      </c>
      <c r="J30" s="61"/>
      <c r="L30" s="85"/>
      <c r="M30" s="39"/>
      <c r="N30" s="39"/>
      <c r="O30" s="47"/>
      <c r="P30" s="47"/>
      <c r="Q30" s="47"/>
      <c r="R30" s="39"/>
    </row>
    <row r="31" spans="1:18" s="38" customFormat="1" ht="13.2">
      <c r="A31" s="149" t="s">
        <v>28</v>
      </c>
      <c r="B31" s="166">
        <v>0.25625000000000003</v>
      </c>
      <c r="C31" s="165" t="s">
        <v>28</v>
      </c>
      <c r="D31" s="155"/>
      <c r="E31" s="166">
        <v>0.30624999999999997</v>
      </c>
      <c r="F31" s="155"/>
      <c r="G31" s="164">
        <v>0.38958333333333334</v>
      </c>
      <c r="H31" s="164">
        <v>0.43124999999999997</v>
      </c>
      <c r="I31" s="211">
        <v>0.47291666666666665</v>
      </c>
      <c r="J31" s="63"/>
      <c r="L31" s="85"/>
      <c r="M31" s="39"/>
      <c r="N31" s="39"/>
      <c r="O31" s="47"/>
      <c r="P31" s="47"/>
      <c r="Q31" s="47"/>
      <c r="R31" s="39"/>
    </row>
    <row r="32" spans="1:18" s="38" customFormat="1" ht="13.2">
      <c r="A32" s="149" t="s">
        <v>29</v>
      </c>
      <c r="B32" s="166">
        <v>0.25694444444444448</v>
      </c>
      <c r="C32" s="165" t="s">
        <v>29</v>
      </c>
      <c r="D32" s="155"/>
      <c r="E32" s="166">
        <v>0.30694444444444441</v>
      </c>
      <c r="F32" s="155"/>
      <c r="G32" s="164">
        <v>0.39027777777777778</v>
      </c>
      <c r="H32" s="164">
        <v>0.43194444444444446</v>
      </c>
      <c r="I32" s="211">
        <v>0.47361111111111115</v>
      </c>
      <c r="J32" s="58"/>
      <c r="L32" s="85"/>
      <c r="M32" s="39"/>
      <c r="N32" s="39"/>
      <c r="O32" s="47"/>
      <c r="P32" s="47"/>
      <c r="Q32" s="47"/>
      <c r="R32" s="39"/>
    </row>
    <row r="33" spans="1:20" s="38" customFormat="1" ht="13.8" thickBot="1">
      <c r="A33" s="150" t="s">
        <v>30</v>
      </c>
      <c r="B33" s="212">
        <v>0.2590277777777778</v>
      </c>
      <c r="C33" s="213" t="s">
        <v>30</v>
      </c>
      <c r="D33" s="162"/>
      <c r="E33" s="212">
        <v>0.30902777777777779</v>
      </c>
      <c r="F33" s="162"/>
      <c r="G33" s="167">
        <v>0.3923611111111111</v>
      </c>
      <c r="H33" s="167">
        <v>0.43402777777777773</v>
      </c>
      <c r="I33" s="214">
        <v>0.47569444444444442</v>
      </c>
      <c r="J33" s="62"/>
      <c r="L33" s="85"/>
      <c r="M33" s="39"/>
      <c r="N33" s="39"/>
      <c r="O33" s="47"/>
      <c r="P33" s="47"/>
      <c r="Q33" s="47"/>
      <c r="R33" s="39"/>
    </row>
    <row r="34" spans="1:20" s="38" customFormat="1" ht="13.2">
      <c r="A34" s="87" t="s">
        <v>71</v>
      </c>
      <c r="E34" s="44"/>
      <c r="G34" s="44"/>
      <c r="H34" s="84"/>
      <c r="I34" s="61"/>
      <c r="J34" s="62"/>
      <c r="L34" s="85"/>
      <c r="M34" s="39"/>
      <c r="N34" s="39"/>
      <c r="O34" s="47"/>
      <c r="P34" s="47"/>
      <c r="Q34" s="47"/>
      <c r="R34" s="39"/>
    </row>
    <row r="35" spans="1:20" s="38" customFormat="1" ht="13.8" thickBot="1">
      <c r="A35" s="68"/>
      <c r="B35" s="69"/>
      <c r="E35" s="61"/>
      <c r="G35" s="61"/>
      <c r="H35" s="84"/>
      <c r="I35" s="62"/>
      <c r="J35" s="62"/>
      <c r="L35" s="85"/>
      <c r="M35" s="39"/>
      <c r="N35" s="39"/>
      <c r="O35" s="47"/>
      <c r="P35" s="47"/>
      <c r="Q35" s="47"/>
      <c r="R35" s="39"/>
    </row>
    <row r="36" spans="1:20" s="38" customFormat="1" ht="13.8" thickBot="1">
      <c r="A36" s="21"/>
      <c r="B36" s="131">
        <v>200</v>
      </c>
      <c r="C36" s="65"/>
      <c r="D36" s="65"/>
      <c r="E36" s="131">
        <v>309</v>
      </c>
      <c r="F36" s="65"/>
      <c r="G36" s="131">
        <v>317</v>
      </c>
      <c r="H36" s="131">
        <v>321</v>
      </c>
      <c r="I36" s="205">
        <v>325</v>
      </c>
      <c r="J36" s="62"/>
      <c r="L36" s="85"/>
      <c r="M36" s="39"/>
      <c r="N36" s="39"/>
      <c r="O36" s="47"/>
      <c r="P36" s="47"/>
      <c r="Q36" s="62"/>
      <c r="R36" s="61"/>
      <c r="S36" s="62"/>
      <c r="T36" s="57"/>
    </row>
    <row r="37" spans="1:20" s="38" customFormat="1" ht="13.2">
      <c r="A37" s="148" t="s">
        <v>61</v>
      </c>
      <c r="B37" s="209">
        <v>0.27013888888888887</v>
      </c>
      <c r="C37" s="208" t="s">
        <v>31</v>
      </c>
      <c r="D37" s="173"/>
      <c r="E37" s="209">
        <v>0.31527777777777777</v>
      </c>
      <c r="F37" s="159"/>
      <c r="G37" s="173">
        <v>0.39861111111111108</v>
      </c>
      <c r="H37" s="173">
        <v>0.44027777777777777</v>
      </c>
      <c r="I37" s="210">
        <v>0.48194444444444445</v>
      </c>
      <c r="J37" s="62"/>
      <c r="K37" s="44"/>
      <c r="L37" s="39"/>
      <c r="M37" s="39"/>
      <c r="N37" s="39"/>
      <c r="O37" s="47"/>
      <c r="P37" s="47"/>
    </row>
    <row r="38" spans="1:20" s="38" customFormat="1" ht="13.2">
      <c r="A38" s="149" t="s">
        <v>60</v>
      </c>
      <c r="B38" s="166">
        <v>0.27013888888888887</v>
      </c>
      <c r="C38" s="165" t="s">
        <v>32</v>
      </c>
      <c r="D38" s="164"/>
      <c r="E38" s="166">
        <v>0.31597222222222221</v>
      </c>
      <c r="F38" s="155"/>
      <c r="G38" s="164">
        <v>0.39930555555555558</v>
      </c>
      <c r="H38" s="164">
        <v>0.44097222222222227</v>
      </c>
      <c r="I38" s="211">
        <v>0.4826388888888889</v>
      </c>
      <c r="J38" s="62"/>
      <c r="K38" s="61"/>
      <c r="L38" s="39"/>
      <c r="M38" s="39"/>
      <c r="N38" s="39"/>
      <c r="O38" s="39"/>
      <c r="P38" s="39"/>
    </row>
    <row r="39" spans="1:20" s="38" customFormat="1" ht="13.2">
      <c r="A39" s="149" t="s">
        <v>59</v>
      </c>
      <c r="B39" s="166">
        <v>0.27152777777777776</v>
      </c>
      <c r="C39" s="165" t="s">
        <v>33</v>
      </c>
      <c r="D39" s="164"/>
      <c r="E39" s="166">
        <v>0.31666666666666665</v>
      </c>
      <c r="F39" s="155"/>
      <c r="G39" s="164">
        <v>0.39999999999999997</v>
      </c>
      <c r="H39" s="164">
        <v>0.44166666666666665</v>
      </c>
      <c r="I39" s="211">
        <v>0.48333333333333334</v>
      </c>
      <c r="J39" s="62"/>
      <c r="K39" s="39"/>
      <c r="L39" s="39"/>
      <c r="M39" s="39"/>
      <c r="N39" s="39"/>
      <c r="O39" s="39"/>
      <c r="P39" s="39"/>
    </row>
    <row r="40" spans="1:20" s="38" customFormat="1" ht="13.2">
      <c r="A40" s="149" t="s">
        <v>58</v>
      </c>
      <c r="B40" s="166">
        <v>0.2722222222222222</v>
      </c>
      <c r="C40" s="165" t="s">
        <v>34</v>
      </c>
      <c r="D40" s="164"/>
      <c r="E40" s="166">
        <v>0.31736111111111115</v>
      </c>
      <c r="F40" s="155"/>
      <c r="G40" s="164">
        <v>0.40069444444444446</v>
      </c>
      <c r="H40" s="164">
        <v>0.44236111111111115</v>
      </c>
      <c r="I40" s="211">
        <v>0.48402777777777778</v>
      </c>
    </row>
    <row r="41" spans="1:20" s="38" customFormat="1" ht="13.2">
      <c r="A41" s="149" t="s">
        <v>57</v>
      </c>
      <c r="B41" s="166">
        <v>0.27291666666666664</v>
      </c>
      <c r="C41" s="165" t="s">
        <v>35</v>
      </c>
      <c r="D41" s="164"/>
      <c r="E41" s="166">
        <v>0.31805555555555554</v>
      </c>
      <c r="F41" s="155"/>
      <c r="G41" s="164">
        <v>0.40138888888888885</v>
      </c>
      <c r="H41" s="164">
        <v>0.44305555555555554</v>
      </c>
      <c r="I41" s="211">
        <v>0.48472222222222222</v>
      </c>
      <c r="J41" s="39"/>
      <c r="K41" s="39"/>
      <c r="L41" s="39"/>
      <c r="M41" s="71"/>
      <c r="N41" s="71"/>
    </row>
    <row r="42" spans="1:20" s="38" customFormat="1" ht="13.2">
      <c r="A42" s="149" t="s">
        <v>56</v>
      </c>
      <c r="B42" s="166">
        <v>0.27430555555555552</v>
      </c>
      <c r="C42" s="165" t="s">
        <v>25</v>
      </c>
      <c r="D42" s="164"/>
      <c r="E42" s="166">
        <v>0.31805555555555554</v>
      </c>
      <c r="F42" s="155"/>
      <c r="G42" s="164">
        <v>0.40138888888888885</v>
      </c>
      <c r="H42" s="164">
        <v>0.44305555555555554</v>
      </c>
      <c r="I42" s="211">
        <v>0.48472222222222222</v>
      </c>
      <c r="J42" s="85"/>
      <c r="K42" s="39"/>
      <c r="L42" s="39"/>
      <c r="M42" s="56"/>
      <c r="N42" s="56"/>
    </row>
    <row r="43" spans="1:20" s="38" customFormat="1" ht="13.2">
      <c r="A43" s="149" t="s">
        <v>55</v>
      </c>
      <c r="B43" s="166">
        <v>0.27499999999999997</v>
      </c>
      <c r="C43" s="165" t="s">
        <v>36</v>
      </c>
      <c r="D43" s="164"/>
      <c r="E43" s="166">
        <v>0.32013888888888892</v>
      </c>
      <c r="F43" s="155"/>
      <c r="G43" s="164">
        <v>0.40347222222222223</v>
      </c>
      <c r="H43" s="164">
        <v>0.44513888888888892</v>
      </c>
      <c r="I43" s="211">
        <v>0.48680555555555555</v>
      </c>
      <c r="J43" s="85"/>
      <c r="K43" s="39"/>
      <c r="L43" s="39"/>
      <c r="M43" s="56"/>
      <c r="N43" s="56"/>
    </row>
    <row r="44" spans="1:20" s="38" customFormat="1" ht="13.2">
      <c r="A44" s="149" t="s">
        <v>54</v>
      </c>
      <c r="B44" s="166">
        <v>0.27569444444444446</v>
      </c>
      <c r="C44" s="165" t="s">
        <v>23</v>
      </c>
      <c r="D44" s="164"/>
      <c r="E44" s="166">
        <v>0.3215277777777778</v>
      </c>
      <c r="F44" s="155"/>
      <c r="G44" s="164">
        <v>0.40486111111111112</v>
      </c>
      <c r="H44" s="164">
        <v>0.4465277777777778</v>
      </c>
      <c r="I44" s="211">
        <v>0.48819444444444443</v>
      </c>
      <c r="J44" s="85"/>
      <c r="K44" s="39"/>
      <c r="L44" s="39"/>
      <c r="M44" s="56"/>
      <c r="N44" s="56"/>
    </row>
    <row r="45" spans="1:20" s="38" customFormat="1" ht="13.2">
      <c r="A45" s="149" t="s">
        <v>53</v>
      </c>
      <c r="B45" s="166">
        <v>0.27708333333333335</v>
      </c>
      <c r="C45" s="165" t="s">
        <v>22</v>
      </c>
      <c r="D45" s="164"/>
      <c r="E45" s="166">
        <v>0.32222222222222224</v>
      </c>
      <c r="F45" s="155"/>
      <c r="G45" s="164">
        <v>0.4055555555555555</v>
      </c>
      <c r="H45" s="164">
        <v>0.44722222222222219</v>
      </c>
      <c r="I45" s="211">
        <v>0.48888888888888887</v>
      </c>
      <c r="J45" s="85"/>
      <c r="K45" s="39"/>
      <c r="L45" s="39"/>
      <c r="M45" s="56"/>
      <c r="N45" s="56"/>
    </row>
    <row r="46" spans="1:20" s="38" customFormat="1" ht="13.2">
      <c r="A46" s="149" t="s">
        <v>52</v>
      </c>
      <c r="B46" s="166">
        <v>0.27777777777777779</v>
      </c>
      <c r="C46" s="165" t="s">
        <v>37</v>
      </c>
      <c r="D46" s="164"/>
      <c r="E46" s="166">
        <v>0.32222222222222224</v>
      </c>
      <c r="F46" s="155"/>
      <c r="G46" s="164">
        <v>0.4055555555555555</v>
      </c>
      <c r="H46" s="164">
        <v>0.44722222222222219</v>
      </c>
      <c r="I46" s="211">
        <v>0.48888888888888887</v>
      </c>
      <c r="J46" s="85"/>
      <c r="K46" s="39"/>
      <c r="L46" s="39"/>
      <c r="M46" s="56"/>
      <c r="N46" s="56"/>
    </row>
    <row r="47" spans="1:20" s="38" customFormat="1" ht="13.2">
      <c r="A47" s="149" t="s">
        <v>51</v>
      </c>
      <c r="B47" s="166">
        <v>0.27916666666666667</v>
      </c>
      <c r="C47" s="165" t="s">
        <v>38</v>
      </c>
      <c r="D47" s="164"/>
      <c r="E47" s="166">
        <v>0.32291666666666669</v>
      </c>
      <c r="F47" s="155"/>
      <c r="G47" s="164">
        <v>0.40625</v>
      </c>
      <c r="H47" s="164">
        <v>0.44791666666666669</v>
      </c>
      <c r="I47" s="211">
        <v>0.48958333333333331</v>
      </c>
      <c r="J47" s="85"/>
      <c r="K47" s="39"/>
      <c r="L47" s="39"/>
      <c r="M47" s="56"/>
      <c r="N47" s="56"/>
    </row>
    <row r="48" spans="1:20" s="38" customFormat="1" ht="13.2">
      <c r="A48" s="149" t="s">
        <v>50</v>
      </c>
      <c r="B48" s="166">
        <v>0.28125</v>
      </c>
      <c r="C48" s="165" t="s">
        <v>20</v>
      </c>
      <c r="D48" s="164"/>
      <c r="E48" s="215" t="s">
        <v>66</v>
      </c>
      <c r="F48" s="155"/>
      <c r="G48" s="186" t="s">
        <v>66</v>
      </c>
      <c r="H48" s="186" t="s">
        <v>66</v>
      </c>
      <c r="I48" s="217" t="s">
        <v>66</v>
      </c>
      <c r="J48" s="85"/>
      <c r="K48" s="39"/>
      <c r="L48" s="39"/>
      <c r="M48" s="56"/>
      <c r="N48" s="56"/>
    </row>
    <row r="49" spans="1:20" s="38" customFormat="1" ht="13.2">
      <c r="A49" s="149" t="s">
        <v>62</v>
      </c>
      <c r="B49" s="166">
        <v>0.28125</v>
      </c>
      <c r="C49" s="165" t="s">
        <v>20</v>
      </c>
      <c r="D49" s="164"/>
      <c r="E49" s="166">
        <v>0.32430555555555557</v>
      </c>
      <c r="F49" s="155"/>
      <c r="G49" s="164">
        <v>0.40763888888888888</v>
      </c>
      <c r="H49" s="164">
        <v>0.44930555555555557</v>
      </c>
      <c r="I49" s="211">
        <v>0.4909722222222222</v>
      </c>
      <c r="J49" s="85"/>
      <c r="K49" s="39"/>
      <c r="L49" s="39"/>
      <c r="M49" s="56"/>
      <c r="N49" s="56"/>
    </row>
    <row r="50" spans="1:20" s="38" customFormat="1" ht="13.2">
      <c r="A50" s="149" t="s">
        <v>49</v>
      </c>
      <c r="B50" s="166">
        <v>0.28194444444444444</v>
      </c>
      <c r="C50" s="165" t="s">
        <v>20</v>
      </c>
      <c r="D50" s="164"/>
      <c r="E50" s="166">
        <v>0.32500000000000001</v>
      </c>
      <c r="F50" s="155"/>
      <c r="G50" s="164">
        <v>0.40833333333333338</v>
      </c>
      <c r="H50" s="164">
        <v>0.45</v>
      </c>
      <c r="I50" s="211">
        <v>0.4916666666666667</v>
      </c>
      <c r="J50" s="85"/>
      <c r="K50" s="39"/>
      <c r="L50" s="39"/>
      <c r="M50" s="56"/>
      <c r="N50" s="56"/>
    </row>
    <row r="51" spans="1:20" s="38" customFormat="1" ht="13.2">
      <c r="A51" s="149" t="s">
        <v>48</v>
      </c>
      <c r="B51" s="166">
        <v>0.28333333333333333</v>
      </c>
      <c r="C51" s="165" t="s">
        <v>19</v>
      </c>
      <c r="D51" s="164"/>
      <c r="E51" s="166">
        <v>0.32569444444444445</v>
      </c>
      <c r="F51" s="155"/>
      <c r="G51" s="164">
        <v>0.40902777777777777</v>
      </c>
      <c r="H51" s="164">
        <v>0.45069444444444445</v>
      </c>
      <c r="I51" s="211">
        <v>0.49236111111111108</v>
      </c>
      <c r="J51" s="85"/>
      <c r="K51" s="39"/>
      <c r="L51" s="39"/>
      <c r="M51" s="56"/>
      <c r="N51" s="56"/>
    </row>
    <row r="52" spans="1:20" s="38" customFormat="1" ht="13.2">
      <c r="A52" s="149" t="s">
        <v>47</v>
      </c>
      <c r="B52" s="166">
        <v>0.28402777777777777</v>
      </c>
      <c r="C52" s="165" t="s">
        <v>39</v>
      </c>
      <c r="D52" s="164"/>
      <c r="E52" s="166">
        <v>0.3263888888888889</v>
      </c>
      <c r="F52" s="155"/>
      <c r="G52" s="164">
        <v>0.40972222222222227</v>
      </c>
      <c r="H52" s="164">
        <v>0.4513888888888889</v>
      </c>
      <c r="I52" s="211">
        <v>0.49305555555555558</v>
      </c>
      <c r="J52" s="85"/>
      <c r="K52" s="39"/>
      <c r="L52" s="39"/>
      <c r="M52" s="56"/>
      <c r="N52" s="56"/>
    </row>
    <row r="53" spans="1:20" s="38" customFormat="1" ht="13.2">
      <c r="A53" s="149" t="s">
        <v>46</v>
      </c>
      <c r="B53" s="166">
        <v>0.28402777777777777</v>
      </c>
      <c r="C53" s="165" t="s">
        <v>17</v>
      </c>
      <c r="D53" s="164"/>
      <c r="E53" s="166">
        <v>0.32708333333333334</v>
      </c>
      <c r="F53" s="155"/>
      <c r="G53" s="164">
        <v>0.41041666666666665</v>
      </c>
      <c r="H53" s="164">
        <v>0.45208333333333334</v>
      </c>
      <c r="I53" s="211">
        <v>0.49374999999999997</v>
      </c>
      <c r="J53" s="85"/>
      <c r="K53" s="39"/>
      <c r="L53" s="39"/>
      <c r="M53" s="56"/>
      <c r="N53" s="56"/>
    </row>
    <row r="54" spans="1:20" s="38" customFormat="1" ht="13.2">
      <c r="A54" s="149" t="s">
        <v>45</v>
      </c>
      <c r="B54" s="166">
        <v>0.28472222222222221</v>
      </c>
      <c r="C54" s="165" t="s">
        <v>16</v>
      </c>
      <c r="D54" s="164"/>
      <c r="E54" s="166">
        <v>0.32777777777777778</v>
      </c>
      <c r="F54" s="155"/>
      <c r="G54" s="164">
        <v>0.41111111111111115</v>
      </c>
      <c r="H54" s="164">
        <v>0.45277777777777778</v>
      </c>
      <c r="I54" s="211">
        <v>0.49444444444444446</v>
      </c>
      <c r="J54" s="85"/>
      <c r="K54" s="39"/>
      <c r="L54" s="39"/>
      <c r="M54" s="56"/>
      <c r="N54" s="56"/>
    </row>
    <row r="55" spans="1:20" s="38" customFormat="1" ht="13.2">
      <c r="A55" s="149" t="s">
        <v>44</v>
      </c>
      <c r="B55" s="166">
        <v>0.28541666666666665</v>
      </c>
      <c r="C55" s="165" t="s">
        <v>40</v>
      </c>
      <c r="D55" s="164"/>
      <c r="E55" s="166">
        <v>0.32847222222222222</v>
      </c>
      <c r="F55" s="155"/>
      <c r="G55" s="164">
        <v>0.41180555555555554</v>
      </c>
      <c r="H55" s="164">
        <v>0.45347222222222222</v>
      </c>
      <c r="I55" s="211">
        <v>0.49513888888888885</v>
      </c>
      <c r="J55" s="85"/>
      <c r="K55" s="39"/>
      <c r="L55" s="39"/>
      <c r="M55" s="56"/>
      <c r="N55" s="56"/>
    </row>
    <row r="56" spans="1:20" s="38" customFormat="1" ht="13.2">
      <c r="A56" s="149" t="s">
        <v>63</v>
      </c>
      <c r="B56" s="166">
        <v>0.28611111111111115</v>
      </c>
      <c r="C56" s="165" t="s">
        <v>41</v>
      </c>
      <c r="D56" s="164"/>
      <c r="E56" s="166">
        <v>0.33055555555555555</v>
      </c>
      <c r="F56" s="155"/>
      <c r="G56" s="164">
        <v>0.41388888888888892</v>
      </c>
      <c r="H56" s="164">
        <v>0.45555555555555555</v>
      </c>
      <c r="I56" s="211">
        <v>0.49722222222222223</v>
      </c>
      <c r="J56" s="85"/>
      <c r="K56" s="39"/>
      <c r="L56" s="39"/>
      <c r="M56" s="56"/>
      <c r="N56" s="56"/>
    </row>
    <row r="57" spans="1:20" s="38" customFormat="1" ht="13.2">
      <c r="A57" s="149" t="s">
        <v>64</v>
      </c>
      <c r="B57" s="166">
        <v>0.28819444444444448</v>
      </c>
      <c r="C57" s="165" t="s">
        <v>13</v>
      </c>
      <c r="D57" s="164"/>
      <c r="E57" s="216">
        <v>0.33194444444444443</v>
      </c>
      <c r="F57" s="155"/>
      <c r="G57" s="164">
        <v>0.4152777777777778</v>
      </c>
      <c r="H57" s="164">
        <v>0.45694444444444443</v>
      </c>
      <c r="I57" s="218">
        <v>0.49861111111111112</v>
      </c>
      <c r="J57" s="85"/>
      <c r="K57" s="39"/>
      <c r="L57" s="39"/>
      <c r="M57" s="56"/>
      <c r="N57" s="56"/>
    </row>
    <row r="58" spans="1:20" s="38" customFormat="1" ht="13.8" thickBot="1">
      <c r="A58" s="150" t="s">
        <v>42</v>
      </c>
      <c r="B58" s="212">
        <v>0.2902777777777778</v>
      </c>
      <c r="C58" s="162"/>
      <c r="D58" s="162"/>
      <c r="E58" s="162"/>
      <c r="F58" s="168"/>
      <c r="G58" s="162"/>
      <c r="H58" s="219"/>
      <c r="I58" s="220"/>
      <c r="J58" s="141"/>
      <c r="K58" s="39"/>
      <c r="L58" s="39"/>
      <c r="M58" s="56"/>
      <c r="N58" s="56"/>
    </row>
    <row r="59" spans="1:20" s="38" customFormat="1" ht="13.2">
      <c r="D59" s="31"/>
      <c r="E59" s="49"/>
      <c r="F59" s="55"/>
      <c r="G59" s="44"/>
      <c r="H59" s="39"/>
      <c r="L59" s="85"/>
      <c r="M59" s="39"/>
      <c r="N59" s="39"/>
      <c r="O59" s="56"/>
      <c r="P59" s="56"/>
    </row>
    <row r="60" spans="1:20" s="38" customFormat="1" ht="13.2">
      <c r="E60" s="39"/>
      <c r="F60" s="49"/>
      <c r="G60" s="49"/>
      <c r="H60" s="39"/>
      <c r="L60" s="85"/>
      <c r="M60" s="39"/>
      <c r="N60" s="39"/>
      <c r="O60" s="56"/>
      <c r="P60" s="56"/>
      <c r="Q60" s="56"/>
      <c r="R60" s="39"/>
    </row>
    <row r="61" spans="1:20" s="38" customFormat="1" ht="13.8" thickBot="1">
      <c r="D61" s="31"/>
      <c r="E61" s="31"/>
      <c r="F61" s="52"/>
      <c r="G61" s="202" t="s">
        <v>70</v>
      </c>
      <c r="H61" s="52"/>
      <c r="J61" s="9"/>
      <c r="K61" s="31"/>
      <c r="L61" s="85"/>
      <c r="M61" s="39"/>
      <c r="N61" s="39"/>
      <c r="O61" s="56"/>
      <c r="P61" s="56"/>
      <c r="Q61" s="56"/>
      <c r="R61" s="39"/>
    </row>
    <row r="62" spans="1:20" s="38" customFormat="1" ht="13.2">
      <c r="A62" s="9"/>
      <c r="B62" s="31"/>
      <c r="C62" s="31"/>
      <c r="D62" s="31"/>
      <c r="E62" s="31"/>
      <c r="F62" s="31"/>
      <c r="G62" s="31"/>
      <c r="H62" s="31"/>
      <c r="L62" s="44"/>
      <c r="N62" s="39"/>
      <c r="O62" s="39"/>
      <c r="P62" s="39"/>
      <c r="Q62" s="44"/>
      <c r="R62" s="44"/>
      <c r="S62" s="44"/>
      <c r="T62" s="39"/>
    </row>
    <row r="63" spans="1:20" s="38" customFormat="1" ht="13.2">
      <c r="A63" s="9"/>
      <c r="B63" s="31"/>
      <c r="C63" s="31"/>
      <c r="D63" s="31"/>
      <c r="E63" s="31"/>
      <c r="F63" s="31"/>
      <c r="G63" s="31"/>
      <c r="H63" s="31"/>
      <c r="L63" s="44"/>
      <c r="N63" s="39"/>
      <c r="O63" s="39"/>
      <c r="P63" s="39"/>
      <c r="Q63" s="39"/>
      <c r="R63" s="39"/>
      <c r="S63" s="39"/>
      <c r="T63" s="39"/>
    </row>
    <row r="64" spans="1:20" s="38" customFormat="1" ht="13.2">
      <c r="A64" s="9"/>
      <c r="B64" s="31"/>
      <c r="C64" s="31"/>
      <c r="D64" s="31"/>
      <c r="E64" s="31"/>
      <c r="F64" s="31"/>
      <c r="G64" s="31"/>
      <c r="H64" s="31"/>
      <c r="L64" s="31"/>
      <c r="N64" s="39"/>
      <c r="O64" s="39"/>
      <c r="P64" s="39"/>
      <c r="Q64" s="39"/>
      <c r="R64" s="39"/>
      <c r="S64" s="39"/>
      <c r="T64" s="39"/>
    </row>
    <row r="65" spans="1:8" s="38" customFormat="1" ht="13.2">
      <c r="A65" s="9"/>
      <c r="B65" s="31"/>
      <c r="C65" s="31"/>
      <c r="D65" s="31"/>
      <c r="E65" s="31"/>
      <c r="F65" s="31"/>
      <c r="G65" s="31"/>
      <c r="H65" s="31"/>
    </row>
    <row r="66" spans="1:8" s="38" customFormat="1" ht="13.2">
      <c r="A66" s="9"/>
      <c r="B66" s="31"/>
      <c r="C66" s="31"/>
      <c r="D66" s="31"/>
      <c r="E66" s="31"/>
      <c r="F66" s="31"/>
      <c r="G66" s="31"/>
      <c r="H66" s="31"/>
    </row>
    <row r="67" spans="1:8" s="38" customFormat="1" ht="13.2">
      <c r="A67" s="9"/>
      <c r="B67" s="31"/>
      <c r="C67" s="31"/>
      <c r="D67" s="31"/>
      <c r="E67" s="31"/>
      <c r="F67" s="31"/>
      <c r="G67" s="31"/>
      <c r="H67" s="31"/>
    </row>
    <row r="68" spans="1:8" s="38" customFormat="1" ht="13.2">
      <c r="A68" s="9"/>
      <c r="B68" s="31"/>
      <c r="C68" s="31"/>
      <c r="D68" s="31"/>
      <c r="E68" s="31"/>
      <c r="F68" s="31"/>
      <c r="G68" s="31"/>
      <c r="H68" s="31"/>
    </row>
    <row r="69" spans="1:8" s="38" customFormat="1" ht="13.2">
      <c r="A69" s="9"/>
      <c r="B69" s="31"/>
      <c r="C69" s="31"/>
      <c r="D69" s="31"/>
      <c r="E69" s="31"/>
      <c r="F69" s="31"/>
      <c r="G69" s="31"/>
      <c r="H69" s="31"/>
    </row>
    <row r="70" spans="1:8" s="38" customFormat="1" ht="13.2">
      <c r="A70" s="9"/>
      <c r="B70" s="31"/>
      <c r="C70" s="31"/>
      <c r="D70" s="31"/>
      <c r="E70" s="31"/>
      <c r="F70" s="31"/>
      <c r="G70" s="31"/>
      <c r="H70" s="31"/>
    </row>
    <row r="71" spans="1:8" s="38" customFormat="1" ht="13.2">
      <c r="A71" s="9"/>
      <c r="B71" s="31"/>
      <c r="C71" s="31"/>
      <c r="D71" s="31"/>
      <c r="E71" s="31"/>
      <c r="F71" s="31"/>
      <c r="G71" s="31"/>
      <c r="H71" s="31"/>
    </row>
    <row r="72" spans="1:8" s="38" customFormat="1" ht="13.2">
      <c r="A72" s="9"/>
      <c r="B72" s="31"/>
      <c r="C72" s="31"/>
      <c r="D72" s="31"/>
      <c r="E72" s="31"/>
      <c r="F72" s="31"/>
      <c r="G72" s="31"/>
      <c r="H72" s="31"/>
    </row>
    <row r="73" spans="1:8" s="38" customFormat="1" ht="13.2">
      <c r="A73" s="9"/>
      <c r="B73" s="31"/>
      <c r="C73" s="31"/>
      <c r="D73" s="31"/>
      <c r="E73" s="31"/>
      <c r="F73" s="31"/>
      <c r="G73" s="31"/>
      <c r="H73" s="31"/>
    </row>
    <row r="74" spans="1:8" s="38" customFormat="1" ht="13.2">
      <c r="A74" s="9"/>
      <c r="B74" s="31"/>
      <c r="C74" s="31"/>
      <c r="D74" s="31"/>
      <c r="E74" s="31"/>
      <c r="F74" s="31"/>
      <c r="G74" s="31"/>
      <c r="H74" s="31"/>
    </row>
    <row r="75" spans="1:8" s="38" customFormat="1" ht="13.2">
      <c r="A75" s="9"/>
      <c r="B75" s="31"/>
      <c r="C75" s="31"/>
      <c r="D75" s="31"/>
      <c r="E75" s="31"/>
      <c r="F75" s="31"/>
      <c r="G75" s="31"/>
      <c r="H75" s="31"/>
    </row>
    <row r="76" spans="1:8" s="38" customFormat="1" ht="13.2">
      <c r="A76" s="9"/>
      <c r="B76" s="31"/>
      <c r="C76" s="31"/>
      <c r="D76" s="31"/>
      <c r="E76" s="31"/>
      <c r="F76" s="31"/>
      <c r="G76" s="31"/>
      <c r="H76" s="31"/>
    </row>
    <row r="77" spans="1:8" s="38" customFormat="1" ht="13.2">
      <c r="A77" s="9"/>
      <c r="B77" s="31"/>
      <c r="C77" s="31"/>
      <c r="D77" s="31"/>
      <c r="E77" s="31"/>
      <c r="F77" s="31"/>
      <c r="G77" s="31"/>
      <c r="H77" s="31"/>
    </row>
    <row r="78" spans="1:8" s="38" customFormat="1" ht="13.2">
      <c r="A78" s="9"/>
      <c r="B78" s="31"/>
      <c r="C78" s="31"/>
      <c r="D78" s="31"/>
      <c r="E78" s="31"/>
      <c r="F78" s="31"/>
      <c r="G78" s="31"/>
      <c r="H78" s="31"/>
    </row>
    <row r="79" spans="1:8" s="38" customFormat="1" ht="13.2">
      <c r="A79" s="9"/>
      <c r="B79" s="31"/>
      <c r="C79" s="31"/>
      <c r="D79" s="31"/>
      <c r="E79" s="31"/>
      <c r="F79" s="31"/>
      <c r="G79" s="31"/>
      <c r="H79" s="31"/>
    </row>
    <row r="80" spans="1:8" s="38" customFormat="1" ht="13.2">
      <c r="A80" s="9"/>
      <c r="B80" s="31"/>
      <c r="C80" s="31"/>
      <c r="D80" s="31"/>
      <c r="E80" s="31"/>
      <c r="F80" s="31"/>
      <c r="G80" s="31"/>
      <c r="H80" s="31"/>
    </row>
    <row r="81" spans="1:8" s="38" customFormat="1" ht="13.2">
      <c r="A81" s="9"/>
      <c r="B81" s="31"/>
      <c r="C81" s="31"/>
      <c r="D81" s="31"/>
      <c r="E81" s="31"/>
      <c r="F81" s="31"/>
      <c r="G81" s="31"/>
      <c r="H81" s="31"/>
    </row>
    <row r="82" spans="1:8" s="38" customFormat="1" ht="13.2">
      <c r="A82" s="9"/>
      <c r="B82" s="31"/>
      <c r="C82" s="31"/>
      <c r="D82" s="31"/>
      <c r="E82" s="31"/>
      <c r="F82" s="31"/>
      <c r="G82" s="31"/>
      <c r="H82" s="31"/>
    </row>
    <row r="83" spans="1:8" s="38" customFormat="1" ht="13.2">
      <c r="A83" s="9"/>
      <c r="B83" s="31"/>
      <c r="C83" s="31"/>
      <c r="D83" s="31"/>
      <c r="E83" s="31"/>
      <c r="F83" s="31"/>
      <c r="G83" s="31"/>
      <c r="H83" s="31"/>
    </row>
    <row r="84" spans="1:8" s="38" customFormat="1" ht="13.2">
      <c r="A84" s="9"/>
      <c r="B84" s="31"/>
      <c r="C84" s="31"/>
      <c r="D84" s="31"/>
      <c r="E84" s="31"/>
      <c r="F84" s="31"/>
      <c r="G84" s="31"/>
      <c r="H84" s="31"/>
    </row>
    <row r="85" spans="1:8" s="38" customFormat="1" ht="13.2">
      <c r="A85" s="9"/>
      <c r="B85" s="31"/>
      <c r="C85" s="31"/>
      <c r="D85" s="31"/>
      <c r="E85" s="31"/>
      <c r="F85" s="31"/>
      <c r="G85" s="31"/>
      <c r="H85" s="31"/>
    </row>
    <row r="86" spans="1:8" s="38" customFormat="1" ht="13.2">
      <c r="A86" s="9"/>
      <c r="B86" s="31"/>
      <c r="C86" s="31"/>
      <c r="D86" s="31"/>
      <c r="E86" s="31"/>
      <c r="F86" s="31"/>
      <c r="G86" s="31"/>
      <c r="H86" s="31"/>
    </row>
    <row r="87" spans="1:8" s="38" customFormat="1" ht="13.2">
      <c r="A87" s="9"/>
      <c r="B87" s="31"/>
      <c r="C87" s="31"/>
      <c r="D87" s="31"/>
      <c r="E87" s="31"/>
      <c r="F87" s="31"/>
      <c r="G87" s="31"/>
      <c r="H87" s="31"/>
    </row>
    <row r="88" spans="1:8" s="38" customFormat="1" ht="13.2">
      <c r="A88" s="9"/>
      <c r="B88" s="31"/>
      <c r="C88" s="31"/>
      <c r="D88" s="31"/>
      <c r="E88" s="31"/>
      <c r="F88" s="31"/>
      <c r="G88" s="31"/>
      <c r="H88" s="31"/>
    </row>
    <row r="89" spans="1:8" s="38" customFormat="1" ht="13.2">
      <c r="A89" s="9"/>
      <c r="B89" s="31"/>
      <c r="C89" s="31"/>
      <c r="D89" s="31"/>
      <c r="E89" s="31"/>
      <c r="F89" s="31"/>
      <c r="G89" s="31"/>
      <c r="H89" s="31"/>
    </row>
    <row r="90" spans="1:8" s="38" customFormat="1" ht="13.2">
      <c r="A90" s="9"/>
      <c r="B90" s="31"/>
      <c r="C90" s="31"/>
      <c r="D90" s="31"/>
      <c r="E90" s="31"/>
      <c r="F90" s="31"/>
      <c r="G90" s="31"/>
      <c r="H90" s="31"/>
    </row>
    <row r="91" spans="1:8" s="38" customFormat="1" ht="13.2">
      <c r="A91" s="9"/>
      <c r="B91" s="31"/>
      <c r="C91" s="31"/>
      <c r="D91" s="31"/>
      <c r="E91" s="31"/>
      <c r="F91" s="31"/>
      <c r="G91" s="31"/>
      <c r="H91" s="31"/>
    </row>
    <row r="92" spans="1:8" s="38" customFormat="1" ht="13.2">
      <c r="A92" s="9"/>
      <c r="B92" s="31"/>
      <c r="C92" s="31"/>
      <c r="D92" s="31"/>
      <c r="E92" s="31"/>
      <c r="F92" s="31"/>
      <c r="G92" s="31"/>
      <c r="H92" s="31"/>
    </row>
    <row r="93" spans="1:8" s="38" customFormat="1" ht="13.2">
      <c r="A93" s="9"/>
      <c r="B93" s="31"/>
      <c r="C93" s="31"/>
      <c r="D93" s="31"/>
      <c r="E93" s="31"/>
      <c r="F93" s="31"/>
      <c r="G93" s="31"/>
      <c r="H93" s="31"/>
    </row>
    <row r="94" spans="1:8" s="38" customFormat="1" ht="13.2">
      <c r="A94" s="9"/>
      <c r="B94" s="31"/>
      <c r="C94" s="31"/>
      <c r="D94" s="31"/>
      <c r="E94" s="31"/>
      <c r="F94" s="31"/>
      <c r="G94" s="31"/>
      <c r="H94" s="31"/>
    </row>
    <row r="95" spans="1:8" s="38" customFormat="1" ht="13.2">
      <c r="A95" s="9"/>
      <c r="B95" s="31"/>
      <c r="C95" s="31"/>
      <c r="D95" s="31"/>
      <c r="E95" s="31"/>
      <c r="F95" s="31"/>
      <c r="G95" s="31"/>
      <c r="H95" s="31"/>
    </row>
    <row r="96" spans="1:8" s="38" customFormat="1" ht="13.2">
      <c r="A96" s="9"/>
      <c r="B96" s="31"/>
      <c r="C96" s="31"/>
      <c r="D96" s="31"/>
      <c r="E96" s="31"/>
      <c r="F96" s="31"/>
      <c r="G96" s="31"/>
      <c r="H96" s="31"/>
    </row>
    <row r="97" spans="1:8" s="38" customFormat="1" ht="13.2">
      <c r="A97" s="9"/>
      <c r="B97" s="31"/>
      <c r="C97" s="31"/>
      <c r="D97" s="31"/>
      <c r="E97" s="31"/>
      <c r="F97" s="31"/>
      <c r="G97" s="31"/>
      <c r="H97" s="31"/>
    </row>
    <row r="98" spans="1:8" s="38" customFormat="1" ht="13.2">
      <c r="A98" s="9"/>
      <c r="B98" s="31"/>
      <c r="C98" s="31"/>
    </row>
    <row r="99" spans="1:8" s="38" customFormat="1" ht="13.2">
      <c r="A99" s="9"/>
      <c r="B99" s="31"/>
      <c r="C99" s="31"/>
    </row>
    <row r="100" spans="1:8" s="38" customFormat="1" ht="13.2">
      <c r="A100" s="9"/>
      <c r="C100" s="31"/>
    </row>
  </sheetData>
  <conditionalFormatting sqref="I7">
    <cfRule type="cellIs" dxfId="8" priority="1" stopIfTrue="1" operator="greaterThan">
      <formula>0.334027777777778</formula>
    </cfRule>
    <cfRule type="cellIs" dxfId="7" priority="2" stopIfTrue="1" operator="between">
      <formula>0.305555555555556</formula>
      <formula>0.333333333333333</formula>
    </cfRule>
    <cfRule type="cellIs" dxfId="6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101"/>
  <sheetViews>
    <sheetView zoomScale="110" zoomScaleNormal="110" workbookViewId="0">
      <selection activeCell="J11" sqref="J10:J11"/>
    </sheetView>
  </sheetViews>
  <sheetFormatPr defaultColWidth="9.109375" defaultRowHeight="11.4"/>
  <cols>
    <col min="1" max="1" width="27.6640625" style="9" customWidth="1"/>
    <col min="2" max="2" width="7.44140625" style="38" customWidth="1"/>
    <col min="3" max="3" width="7" style="38" customWidth="1"/>
    <col min="4" max="4" width="20.88671875" style="38" customWidth="1"/>
    <col min="5" max="6" width="7" style="38" customWidth="1"/>
    <col min="7" max="7" width="8.109375" style="38" customWidth="1"/>
    <col min="8" max="8" width="6.88671875" style="38" customWidth="1"/>
    <col min="9" max="10" width="8.109375" style="38" customWidth="1"/>
    <col min="11" max="11" width="6.44140625" style="38" customWidth="1"/>
    <col min="12" max="12" width="10.88671875" style="38" customWidth="1"/>
    <col min="13" max="13" width="7.109375" style="38" customWidth="1"/>
    <col min="14" max="14" width="6.5546875" style="38" customWidth="1"/>
    <col min="15" max="15" width="7.33203125" style="38" customWidth="1"/>
    <col min="16" max="16" width="7.109375" style="38" customWidth="1"/>
    <col min="17" max="45" width="10.88671875" style="38" customWidth="1"/>
    <col min="46" max="16384" width="9.109375" style="9"/>
  </cols>
  <sheetData>
    <row r="1" spans="1:17" ht="16.2" thickBot="1">
      <c r="A1" s="40"/>
      <c r="B1" s="29" t="s">
        <v>11</v>
      </c>
      <c r="C1" s="28"/>
      <c r="D1" s="28"/>
      <c r="E1" s="28"/>
      <c r="F1" s="28"/>
      <c r="G1" s="27"/>
      <c r="H1" s="26" t="s">
        <v>12</v>
      </c>
      <c r="I1" s="25"/>
      <c r="J1" s="9"/>
    </row>
    <row r="2" spans="1:17" ht="24.6">
      <c r="A2" s="232">
        <v>2</v>
      </c>
      <c r="B2" s="19" t="s">
        <v>0</v>
      </c>
      <c r="C2" s="23"/>
      <c r="D2" s="19" t="s">
        <v>1</v>
      </c>
      <c r="E2" s="23"/>
      <c r="F2" s="19" t="s">
        <v>2</v>
      </c>
      <c r="G2" s="23"/>
      <c r="H2" s="19" t="s">
        <v>1</v>
      </c>
      <c r="I2" s="23"/>
      <c r="J2" s="9"/>
    </row>
    <row r="3" spans="1:17" ht="13.2">
      <c r="A3" s="34" t="s">
        <v>69</v>
      </c>
      <c r="B3" s="16">
        <v>0.23263888888888887</v>
      </c>
      <c r="C3" s="17">
        <v>0.3611111111111111</v>
      </c>
      <c r="D3" s="16">
        <f>C3</f>
        <v>0.3611111111111111</v>
      </c>
      <c r="E3" s="17">
        <v>0.41666666666666669</v>
      </c>
      <c r="F3" s="16">
        <f>E3</f>
        <v>0.41666666666666669</v>
      </c>
      <c r="G3" s="24">
        <v>0.58333333333333337</v>
      </c>
      <c r="H3" s="16">
        <v>0</v>
      </c>
      <c r="I3" s="17">
        <v>0</v>
      </c>
      <c r="J3" s="9"/>
      <c r="K3" s="41">
        <f>IF(OR(AND(C3&gt;0.91666667,C3&lt;=0.99930556),AND(C3&lt;=0,C3&lt;0.22916667)),IF(C3=0,1-0.91666667,0.91666667),0)</f>
        <v>0</v>
      </c>
      <c r="L3" s="41">
        <f>IF(OR(AND(F3&gt;0.91666667,F3&lt;=0.99930556),AND(F3&lt;=0,F3&lt;0.22916667)),1-F3,0)</f>
        <v>0</v>
      </c>
      <c r="M3" s="41">
        <f>IF(OR(AND(G3&gt;0.91666667,G3&lt;=0.99930556),AND(G3&lt;=0,G3&lt;0.22916667)),G3-0.91666667,0)</f>
        <v>0</v>
      </c>
      <c r="N3" s="41">
        <f xml:space="preserve">      IF(AND(B6=0,C6=0),0,                        IF(OR(AND(C6&gt;0.91666667,C6&lt;=0.99930556),AND(C6&lt;=0,C6&lt;0.22916667)),C6-0.916666666666667,0))</f>
        <v>0</v>
      </c>
      <c r="O3" s="41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42">
        <f>ROUND((P3*1440)*10/100,0)</f>
        <v>0</v>
      </c>
    </row>
    <row r="4" spans="1:17" ht="15.75" customHeight="1" thickBot="1">
      <c r="A4" s="34">
        <v>44178</v>
      </c>
      <c r="B4" s="3"/>
      <c r="C4" s="4">
        <f>IF(B3&gt;C3,C3+1-B3,C3-B3)</f>
        <v>0.12847222222222224</v>
      </c>
      <c r="D4" s="3"/>
      <c r="E4" s="4">
        <f>IF(E3&lt;D3,E3+1-D3,E3-D3)</f>
        <v>5.555555555555558E-2</v>
      </c>
      <c r="F4" s="3"/>
      <c r="G4" s="4">
        <f>IF(F3&gt;G3,G3+1-F3,G3-F3)</f>
        <v>0.16666666666666669</v>
      </c>
      <c r="H4" s="2"/>
      <c r="I4" s="33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37"/>
      <c r="O4" s="37"/>
      <c r="P4" s="5">
        <f>SUM(K4:M4)</f>
        <v>0</v>
      </c>
      <c r="Q4" s="42">
        <f>ROUND((P4*1440)*40/100,0)</f>
        <v>0</v>
      </c>
    </row>
    <row r="5" spans="1:17" ht="15.75" customHeight="1">
      <c r="A5" s="35" t="s">
        <v>3</v>
      </c>
      <c r="B5" s="19" t="s">
        <v>4</v>
      </c>
      <c r="C5" s="23"/>
      <c r="D5" s="19" t="s">
        <v>1</v>
      </c>
      <c r="E5" s="23"/>
      <c r="F5" s="19" t="s">
        <v>5</v>
      </c>
      <c r="G5" s="22"/>
      <c r="H5" s="21" t="s">
        <v>6</v>
      </c>
      <c r="I5" s="18" t="s">
        <v>7</v>
      </c>
      <c r="J5" s="20" t="s">
        <v>8</v>
      </c>
    </row>
    <row r="6" spans="1:17" ht="15.75" customHeight="1" thickBot="1">
      <c r="A6" s="36" t="s">
        <v>65</v>
      </c>
      <c r="B6" s="16">
        <f>I3</f>
        <v>0</v>
      </c>
      <c r="C6" s="17">
        <v>0</v>
      </c>
      <c r="D6" s="16">
        <v>0</v>
      </c>
      <c r="E6" s="17">
        <v>0</v>
      </c>
      <c r="F6" s="16">
        <f>E6</f>
        <v>0</v>
      </c>
      <c r="G6" s="15">
        <v>0</v>
      </c>
      <c r="H6" s="14">
        <f>B3</f>
        <v>0.23263888888888887</v>
      </c>
      <c r="I6" s="13">
        <f>G3</f>
        <v>0.58333333333333337</v>
      </c>
      <c r="J6" s="6">
        <f>IF(H6&gt;I6,I6+1-H6,I6-H6)</f>
        <v>0.35069444444444453</v>
      </c>
    </row>
    <row r="7" spans="1:17" ht="14.4" thickBot="1">
      <c r="A7" s="152" t="s">
        <v>10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0" t="s">
        <v>9</v>
      </c>
      <c r="I7" s="7">
        <f>C4+G4+C7+G7</f>
        <v>0.29513888888888895</v>
      </c>
      <c r="J7" s="8">
        <f>J6*1440+R2+R3</f>
        <v>505.00000000000011</v>
      </c>
    </row>
    <row r="8" spans="1:17" ht="12.6" thickBot="1">
      <c r="A8" s="115" t="s">
        <v>79</v>
      </c>
      <c r="B8" s="116"/>
      <c r="C8" s="116"/>
      <c r="D8" s="116"/>
      <c r="E8" s="117"/>
      <c r="F8" s="32"/>
      <c r="G8" s="32"/>
      <c r="H8" s="32"/>
      <c r="I8" s="8">
        <f>I7*1440+Q3+Q4</f>
        <v>425.00000000000011</v>
      </c>
      <c r="J8" s="39"/>
    </row>
    <row r="9" spans="1:17" s="38" customFormat="1" ht="13.8" thickBot="1">
      <c r="A9" s="72" t="s">
        <v>80</v>
      </c>
      <c r="B9" s="50"/>
      <c r="C9" s="50"/>
      <c r="D9" s="50"/>
      <c r="E9" s="122"/>
      <c r="F9" s="48"/>
      <c r="G9" s="48"/>
      <c r="H9" s="45"/>
      <c r="I9" s="45"/>
      <c r="J9" s="12"/>
    </row>
    <row r="10" spans="1:17" s="38" customFormat="1" ht="13.8" thickBot="1">
      <c r="A10" s="72" t="s">
        <v>81</v>
      </c>
      <c r="B10" s="116"/>
      <c r="C10" s="116"/>
      <c r="D10" s="116"/>
      <c r="E10" s="117"/>
      <c r="F10" s="54"/>
      <c r="G10" s="32"/>
      <c r="H10" s="1"/>
      <c r="I10" s="30"/>
      <c r="J10" s="11"/>
    </row>
    <row r="11" spans="1:17" s="38" customFormat="1" ht="12.6" thickBot="1">
      <c r="A11" s="119" t="s">
        <v>82</v>
      </c>
      <c r="B11" s="120"/>
      <c r="C11" s="120"/>
      <c r="D11" s="120"/>
      <c r="E11" s="121"/>
    </row>
    <row r="12" spans="1:17" s="38" customFormat="1" ht="12.6" thickBot="1">
      <c r="A12" s="119" t="s">
        <v>86</v>
      </c>
      <c r="B12" s="120"/>
      <c r="C12" s="120"/>
      <c r="D12" s="120"/>
      <c r="E12" s="121"/>
    </row>
    <row r="13" spans="1:17" s="38" customFormat="1" ht="13.2">
      <c r="A13" s="146" t="s">
        <v>90</v>
      </c>
      <c r="B13" s="187"/>
      <c r="C13" s="187"/>
      <c r="D13" s="187"/>
      <c r="E13" s="187"/>
    </row>
    <row r="14" spans="1:17" s="38" customFormat="1" ht="12.6" thickBot="1">
      <c r="A14" s="187"/>
      <c r="B14" s="187"/>
      <c r="C14" s="187"/>
      <c r="D14" s="187"/>
      <c r="E14" s="187"/>
    </row>
    <row r="15" spans="1:17" s="38" customFormat="1" ht="12.6" thickBot="1">
      <c r="A15" s="29"/>
      <c r="B15" s="139">
        <v>302</v>
      </c>
      <c r="C15" s="139"/>
      <c r="D15" s="139"/>
      <c r="E15" s="139">
        <v>308</v>
      </c>
      <c r="F15" s="73"/>
      <c r="G15" s="139">
        <v>322</v>
      </c>
      <c r="H15" s="140">
        <v>326</v>
      </c>
    </row>
    <row r="16" spans="1:17" s="38" customFormat="1" ht="13.8">
      <c r="A16" s="75" t="s">
        <v>13</v>
      </c>
      <c r="B16" s="92"/>
      <c r="C16" s="89" t="s">
        <v>13</v>
      </c>
      <c r="D16" s="107"/>
      <c r="E16" s="98">
        <v>0.3125</v>
      </c>
      <c r="F16" s="95"/>
      <c r="G16" s="98">
        <v>0.4375</v>
      </c>
      <c r="H16" s="99">
        <v>0.47916666666666669</v>
      </c>
      <c r="I16" s="57"/>
    </row>
    <row r="17" spans="1:18" s="38" customFormat="1" ht="13.8">
      <c r="A17" s="76" t="s">
        <v>14</v>
      </c>
      <c r="B17" s="93"/>
      <c r="C17" s="90" t="s">
        <v>14</v>
      </c>
      <c r="D17" s="108"/>
      <c r="E17" s="100">
        <v>0.31319444444444444</v>
      </c>
      <c r="F17" s="96"/>
      <c r="G17" s="100">
        <v>0.4381944444444445</v>
      </c>
      <c r="H17" s="101">
        <v>0.47986111111111113</v>
      </c>
      <c r="I17" s="83"/>
    </row>
    <row r="18" spans="1:18" s="38" customFormat="1" ht="13.8">
      <c r="A18" s="76" t="s">
        <v>15</v>
      </c>
      <c r="B18" s="93"/>
      <c r="C18" s="90" t="s">
        <v>15</v>
      </c>
      <c r="D18" s="108"/>
      <c r="E18" s="100">
        <v>0.31458333333333333</v>
      </c>
      <c r="F18" s="96"/>
      <c r="G18" s="100">
        <v>0.43958333333333338</v>
      </c>
      <c r="H18" s="101">
        <v>0.48125000000000001</v>
      </c>
      <c r="I18" s="83"/>
      <c r="J18" s="57"/>
      <c r="K18" s="57"/>
    </row>
    <row r="19" spans="1:18" s="38" customFormat="1" ht="13.5" customHeight="1">
      <c r="A19" s="76" t="s">
        <v>16</v>
      </c>
      <c r="B19" s="94"/>
      <c r="C19" s="90" t="s">
        <v>16</v>
      </c>
      <c r="D19" s="108"/>
      <c r="E19" s="100">
        <v>0.31597222222222221</v>
      </c>
      <c r="F19" s="96"/>
      <c r="G19" s="100">
        <v>0.44097222222222227</v>
      </c>
      <c r="H19" s="101">
        <v>0.4826388888888889</v>
      </c>
      <c r="I19" s="83"/>
      <c r="J19" s="61"/>
      <c r="L19" s="85"/>
      <c r="M19" s="39"/>
      <c r="N19" s="39"/>
      <c r="O19" s="56"/>
      <c r="P19" s="56"/>
      <c r="Q19" s="56"/>
      <c r="R19" s="39"/>
    </row>
    <row r="20" spans="1:18" s="38" customFormat="1" ht="13.8">
      <c r="A20" s="76" t="s">
        <v>17</v>
      </c>
      <c r="B20" s="94"/>
      <c r="C20" s="90" t="s">
        <v>17</v>
      </c>
      <c r="D20" s="108"/>
      <c r="E20" s="100">
        <v>0.31736111111111115</v>
      </c>
      <c r="F20" s="96"/>
      <c r="G20" s="100">
        <v>0.44236111111111115</v>
      </c>
      <c r="H20" s="101">
        <v>0.48402777777777778</v>
      </c>
      <c r="I20" s="83"/>
      <c r="J20" s="61"/>
      <c r="L20" s="85"/>
      <c r="M20" s="39"/>
      <c r="N20" s="39"/>
      <c r="O20" s="47"/>
      <c r="P20" s="47"/>
      <c r="Q20" s="47"/>
      <c r="R20" s="39"/>
    </row>
    <row r="21" spans="1:18" s="38" customFormat="1" ht="13.8">
      <c r="A21" s="76" t="s">
        <v>18</v>
      </c>
      <c r="B21" s="124"/>
      <c r="C21" s="76" t="s">
        <v>18</v>
      </c>
      <c r="D21" s="123"/>
      <c r="E21" s="100">
        <v>0.31805555555555554</v>
      </c>
      <c r="F21" s="96"/>
      <c r="G21" s="100">
        <v>0.44305555555555554</v>
      </c>
      <c r="H21" s="101">
        <v>0.48472222222222222</v>
      </c>
      <c r="I21" s="83"/>
      <c r="J21" s="61"/>
      <c r="L21" s="85"/>
      <c r="M21" s="39"/>
      <c r="N21" s="39"/>
      <c r="O21" s="47"/>
      <c r="P21" s="47"/>
      <c r="Q21" s="47"/>
      <c r="R21" s="39"/>
    </row>
    <row r="22" spans="1:18" s="38" customFormat="1" ht="13.8">
      <c r="A22" s="76" t="s">
        <v>19</v>
      </c>
      <c r="B22" s="125">
        <v>0.25555555555555559</v>
      </c>
      <c r="C22" s="76" t="s">
        <v>19</v>
      </c>
      <c r="D22" s="123"/>
      <c r="E22" s="100">
        <v>0.31805555555555554</v>
      </c>
      <c r="F22" s="96"/>
      <c r="G22" s="100">
        <v>0.44305555555555554</v>
      </c>
      <c r="H22" s="101">
        <v>0.48472222222222222</v>
      </c>
      <c r="I22" s="83"/>
      <c r="J22" s="61"/>
      <c r="L22" s="85"/>
      <c r="M22" s="39"/>
      <c r="N22" s="39"/>
      <c r="O22" s="47"/>
      <c r="P22" s="47"/>
      <c r="Q22" s="47"/>
      <c r="R22" s="39"/>
    </row>
    <row r="23" spans="1:18" s="38" customFormat="1" ht="13.8">
      <c r="A23" s="76" t="s">
        <v>20</v>
      </c>
      <c r="B23" s="125">
        <v>0.25833333333333336</v>
      </c>
      <c r="C23" s="90" t="s">
        <v>20</v>
      </c>
      <c r="D23" s="108"/>
      <c r="E23" s="100">
        <v>0.32083333333333336</v>
      </c>
      <c r="F23" s="96"/>
      <c r="G23" s="100">
        <v>0.4458333333333333</v>
      </c>
      <c r="H23" s="101">
        <v>0.48749999999999999</v>
      </c>
      <c r="I23" s="83"/>
      <c r="J23" s="61"/>
      <c r="L23" s="85"/>
      <c r="M23" s="39"/>
      <c r="N23" s="39"/>
      <c r="O23" s="47"/>
      <c r="P23" s="47"/>
      <c r="Q23" s="47"/>
      <c r="R23" s="39"/>
    </row>
    <row r="24" spans="1:18" s="38" customFormat="1" ht="13.8">
      <c r="A24" s="76" t="s">
        <v>21</v>
      </c>
      <c r="B24" s="125">
        <v>0.2590277777777778</v>
      </c>
      <c r="C24" s="90" t="s">
        <v>21</v>
      </c>
      <c r="D24" s="108"/>
      <c r="E24" s="100">
        <v>0.3215277777777778</v>
      </c>
      <c r="F24" s="96"/>
      <c r="G24" s="100">
        <v>0.4465277777777778</v>
      </c>
      <c r="H24" s="101">
        <v>0.48819444444444443</v>
      </c>
      <c r="I24" s="83"/>
      <c r="J24" s="61"/>
      <c r="L24" s="85"/>
      <c r="M24" s="39"/>
      <c r="N24" s="39"/>
      <c r="O24" s="47"/>
      <c r="P24" s="47"/>
      <c r="Q24" s="47"/>
      <c r="R24" s="39"/>
    </row>
    <row r="25" spans="1:18" s="38" customFormat="1" ht="13.8">
      <c r="A25" s="76" t="s">
        <v>22</v>
      </c>
      <c r="B25" s="125">
        <v>0.25972222222222224</v>
      </c>
      <c r="C25" s="90" t="s">
        <v>22</v>
      </c>
      <c r="D25" s="108"/>
      <c r="E25" s="100">
        <v>0.32222222222222224</v>
      </c>
      <c r="F25" s="96"/>
      <c r="G25" s="100">
        <v>0.44722222222222219</v>
      </c>
      <c r="H25" s="101">
        <v>0.48888888888888887</v>
      </c>
      <c r="I25" s="83"/>
      <c r="J25" s="62"/>
      <c r="L25" s="85"/>
      <c r="M25" s="39"/>
      <c r="N25" s="39"/>
      <c r="O25" s="47"/>
      <c r="P25" s="47"/>
      <c r="Q25" s="47"/>
      <c r="R25" s="39"/>
    </row>
    <row r="26" spans="1:18" s="38" customFormat="1" ht="13.8">
      <c r="A26" s="76" t="s">
        <v>23</v>
      </c>
      <c r="B26" s="125">
        <v>0.26111111111111113</v>
      </c>
      <c r="C26" s="90" t="s">
        <v>23</v>
      </c>
      <c r="D26" s="108"/>
      <c r="E26" s="100">
        <v>0.32361111111111113</v>
      </c>
      <c r="F26" s="96"/>
      <c r="G26" s="100">
        <v>0.44861111111111113</v>
      </c>
      <c r="H26" s="101">
        <v>0.49027777777777781</v>
      </c>
      <c r="I26" s="83"/>
      <c r="J26" s="61"/>
      <c r="L26" s="85"/>
      <c r="M26" s="39"/>
      <c r="N26" s="39"/>
      <c r="O26" s="47"/>
      <c r="P26" s="47"/>
      <c r="Q26" s="47"/>
      <c r="R26" s="39"/>
    </row>
    <row r="27" spans="1:18" s="38" customFormat="1" ht="13.8">
      <c r="A27" s="76" t="s">
        <v>24</v>
      </c>
      <c r="B27" s="125">
        <v>0.26180555555555557</v>
      </c>
      <c r="C27" s="90" t="s">
        <v>24</v>
      </c>
      <c r="D27" s="108"/>
      <c r="E27" s="100">
        <v>0.32430555555555557</v>
      </c>
      <c r="F27" s="96"/>
      <c r="G27" s="100">
        <v>0.44930555555555557</v>
      </c>
      <c r="H27" s="101">
        <v>0.4909722222222222</v>
      </c>
      <c r="I27" s="83"/>
      <c r="J27" s="61"/>
      <c r="L27" s="85"/>
      <c r="M27" s="39"/>
      <c r="N27" s="39"/>
      <c r="O27" s="47"/>
      <c r="P27" s="47"/>
      <c r="Q27" s="47"/>
      <c r="R27" s="39"/>
    </row>
    <row r="28" spans="1:18" s="38" customFormat="1" ht="13.8">
      <c r="A28" s="76" t="s">
        <v>25</v>
      </c>
      <c r="B28" s="125">
        <v>0.26250000000000001</v>
      </c>
      <c r="C28" s="90" t="s">
        <v>25</v>
      </c>
      <c r="D28" s="108"/>
      <c r="E28" s="100">
        <v>0.32500000000000001</v>
      </c>
      <c r="F28" s="96"/>
      <c r="G28" s="100">
        <v>0.45</v>
      </c>
      <c r="H28" s="101">
        <v>0.4916666666666667</v>
      </c>
      <c r="I28" s="83"/>
      <c r="J28" s="61"/>
      <c r="L28" s="85"/>
      <c r="M28" s="39"/>
      <c r="N28" s="39"/>
      <c r="O28" s="47"/>
      <c r="P28" s="47"/>
      <c r="Q28" s="47"/>
      <c r="R28" s="39"/>
    </row>
    <row r="29" spans="1:18" s="38" customFormat="1" ht="13.8">
      <c r="A29" s="76" t="s">
        <v>26</v>
      </c>
      <c r="B29" s="125">
        <v>0.26250000000000001</v>
      </c>
      <c r="C29" s="90" t="s">
        <v>26</v>
      </c>
      <c r="D29" s="108"/>
      <c r="E29" s="100">
        <v>0.32500000000000001</v>
      </c>
      <c r="F29" s="96"/>
      <c r="G29" s="100">
        <v>0.45</v>
      </c>
      <c r="H29" s="101">
        <v>0.4916666666666667</v>
      </c>
      <c r="I29" s="83"/>
      <c r="J29" s="61"/>
      <c r="L29" s="85"/>
      <c r="M29" s="39"/>
      <c r="N29" s="39"/>
      <c r="O29" s="47"/>
      <c r="P29" s="47"/>
      <c r="Q29" s="47"/>
      <c r="R29" s="39"/>
    </row>
    <row r="30" spans="1:18" s="38" customFormat="1" ht="13.8">
      <c r="A30" s="76" t="s">
        <v>27</v>
      </c>
      <c r="B30" s="125">
        <v>0.26319444444444445</v>
      </c>
      <c r="C30" s="90" t="s">
        <v>27</v>
      </c>
      <c r="D30" s="108"/>
      <c r="E30" s="100">
        <v>0.32569444444444445</v>
      </c>
      <c r="F30" s="96"/>
      <c r="G30" s="100">
        <v>0.45069444444444445</v>
      </c>
      <c r="H30" s="101">
        <v>0.49236111111111108</v>
      </c>
      <c r="I30" s="83"/>
      <c r="J30" s="61"/>
      <c r="L30" s="85"/>
      <c r="M30" s="39"/>
      <c r="N30" s="39"/>
      <c r="O30" s="47"/>
      <c r="P30" s="47"/>
      <c r="Q30" s="47"/>
      <c r="R30" s="39"/>
    </row>
    <row r="31" spans="1:18" s="38" customFormat="1" ht="13.8">
      <c r="A31" s="76" t="s">
        <v>28</v>
      </c>
      <c r="B31" s="125">
        <v>0.26458333333333334</v>
      </c>
      <c r="C31" s="90" t="s">
        <v>28</v>
      </c>
      <c r="D31" s="108"/>
      <c r="E31" s="100">
        <v>0.32708333333333334</v>
      </c>
      <c r="F31" s="96"/>
      <c r="G31" s="100">
        <v>0.45208333333333334</v>
      </c>
      <c r="H31" s="101">
        <v>0.49374999999999997</v>
      </c>
      <c r="I31" s="83"/>
      <c r="J31" s="63"/>
      <c r="L31" s="85"/>
      <c r="M31" s="39"/>
      <c r="N31" s="39"/>
      <c r="O31" s="47"/>
      <c r="P31" s="47"/>
      <c r="Q31" s="47"/>
      <c r="R31" s="39"/>
    </row>
    <row r="32" spans="1:18" s="38" customFormat="1" ht="13.8">
      <c r="A32" s="76" t="s">
        <v>29</v>
      </c>
      <c r="B32" s="125">
        <v>0.26527777777777778</v>
      </c>
      <c r="C32" s="90" t="s">
        <v>29</v>
      </c>
      <c r="D32" s="108"/>
      <c r="E32" s="100">
        <v>0.32777777777777778</v>
      </c>
      <c r="F32" s="96"/>
      <c r="G32" s="100">
        <v>0.45277777777777778</v>
      </c>
      <c r="H32" s="101">
        <v>0.49444444444444446</v>
      </c>
      <c r="I32" s="83"/>
      <c r="J32" s="58"/>
      <c r="L32" s="85"/>
      <c r="M32" s="39"/>
      <c r="N32" s="39"/>
      <c r="O32" s="47"/>
      <c r="P32" s="47"/>
      <c r="Q32" s="47"/>
      <c r="R32" s="39"/>
    </row>
    <row r="33" spans="1:20" s="38" customFormat="1" ht="14.4" thickBot="1">
      <c r="A33" s="77" t="s">
        <v>30</v>
      </c>
      <c r="B33" s="126">
        <v>0.2673611111111111</v>
      </c>
      <c r="C33" s="86" t="s">
        <v>30</v>
      </c>
      <c r="D33" s="109"/>
      <c r="E33" s="110">
        <v>0.3298611111111111</v>
      </c>
      <c r="F33" s="97"/>
      <c r="G33" s="110">
        <v>0.4548611111111111</v>
      </c>
      <c r="H33" s="111">
        <v>0.49652777777777773</v>
      </c>
      <c r="I33" s="83"/>
      <c r="J33" s="62"/>
      <c r="L33" s="85"/>
      <c r="M33" s="39"/>
      <c r="N33" s="39"/>
      <c r="O33" s="47"/>
      <c r="P33" s="47"/>
      <c r="Q33" s="47"/>
      <c r="R33" s="39"/>
    </row>
    <row r="34" spans="1:20" s="38" customFormat="1" ht="13.2">
      <c r="A34" s="88" t="s">
        <v>71</v>
      </c>
      <c r="I34" s="83"/>
      <c r="J34" s="62"/>
      <c r="L34" s="85"/>
      <c r="M34" s="39"/>
      <c r="N34" s="39"/>
      <c r="O34" s="47"/>
      <c r="P34" s="47"/>
      <c r="Q34" s="47"/>
      <c r="R34" s="39"/>
    </row>
    <row r="35" spans="1:20" s="38" customFormat="1" ht="13.2">
      <c r="A35" s="68"/>
      <c r="B35" s="39"/>
      <c r="C35" s="39"/>
      <c r="D35" s="39"/>
      <c r="E35" s="44"/>
      <c r="F35" s="39"/>
      <c r="G35" s="44"/>
      <c r="H35" s="84"/>
      <c r="I35" s="61"/>
      <c r="J35" s="62"/>
      <c r="L35" s="85"/>
      <c r="M35" s="39"/>
      <c r="N35" s="39"/>
      <c r="O35" s="47"/>
      <c r="P35" s="47"/>
      <c r="Q35" s="47"/>
      <c r="R35" s="39"/>
    </row>
    <row r="36" spans="1:20" s="38" customFormat="1" ht="13.8" thickBot="1">
      <c r="A36" s="68"/>
      <c r="B36" s="69"/>
      <c r="C36" s="39"/>
      <c r="D36" s="39"/>
      <c r="E36" s="61"/>
      <c r="F36" s="39"/>
      <c r="G36" s="61"/>
      <c r="H36" s="84"/>
      <c r="I36" s="62"/>
      <c r="J36" s="62"/>
      <c r="L36" s="85"/>
      <c r="M36" s="39"/>
      <c r="N36" s="39"/>
      <c r="O36" s="47"/>
      <c r="P36" s="47"/>
      <c r="Q36" s="62"/>
      <c r="R36" s="61"/>
      <c r="S36" s="62"/>
      <c r="T36" s="57"/>
    </row>
    <row r="37" spans="1:20" s="38" customFormat="1" ht="13.8" thickBot="1">
      <c r="A37" s="29"/>
      <c r="B37" s="139">
        <v>202</v>
      </c>
      <c r="C37" s="73"/>
      <c r="D37" s="73"/>
      <c r="E37" s="139">
        <v>311</v>
      </c>
      <c r="F37" s="73"/>
      <c r="G37" s="139">
        <v>323</v>
      </c>
      <c r="H37" s="140">
        <v>327</v>
      </c>
      <c r="I37" s="61"/>
      <c r="J37" s="62"/>
      <c r="K37" s="44"/>
      <c r="L37" s="39"/>
      <c r="M37" s="39"/>
      <c r="N37" s="39"/>
      <c r="O37" s="47"/>
      <c r="P37" s="47"/>
    </row>
    <row r="38" spans="1:20" s="38" customFormat="1" ht="13.8">
      <c r="A38" s="89" t="s">
        <v>61</v>
      </c>
      <c r="B38" s="127">
        <v>0.29097222222222224</v>
      </c>
      <c r="C38" s="64" t="s">
        <v>31</v>
      </c>
      <c r="D38" s="134"/>
      <c r="E38" s="98">
        <v>0.33611111111111108</v>
      </c>
      <c r="F38" s="95"/>
      <c r="G38" s="98">
        <v>0.46111111111111108</v>
      </c>
      <c r="H38" s="99">
        <v>0.50277777777777777</v>
      </c>
      <c r="I38" s="83"/>
      <c r="J38" s="62"/>
      <c r="K38" s="61"/>
      <c r="L38" s="39"/>
      <c r="M38" s="39"/>
      <c r="N38" s="89"/>
      <c r="O38" s="39"/>
      <c r="P38" s="39"/>
    </row>
    <row r="39" spans="1:20" s="38" customFormat="1" ht="13.8">
      <c r="A39" s="90" t="s">
        <v>60</v>
      </c>
      <c r="B39" s="125">
        <v>0.29097222222222224</v>
      </c>
      <c r="C39" s="60" t="s">
        <v>32</v>
      </c>
      <c r="D39" s="135"/>
      <c r="E39" s="100">
        <v>0.33680555555555558</v>
      </c>
      <c r="F39" s="96"/>
      <c r="G39" s="100">
        <v>0.46180555555555558</v>
      </c>
      <c r="H39" s="101">
        <v>0.50347222222222221</v>
      </c>
      <c r="I39" s="83"/>
      <c r="J39" s="62"/>
      <c r="K39" s="39"/>
      <c r="L39" s="39"/>
      <c r="M39" s="39"/>
      <c r="N39" s="90"/>
      <c r="O39" s="39"/>
      <c r="P39" s="39"/>
    </row>
    <row r="40" spans="1:20" s="38" customFormat="1" ht="14.4" thickBot="1">
      <c r="A40" s="90" t="s">
        <v>59</v>
      </c>
      <c r="B40" s="125">
        <v>0.29236111111111113</v>
      </c>
      <c r="C40" s="60" t="s">
        <v>33</v>
      </c>
      <c r="D40" s="135"/>
      <c r="E40" s="100">
        <v>0.33749999999999997</v>
      </c>
      <c r="F40" s="96"/>
      <c r="G40" s="100">
        <v>0.46249999999999997</v>
      </c>
      <c r="H40" s="101">
        <v>0.50416666666666665</v>
      </c>
      <c r="I40" s="83"/>
      <c r="N40" s="86"/>
    </row>
    <row r="41" spans="1:20" s="38" customFormat="1" ht="13.8">
      <c r="A41" s="90" t="s">
        <v>58</v>
      </c>
      <c r="B41" s="125">
        <v>0.29305555555555557</v>
      </c>
      <c r="C41" s="60" t="s">
        <v>34</v>
      </c>
      <c r="D41" s="135"/>
      <c r="E41" s="100">
        <v>0.33819444444444446</v>
      </c>
      <c r="F41" s="96"/>
      <c r="G41" s="100">
        <v>0.46319444444444446</v>
      </c>
      <c r="H41" s="101">
        <v>0.50486111111111109</v>
      </c>
      <c r="I41" s="83"/>
      <c r="J41" s="39"/>
      <c r="K41" s="39"/>
      <c r="L41" s="39"/>
      <c r="M41" s="71"/>
      <c r="N41" s="71"/>
    </row>
    <row r="42" spans="1:20" s="38" customFormat="1" ht="13.8">
      <c r="A42" s="90" t="s">
        <v>57</v>
      </c>
      <c r="B42" s="125">
        <v>0.29375000000000001</v>
      </c>
      <c r="C42" s="60" t="s">
        <v>35</v>
      </c>
      <c r="D42" s="135"/>
      <c r="E42" s="100">
        <v>0.33888888888888885</v>
      </c>
      <c r="F42" s="96"/>
      <c r="G42" s="100">
        <v>0.46388888888888885</v>
      </c>
      <c r="H42" s="101">
        <v>0.50555555555555554</v>
      </c>
      <c r="I42" s="83"/>
      <c r="J42" s="85"/>
      <c r="K42" s="39"/>
      <c r="L42" s="39"/>
      <c r="M42" s="56"/>
      <c r="N42" s="56"/>
    </row>
    <row r="43" spans="1:20" s="38" customFormat="1" ht="13.8">
      <c r="A43" s="90" t="s">
        <v>56</v>
      </c>
      <c r="B43" s="125">
        <v>0.2951388888888889</v>
      </c>
      <c r="C43" s="60" t="s">
        <v>25</v>
      </c>
      <c r="D43" s="135"/>
      <c r="E43" s="100">
        <v>0.33888888888888885</v>
      </c>
      <c r="F43" s="96"/>
      <c r="G43" s="100">
        <v>0.46388888888888885</v>
      </c>
      <c r="H43" s="101">
        <v>0.50555555555555554</v>
      </c>
      <c r="I43" s="83"/>
      <c r="J43" s="85"/>
      <c r="K43" s="39"/>
      <c r="L43" s="39"/>
      <c r="M43" s="56"/>
      <c r="N43" s="56"/>
    </row>
    <row r="44" spans="1:20" s="38" customFormat="1" ht="13.8">
      <c r="A44" s="90" t="s">
        <v>55</v>
      </c>
      <c r="B44" s="125">
        <v>0.29583333333333334</v>
      </c>
      <c r="C44" s="60" t="s">
        <v>36</v>
      </c>
      <c r="D44" s="135"/>
      <c r="E44" s="100">
        <v>0.34097222222222223</v>
      </c>
      <c r="F44" s="96"/>
      <c r="G44" s="100">
        <v>0.46597222222222223</v>
      </c>
      <c r="H44" s="101">
        <v>0.50763888888888886</v>
      </c>
      <c r="I44" s="83"/>
      <c r="J44" s="85"/>
      <c r="K44" s="39"/>
      <c r="L44" s="39"/>
      <c r="M44" s="56"/>
      <c r="N44" s="56"/>
    </row>
    <row r="45" spans="1:20" s="38" customFormat="1" ht="13.8">
      <c r="A45" s="90" t="s">
        <v>54</v>
      </c>
      <c r="B45" s="125">
        <v>0.29652777777777778</v>
      </c>
      <c r="C45" s="60" t="s">
        <v>23</v>
      </c>
      <c r="D45" s="135"/>
      <c r="E45" s="100">
        <v>0.34236111111111112</v>
      </c>
      <c r="F45" s="96"/>
      <c r="G45" s="100">
        <v>0.46736111111111112</v>
      </c>
      <c r="H45" s="101">
        <v>0.50902777777777775</v>
      </c>
      <c r="I45" s="83"/>
      <c r="J45" s="85"/>
      <c r="K45" s="39"/>
      <c r="L45" s="39"/>
      <c r="M45" s="56"/>
      <c r="N45" s="56"/>
    </row>
    <row r="46" spans="1:20" s="38" customFormat="1" ht="13.8">
      <c r="A46" s="90" t="s">
        <v>53</v>
      </c>
      <c r="B46" s="125">
        <v>0.29791666666666666</v>
      </c>
      <c r="C46" s="60" t="s">
        <v>22</v>
      </c>
      <c r="D46" s="135"/>
      <c r="E46" s="100">
        <v>0.3430555555555555</v>
      </c>
      <c r="F46" s="96"/>
      <c r="G46" s="100">
        <v>0.4680555555555555</v>
      </c>
      <c r="H46" s="101">
        <v>0.50972222222222219</v>
      </c>
      <c r="I46" s="83"/>
      <c r="J46" s="85"/>
      <c r="K46" s="39"/>
      <c r="L46" s="39"/>
      <c r="M46" s="56"/>
      <c r="N46" s="56"/>
    </row>
    <row r="47" spans="1:20" s="38" customFormat="1" ht="13.8">
      <c r="A47" s="90" t="s">
        <v>52</v>
      </c>
      <c r="B47" s="125">
        <v>0.2986111111111111</v>
      </c>
      <c r="C47" s="60" t="s">
        <v>37</v>
      </c>
      <c r="D47" s="135"/>
      <c r="E47" s="100">
        <v>0.3430555555555555</v>
      </c>
      <c r="F47" s="96"/>
      <c r="G47" s="100">
        <v>0.4680555555555555</v>
      </c>
      <c r="H47" s="101">
        <v>0.50972222222222219</v>
      </c>
      <c r="I47" s="83"/>
      <c r="J47" s="85"/>
      <c r="K47" s="39"/>
      <c r="L47" s="39"/>
      <c r="M47" s="56"/>
      <c r="N47" s="56"/>
    </row>
    <row r="48" spans="1:20" s="38" customFormat="1" ht="13.8">
      <c r="A48" s="90" t="s">
        <v>51</v>
      </c>
      <c r="B48" s="125">
        <v>0.3</v>
      </c>
      <c r="C48" s="60" t="s">
        <v>38</v>
      </c>
      <c r="D48" s="135"/>
      <c r="E48" s="100">
        <v>0.34375</v>
      </c>
      <c r="F48" s="96"/>
      <c r="G48" s="100">
        <v>0.46875</v>
      </c>
      <c r="H48" s="101">
        <v>0.51041666666666663</v>
      </c>
      <c r="I48" s="83"/>
      <c r="J48" s="85"/>
      <c r="K48" s="39"/>
      <c r="L48" s="39"/>
      <c r="M48" s="56"/>
      <c r="N48" s="56"/>
    </row>
    <row r="49" spans="1:20" s="38" customFormat="1" ht="13.8">
      <c r="A49" s="90" t="s">
        <v>50</v>
      </c>
      <c r="B49" s="125">
        <v>0.30208333333333331</v>
      </c>
      <c r="C49" s="60" t="s">
        <v>20</v>
      </c>
      <c r="D49" s="135"/>
      <c r="E49" s="102" t="s">
        <v>66</v>
      </c>
      <c r="F49" s="96"/>
      <c r="G49" s="102" t="s">
        <v>66</v>
      </c>
      <c r="H49" s="103" t="s">
        <v>66</v>
      </c>
      <c r="I49" s="46"/>
      <c r="J49" s="85"/>
      <c r="K49" s="39"/>
      <c r="L49" s="39"/>
      <c r="M49" s="56"/>
      <c r="N49" s="56"/>
    </row>
    <row r="50" spans="1:20" s="38" customFormat="1" ht="13.8">
      <c r="A50" s="90" t="s">
        <v>62</v>
      </c>
      <c r="B50" s="125">
        <v>0.30208333333333331</v>
      </c>
      <c r="C50" s="60" t="s">
        <v>20</v>
      </c>
      <c r="D50" s="135"/>
      <c r="E50" s="100">
        <v>0.34513888888888888</v>
      </c>
      <c r="F50" s="96"/>
      <c r="G50" s="100">
        <v>0.47013888888888888</v>
      </c>
      <c r="H50" s="101">
        <v>0.51180555555555551</v>
      </c>
      <c r="I50" s="83"/>
      <c r="J50" s="85"/>
      <c r="K50" s="39"/>
      <c r="L50" s="39"/>
      <c r="M50" s="56"/>
      <c r="N50" s="56"/>
    </row>
    <row r="51" spans="1:20" s="38" customFormat="1" ht="13.8">
      <c r="A51" s="90" t="s">
        <v>49</v>
      </c>
      <c r="B51" s="125">
        <v>0.30277777777777776</v>
      </c>
      <c r="C51" s="60" t="s">
        <v>20</v>
      </c>
      <c r="D51" s="135"/>
      <c r="E51" s="100">
        <v>0.34583333333333338</v>
      </c>
      <c r="F51" s="96"/>
      <c r="G51" s="100">
        <v>0.47083333333333338</v>
      </c>
      <c r="H51" s="101">
        <v>0.51250000000000007</v>
      </c>
      <c r="I51" s="83"/>
      <c r="J51" s="85"/>
      <c r="K51" s="39"/>
      <c r="L51" s="39"/>
      <c r="M51" s="56"/>
      <c r="N51" s="56"/>
    </row>
    <row r="52" spans="1:20" s="38" customFormat="1" ht="13.8">
      <c r="A52" s="90" t="s">
        <v>48</v>
      </c>
      <c r="B52" s="125">
        <v>0.30416666666666664</v>
      </c>
      <c r="C52" s="60" t="s">
        <v>19</v>
      </c>
      <c r="D52" s="135"/>
      <c r="E52" s="100">
        <v>0.34652777777777777</v>
      </c>
      <c r="F52" s="96"/>
      <c r="G52" s="100">
        <v>0.47152777777777777</v>
      </c>
      <c r="H52" s="101">
        <v>0.5131944444444444</v>
      </c>
      <c r="I52" s="83"/>
      <c r="J52" s="85"/>
      <c r="K52" s="39"/>
      <c r="L52" s="39"/>
      <c r="M52" s="56"/>
      <c r="N52" s="56"/>
    </row>
    <row r="53" spans="1:20" s="38" customFormat="1" ht="13.8">
      <c r="A53" s="90" t="s">
        <v>47</v>
      </c>
      <c r="B53" s="125">
        <v>0.30486111111111108</v>
      </c>
      <c r="C53" s="60" t="s">
        <v>39</v>
      </c>
      <c r="D53" s="135"/>
      <c r="E53" s="100">
        <v>0.34722222222222227</v>
      </c>
      <c r="F53" s="96"/>
      <c r="G53" s="100">
        <v>0.47222222222222227</v>
      </c>
      <c r="H53" s="101">
        <v>0.51388888888888895</v>
      </c>
      <c r="I53" s="83"/>
      <c r="J53" s="85"/>
      <c r="K53" s="39"/>
      <c r="L53" s="39"/>
      <c r="M53" s="56"/>
      <c r="N53" s="56"/>
    </row>
    <row r="54" spans="1:20" s="38" customFormat="1" ht="13.8">
      <c r="A54" s="90" t="s">
        <v>46</v>
      </c>
      <c r="B54" s="125">
        <v>0.30486111111111108</v>
      </c>
      <c r="C54" s="60" t="s">
        <v>17</v>
      </c>
      <c r="D54" s="135"/>
      <c r="E54" s="100">
        <v>0.34791666666666665</v>
      </c>
      <c r="F54" s="96"/>
      <c r="G54" s="100">
        <v>0.47291666666666665</v>
      </c>
      <c r="H54" s="101">
        <v>0.51458333333333328</v>
      </c>
      <c r="I54" s="83"/>
      <c r="J54" s="85"/>
      <c r="K54" s="39"/>
      <c r="L54" s="39"/>
      <c r="M54" s="56"/>
      <c r="N54" s="56"/>
    </row>
    <row r="55" spans="1:20" s="38" customFormat="1" ht="13.8">
      <c r="A55" s="90" t="s">
        <v>45</v>
      </c>
      <c r="B55" s="125">
        <v>0.30555555555555552</v>
      </c>
      <c r="C55" s="60" t="s">
        <v>16</v>
      </c>
      <c r="D55" s="135"/>
      <c r="E55" s="100">
        <v>0.34861111111111115</v>
      </c>
      <c r="F55" s="96"/>
      <c r="G55" s="100">
        <v>0.47361111111111115</v>
      </c>
      <c r="H55" s="101">
        <v>0.51527777777777783</v>
      </c>
      <c r="I55" s="83"/>
      <c r="J55" s="85"/>
      <c r="K55" s="39"/>
      <c r="L55" s="39"/>
      <c r="M55" s="56"/>
      <c r="N55" s="56"/>
    </row>
    <row r="56" spans="1:20" s="38" customFormat="1" ht="13.8">
      <c r="A56" s="90" t="s">
        <v>44</v>
      </c>
      <c r="B56" s="125">
        <v>0.30624999999999997</v>
      </c>
      <c r="C56" s="60" t="s">
        <v>40</v>
      </c>
      <c r="D56" s="135"/>
      <c r="E56" s="100">
        <v>0.34930555555555554</v>
      </c>
      <c r="F56" s="96"/>
      <c r="G56" s="100">
        <v>0.47430555555555554</v>
      </c>
      <c r="H56" s="101">
        <v>0.51597222222222217</v>
      </c>
      <c r="I56" s="83"/>
      <c r="J56" s="85"/>
      <c r="K56" s="39"/>
      <c r="L56" s="39"/>
      <c r="M56" s="56"/>
      <c r="N56" s="56"/>
    </row>
    <row r="57" spans="1:20" s="38" customFormat="1" ht="13.8">
      <c r="A57" s="90" t="s">
        <v>63</v>
      </c>
      <c r="B57" s="125">
        <v>0.30694444444444441</v>
      </c>
      <c r="C57" s="60" t="s">
        <v>41</v>
      </c>
      <c r="D57" s="135"/>
      <c r="E57" s="100">
        <v>0.35138888888888892</v>
      </c>
      <c r="F57" s="96"/>
      <c r="G57" s="100">
        <v>0.47638888888888892</v>
      </c>
      <c r="H57" s="101">
        <v>0.5180555555555556</v>
      </c>
      <c r="I57" s="83"/>
      <c r="J57" s="85"/>
      <c r="K57" s="39"/>
      <c r="L57" s="39"/>
      <c r="M57" s="56"/>
      <c r="N57" s="56"/>
    </row>
    <row r="58" spans="1:20" s="38" customFormat="1" ht="13.8">
      <c r="A58" s="90" t="s">
        <v>64</v>
      </c>
      <c r="B58" s="125">
        <v>0.30902777777777779</v>
      </c>
      <c r="C58" s="60" t="s">
        <v>13</v>
      </c>
      <c r="D58" s="135"/>
      <c r="E58" s="142">
        <v>0.3527777777777778</v>
      </c>
      <c r="F58" s="96"/>
      <c r="G58" s="100">
        <v>0.4777777777777778</v>
      </c>
      <c r="H58" s="144">
        <v>0.51944444444444449</v>
      </c>
      <c r="I58" s="83"/>
      <c r="J58" s="85"/>
      <c r="K58" s="39"/>
      <c r="L58" s="39"/>
      <c r="M58" s="56"/>
      <c r="N58" s="56"/>
    </row>
    <row r="59" spans="1:20" s="38" customFormat="1" ht="14.4" thickBot="1">
      <c r="A59" s="86" t="s">
        <v>42</v>
      </c>
      <c r="B59" s="126">
        <v>0.31111111111111112</v>
      </c>
      <c r="C59" s="82"/>
      <c r="D59" s="136"/>
      <c r="E59" s="104"/>
      <c r="F59" s="67"/>
      <c r="G59" s="105"/>
      <c r="H59" s="106"/>
      <c r="I59" s="143"/>
      <c r="J59" s="85"/>
      <c r="K59" s="39"/>
      <c r="L59" s="39"/>
      <c r="M59" s="56"/>
      <c r="N59" s="56"/>
    </row>
    <row r="60" spans="1:20" s="38" customFormat="1" ht="13.2">
      <c r="D60" s="31"/>
      <c r="E60" s="49"/>
      <c r="F60" s="55"/>
      <c r="G60" s="44"/>
      <c r="H60" s="39"/>
      <c r="L60" s="85"/>
      <c r="M60" s="39"/>
      <c r="N60" s="39"/>
      <c r="O60" s="56"/>
      <c r="P60" s="56"/>
      <c r="Q60" s="56"/>
      <c r="R60" s="39"/>
    </row>
    <row r="61" spans="1:20" s="38" customFormat="1" ht="13.2">
      <c r="E61" s="39"/>
      <c r="F61" s="49"/>
      <c r="G61" s="49"/>
      <c r="H61" s="39"/>
      <c r="L61" s="85"/>
      <c r="M61" s="39"/>
      <c r="N61" s="39"/>
      <c r="O61" s="56"/>
      <c r="P61" s="56"/>
      <c r="Q61" s="56"/>
      <c r="R61" s="39"/>
    </row>
    <row r="62" spans="1:20" s="38" customFormat="1" ht="13.2">
      <c r="D62" s="31"/>
      <c r="E62" s="31"/>
      <c r="F62" s="198" t="s">
        <v>92</v>
      </c>
      <c r="G62" s="31"/>
      <c r="H62" s="31"/>
      <c r="J62" s="9"/>
      <c r="K62" s="31"/>
      <c r="L62" s="44"/>
      <c r="N62" s="39"/>
      <c r="O62" s="39"/>
      <c r="P62" s="39"/>
      <c r="Q62" s="44"/>
      <c r="R62" s="44"/>
      <c r="S62" s="44"/>
      <c r="T62" s="39"/>
    </row>
    <row r="63" spans="1:20" s="38" customFormat="1" ht="13.2">
      <c r="A63" s="9"/>
      <c r="B63" s="31"/>
      <c r="C63" s="31"/>
      <c r="D63" s="31"/>
      <c r="E63" s="31"/>
      <c r="F63" s="31"/>
      <c r="G63" s="31"/>
      <c r="H63" s="31"/>
      <c r="L63" s="44"/>
      <c r="N63" s="39"/>
      <c r="O63" s="39"/>
      <c r="P63" s="39"/>
      <c r="Q63" s="39"/>
      <c r="R63" s="39"/>
      <c r="S63" s="39"/>
      <c r="T63" s="39"/>
    </row>
    <row r="64" spans="1:20" s="38" customFormat="1" ht="13.2">
      <c r="A64" s="9"/>
      <c r="B64" s="31"/>
      <c r="C64" s="31"/>
      <c r="D64" s="31"/>
      <c r="E64" s="31"/>
      <c r="F64" s="31"/>
      <c r="G64" s="31"/>
      <c r="H64" s="31"/>
      <c r="L64" s="31"/>
      <c r="N64" s="39"/>
      <c r="O64" s="39"/>
      <c r="P64" s="39"/>
      <c r="Q64" s="39"/>
      <c r="R64" s="39"/>
      <c r="S64" s="39"/>
      <c r="T64" s="39"/>
    </row>
    <row r="65" spans="1:8" s="38" customFormat="1" ht="13.2">
      <c r="A65" s="9"/>
      <c r="B65" s="31"/>
      <c r="C65" s="31"/>
      <c r="D65" s="31"/>
      <c r="E65" s="31"/>
      <c r="F65" s="31"/>
      <c r="G65" s="31"/>
      <c r="H65" s="31"/>
    </row>
    <row r="66" spans="1:8" s="38" customFormat="1" ht="13.2">
      <c r="A66" s="9"/>
      <c r="B66" s="31"/>
      <c r="C66" s="31"/>
      <c r="D66" s="31"/>
      <c r="E66" s="31"/>
      <c r="F66" s="31"/>
      <c r="G66" s="31"/>
      <c r="H66" s="31"/>
    </row>
    <row r="67" spans="1:8" s="38" customFormat="1" ht="13.2">
      <c r="A67" s="9"/>
      <c r="B67" s="31"/>
      <c r="C67" s="31"/>
      <c r="D67" s="31"/>
      <c r="E67" s="31"/>
      <c r="F67" s="31"/>
      <c r="G67" s="31"/>
      <c r="H67" s="31"/>
    </row>
    <row r="68" spans="1:8" s="38" customFormat="1" ht="13.2">
      <c r="A68" s="9"/>
      <c r="B68" s="31"/>
      <c r="C68" s="31"/>
      <c r="D68" s="31"/>
      <c r="E68" s="31"/>
      <c r="F68" s="31"/>
      <c r="G68" s="31"/>
      <c r="H68" s="31"/>
    </row>
    <row r="69" spans="1:8" s="38" customFormat="1" ht="13.2">
      <c r="A69" s="9"/>
      <c r="B69" s="31"/>
      <c r="C69" s="31"/>
      <c r="D69" s="31"/>
      <c r="E69" s="31"/>
      <c r="F69" s="31"/>
      <c r="G69" s="31"/>
      <c r="H69" s="31"/>
    </row>
    <row r="70" spans="1:8" s="38" customFormat="1" ht="13.2">
      <c r="A70" s="9"/>
      <c r="B70" s="31"/>
      <c r="C70" s="31"/>
      <c r="D70" s="31"/>
      <c r="E70" s="31"/>
      <c r="F70" s="31"/>
      <c r="G70" s="31"/>
      <c r="H70" s="31"/>
    </row>
    <row r="71" spans="1:8" s="38" customFormat="1" ht="13.2">
      <c r="A71" s="9"/>
      <c r="B71" s="31"/>
      <c r="C71" s="31"/>
      <c r="D71" s="31"/>
      <c r="E71" s="31"/>
      <c r="F71" s="31"/>
      <c r="G71" s="31"/>
      <c r="H71" s="31"/>
    </row>
    <row r="72" spans="1:8" s="38" customFormat="1" ht="13.2">
      <c r="A72" s="9"/>
      <c r="B72" s="31"/>
      <c r="C72" s="31"/>
      <c r="D72" s="31"/>
      <c r="E72" s="31"/>
      <c r="F72" s="31"/>
      <c r="G72" s="31"/>
      <c r="H72" s="31"/>
    </row>
    <row r="73" spans="1:8" s="38" customFormat="1" ht="13.2">
      <c r="A73" s="9"/>
      <c r="B73" s="31"/>
      <c r="C73" s="31"/>
      <c r="D73" s="31"/>
      <c r="E73" s="31"/>
      <c r="F73" s="31"/>
      <c r="G73" s="31"/>
      <c r="H73" s="31"/>
    </row>
    <row r="74" spans="1:8" s="38" customFormat="1" ht="13.2">
      <c r="A74" s="9"/>
      <c r="B74" s="31"/>
      <c r="C74" s="31"/>
      <c r="D74" s="31"/>
      <c r="E74" s="31"/>
      <c r="F74" s="31"/>
      <c r="G74" s="31"/>
      <c r="H74" s="31"/>
    </row>
    <row r="75" spans="1:8" s="38" customFormat="1" ht="13.2">
      <c r="A75" s="9"/>
      <c r="B75" s="31"/>
      <c r="C75" s="31"/>
      <c r="D75" s="31"/>
      <c r="E75" s="31"/>
      <c r="F75" s="31"/>
      <c r="G75" s="31"/>
      <c r="H75" s="31"/>
    </row>
    <row r="76" spans="1:8" s="38" customFormat="1" ht="13.2">
      <c r="A76" s="9"/>
      <c r="B76" s="31"/>
      <c r="C76" s="31"/>
      <c r="D76" s="31"/>
      <c r="E76" s="31"/>
      <c r="F76" s="31"/>
      <c r="G76" s="31"/>
      <c r="H76" s="31"/>
    </row>
    <row r="77" spans="1:8" s="38" customFormat="1" ht="13.2">
      <c r="A77" s="9"/>
      <c r="B77" s="31"/>
      <c r="C77" s="31"/>
      <c r="D77" s="31"/>
      <c r="E77" s="31"/>
      <c r="F77" s="31"/>
      <c r="G77" s="31"/>
      <c r="H77" s="31"/>
    </row>
    <row r="78" spans="1:8" s="38" customFormat="1" ht="13.2">
      <c r="A78" s="9"/>
      <c r="B78" s="31"/>
      <c r="C78" s="31"/>
      <c r="D78" s="31"/>
      <c r="E78" s="31"/>
      <c r="F78" s="31"/>
      <c r="G78" s="31"/>
      <c r="H78" s="31"/>
    </row>
    <row r="79" spans="1:8" s="38" customFormat="1" ht="13.2">
      <c r="A79" s="9"/>
      <c r="B79" s="31"/>
      <c r="C79" s="31"/>
      <c r="D79" s="31"/>
      <c r="E79" s="31"/>
      <c r="F79" s="31"/>
      <c r="G79" s="31"/>
      <c r="H79" s="31"/>
    </row>
    <row r="80" spans="1:8" s="38" customFormat="1" ht="13.2">
      <c r="A80" s="9"/>
      <c r="B80" s="31"/>
      <c r="C80" s="31"/>
      <c r="D80" s="31"/>
      <c r="E80" s="31"/>
      <c r="F80" s="31"/>
      <c r="G80" s="31"/>
      <c r="H80" s="31"/>
    </row>
    <row r="81" spans="1:8" s="38" customFormat="1" ht="13.2">
      <c r="A81" s="9"/>
      <c r="B81" s="31"/>
      <c r="C81" s="31"/>
      <c r="D81" s="31"/>
      <c r="E81" s="31"/>
      <c r="F81" s="31"/>
      <c r="G81" s="31"/>
      <c r="H81" s="31"/>
    </row>
    <row r="82" spans="1:8" s="38" customFormat="1" ht="13.2">
      <c r="A82" s="9"/>
      <c r="B82" s="31"/>
      <c r="C82" s="31"/>
      <c r="D82" s="31"/>
      <c r="E82" s="31"/>
      <c r="F82" s="31"/>
      <c r="G82" s="31"/>
      <c r="H82" s="31"/>
    </row>
    <row r="83" spans="1:8" s="38" customFormat="1" ht="13.2">
      <c r="A83" s="9"/>
      <c r="B83" s="31"/>
      <c r="C83" s="31"/>
      <c r="D83" s="31"/>
      <c r="E83" s="31"/>
      <c r="F83" s="31"/>
      <c r="G83" s="31"/>
      <c r="H83" s="31"/>
    </row>
    <row r="84" spans="1:8" s="38" customFormat="1" ht="13.2">
      <c r="A84" s="9"/>
      <c r="B84" s="31"/>
      <c r="C84" s="31"/>
      <c r="D84" s="31"/>
      <c r="E84" s="31"/>
      <c r="F84" s="31"/>
      <c r="G84" s="31"/>
      <c r="H84" s="31"/>
    </row>
    <row r="85" spans="1:8" s="38" customFormat="1" ht="13.2">
      <c r="A85" s="9"/>
      <c r="B85" s="31"/>
      <c r="C85" s="31"/>
      <c r="D85" s="31"/>
      <c r="E85" s="31"/>
      <c r="F85" s="31"/>
      <c r="G85" s="31"/>
      <c r="H85" s="31"/>
    </row>
    <row r="86" spans="1:8" s="38" customFormat="1" ht="13.2">
      <c r="A86" s="9"/>
      <c r="B86" s="31"/>
      <c r="C86" s="31"/>
      <c r="D86" s="31"/>
      <c r="E86" s="31"/>
      <c r="F86" s="31"/>
      <c r="G86" s="31"/>
      <c r="H86" s="31"/>
    </row>
    <row r="87" spans="1:8" s="38" customFormat="1" ht="13.2">
      <c r="A87" s="9"/>
      <c r="B87" s="31"/>
      <c r="C87" s="31"/>
      <c r="D87" s="31"/>
      <c r="E87" s="31"/>
      <c r="F87" s="31"/>
      <c r="G87" s="31"/>
      <c r="H87" s="31"/>
    </row>
    <row r="88" spans="1:8" s="38" customFormat="1" ht="13.2">
      <c r="A88" s="9"/>
      <c r="B88" s="31"/>
      <c r="C88" s="31"/>
      <c r="D88" s="31"/>
      <c r="E88" s="31"/>
      <c r="F88" s="31"/>
      <c r="G88" s="31"/>
      <c r="H88" s="31"/>
    </row>
    <row r="89" spans="1:8" s="38" customFormat="1" ht="13.2">
      <c r="A89" s="9"/>
      <c r="B89" s="31"/>
      <c r="C89" s="31"/>
      <c r="D89" s="31"/>
      <c r="E89" s="31"/>
      <c r="F89" s="31"/>
      <c r="G89" s="31"/>
      <c r="H89" s="31"/>
    </row>
    <row r="90" spans="1:8" s="38" customFormat="1" ht="13.2">
      <c r="A90" s="9"/>
      <c r="B90" s="31"/>
      <c r="C90" s="31"/>
      <c r="D90" s="31"/>
      <c r="E90" s="31"/>
      <c r="F90" s="31"/>
      <c r="G90" s="31"/>
      <c r="H90" s="31"/>
    </row>
    <row r="91" spans="1:8" s="38" customFormat="1" ht="13.2">
      <c r="A91" s="9"/>
      <c r="B91" s="31"/>
      <c r="C91" s="31"/>
      <c r="D91" s="31"/>
      <c r="E91" s="31"/>
      <c r="F91" s="31"/>
      <c r="G91" s="31"/>
      <c r="H91" s="31"/>
    </row>
    <row r="92" spans="1:8" s="38" customFormat="1" ht="13.2">
      <c r="A92" s="9"/>
      <c r="B92" s="31"/>
      <c r="C92" s="31"/>
      <c r="D92" s="31"/>
      <c r="E92" s="31"/>
      <c r="F92" s="31"/>
      <c r="G92" s="31"/>
      <c r="H92" s="31"/>
    </row>
    <row r="93" spans="1:8" s="38" customFormat="1" ht="13.2">
      <c r="A93" s="9"/>
      <c r="B93" s="31"/>
      <c r="C93" s="31"/>
      <c r="D93" s="31"/>
      <c r="E93" s="31"/>
      <c r="F93" s="31"/>
      <c r="G93" s="31"/>
      <c r="H93" s="31"/>
    </row>
    <row r="94" spans="1:8" s="38" customFormat="1" ht="13.2">
      <c r="A94" s="9"/>
      <c r="B94" s="31"/>
      <c r="C94" s="31"/>
      <c r="D94" s="31"/>
      <c r="E94" s="31"/>
      <c r="F94" s="31"/>
      <c r="G94" s="31"/>
      <c r="H94" s="31"/>
    </row>
    <row r="95" spans="1:8" s="38" customFormat="1" ht="13.2">
      <c r="A95" s="9"/>
      <c r="B95" s="31"/>
      <c r="C95" s="31"/>
      <c r="D95" s="31"/>
      <c r="E95" s="31"/>
      <c r="F95" s="31"/>
      <c r="G95" s="31"/>
      <c r="H95" s="31"/>
    </row>
    <row r="96" spans="1:8" s="38" customFormat="1" ht="13.2">
      <c r="A96" s="9"/>
      <c r="B96" s="31"/>
      <c r="C96" s="31"/>
      <c r="D96" s="31"/>
      <c r="E96" s="31"/>
      <c r="F96" s="31"/>
      <c r="G96" s="31"/>
      <c r="H96" s="31"/>
    </row>
    <row r="97" spans="1:8" s="38" customFormat="1" ht="13.2">
      <c r="A97" s="9"/>
      <c r="B97" s="31"/>
      <c r="C97" s="31"/>
      <c r="D97" s="31"/>
      <c r="E97" s="31"/>
      <c r="F97" s="31"/>
      <c r="G97" s="31"/>
      <c r="H97" s="31"/>
    </row>
    <row r="98" spans="1:8" s="38" customFormat="1" ht="13.2">
      <c r="A98" s="9"/>
      <c r="B98" s="31"/>
      <c r="C98" s="31"/>
      <c r="D98" s="31"/>
      <c r="E98" s="31"/>
      <c r="F98" s="31"/>
      <c r="G98" s="31"/>
      <c r="H98" s="31"/>
    </row>
    <row r="99" spans="1:8" s="38" customFormat="1" ht="13.2">
      <c r="A99" s="9"/>
      <c r="B99" s="31"/>
      <c r="C99" s="31"/>
    </row>
    <row r="100" spans="1:8" s="38" customFormat="1" ht="13.2">
      <c r="A100" s="9"/>
      <c r="B100" s="31"/>
      <c r="C100" s="31"/>
    </row>
    <row r="101" spans="1:8" ht="13.2">
      <c r="C101" s="31"/>
    </row>
  </sheetData>
  <conditionalFormatting sqref="I7">
    <cfRule type="cellIs" dxfId="5" priority="1" stopIfTrue="1" operator="greaterThan">
      <formula>0.334027777777778</formula>
    </cfRule>
    <cfRule type="cellIs" dxfId="4" priority="2" stopIfTrue="1" operator="between">
      <formula>0.305555555555556</formula>
      <formula>0.333333333333333</formula>
    </cfRule>
    <cfRule type="cellIs" dxfId="3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102"/>
  <sheetViews>
    <sheetView tabSelected="1" zoomScale="110" zoomScaleNormal="110" workbookViewId="0">
      <selection activeCell="J11" sqref="J10:J11"/>
    </sheetView>
  </sheetViews>
  <sheetFormatPr defaultColWidth="9.109375" defaultRowHeight="11.4"/>
  <cols>
    <col min="1" max="1" width="25" style="9" customWidth="1"/>
    <col min="2" max="5" width="8.109375" style="38" customWidth="1"/>
    <col min="6" max="6" width="7" style="38" customWidth="1"/>
    <col min="7" max="7" width="13.109375" style="38" customWidth="1"/>
    <col min="8" max="8" width="6.88671875" style="38" customWidth="1"/>
    <col min="9" max="10" width="8.109375" style="38" customWidth="1"/>
    <col min="11" max="11" width="6.44140625" style="38" customWidth="1"/>
    <col min="12" max="12" width="7.33203125" style="38" customWidth="1"/>
    <col min="13" max="13" width="7.109375" style="38" customWidth="1"/>
    <col min="14" max="14" width="6.5546875" style="38" customWidth="1"/>
    <col min="15" max="15" width="7.33203125" style="38" customWidth="1"/>
    <col min="16" max="16" width="7.109375" style="38" customWidth="1"/>
    <col min="17" max="45" width="10.88671875" style="38" customWidth="1"/>
    <col min="46" max="16384" width="9.109375" style="9"/>
  </cols>
  <sheetData>
    <row r="1" spans="1:17" ht="16.2" thickBot="1">
      <c r="A1" s="40"/>
      <c r="B1" s="29" t="s">
        <v>11</v>
      </c>
      <c r="C1" s="28"/>
      <c r="D1" s="28"/>
      <c r="E1" s="28"/>
      <c r="F1" s="28"/>
      <c r="G1" s="27"/>
      <c r="H1" s="26" t="s">
        <v>12</v>
      </c>
      <c r="I1" s="25"/>
      <c r="J1" s="9"/>
    </row>
    <row r="2" spans="1:17" ht="24.6">
      <c r="A2" s="232">
        <v>3</v>
      </c>
      <c r="B2" s="19" t="s">
        <v>0</v>
      </c>
      <c r="C2" s="23"/>
      <c r="D2" s="19" t="s">
        <v>1</v>
      </c>
      <c r="E2" s="23"/>
      <c r="F2" s="19" t="s">
        <v>2</v>
      </c>
      <c r="G2" s="23"/>
      <c r="H2" s="19" t="s">
        <v>1</v>
      </c>
      <c r="I2" s="23"/>
      <c r="J2" s="9"/>
    </row>
    <row r="3" spans="1:17" ht="13.2">
      <c r="A3" s="34" t="s">
        <v>69</v>
      </c>
      <c r="B3" s="16">
        <v>0.21875</v>
      </c>
      <c r="C3" s="17">
        <v>0.3611111111111111</v>
      </c>
      <c r="D3" s="16">
        <f>C3</f>
        <v>0.3611111111111111</v>
      </c>
      <c r="E3" s="17">
        <v>0.47916666666666669</v>
      </c>
      <c r="F3" s="16">
        <f>E3</f>
        <v>0.47916666666666669</v>
      </c>
      <c r="G3" s="24">
        <v>0.66666666666666663</v>
      </c>
      <c r="H3" s="16">
        <v>0</v>
      </c>
      <c r="I3" s="17">
        <v>0</v>
      </c>
      <c r="J3" s="9"/>
      <c r="K3" s="41"/>
      <c r="L3" s="41"/>
      <c r="M3" s="41"/>
      <c r="N3" s="41"/>
      <c r="O3" s="41"/>
      <c r="P3" s="5"/>
      <c r="Q3" s="42"/>
    </row>
    <row r="4" spans="1:17" ht="15.75" customHeight="1" thickBot="1">
      <c r="A4" s="34">
        <v>44178</v>
      </c>
      <c r="B4" s="3"/>
      <c r="C4" s="4">
        <f>IF(B3&gt;C3,C3+1-B3,C3-B3)</f>
        <v>0.1423611111111111</v>
      </c>
      <c r="D4" s="3"/>
      <c r="E4" s="4">
        <f>IF(E3&lt;D3,E3+1-D3,E3-D3)</f>
        <v>0.11805555555555558</v>
      </c>
      <c r="F4" s="3"/>
      <c r="G4" s="4">
        <f>IF(F3&gt;G3,G3+1-F3,G3-F3)</f>
        <v>0.18749999999999994</v>
      </c>
      <c r="H4" s="2"/>
      <c r="I4" s="33">
        <f>I3-H3</f>
        <v>0</v>
      </c>
      <c r="J4" s="9"/>
      <c r="K4" s="1"/>
      <c r="L4" s="5"/>
      <c r="M4" s="5"/>
      <c r="N4" s="37"/>
      <c r="O4" s="37"/>
      <c r="P4" s="5"/>
      <c r="Q4" s="42"/>
    </row>
    <row r="5" spans="1:17" ht="15.75" customHeight="1">
      <c r="A5" s="35" t="s">
        <v>3</v>
      </c>
      <c r="B5" s="19" t="s">
        <v>4</v>
      </c>
      <c r="C5" s="23"/>
      <c r="D5" s="19" t="s">
        <v>1</v>
      </c>
      <c r="E5" s="23"/>
      <c r="F5" s="19" t="s">
        <v>5</v>
      </c>
      <c r="G5" s="22"/>
      <c r="H5" s="21" t="s">
        <v>6</v>
      </c>
      <c r="I5" s="18" t="s">
        <v>7</v>
      </c>
      <c r="J5" s="20" t="s">
        <v>8</v>
      </c>
    </row>
    <row r="6" spans="1:17" ht="15.75" customHeight="1" thickBot="1">
      <c r="A6" s="36" t="s">
        <v>65</v>
      </c>
      <c r="B6" s="16">
        <f>I3</f>
        <v>0</v>
      </c>
      <c r="C6" s="17">
        <v>0</v>
      </c>
      <c r="D6" s="16">
        <v>0</v>
      </c>
      <c r="E6" s="17">
        <v>0</v>
      </c>
      <c r="F6" s="16">
        <f>E6</f>
        <v>0</v>
      </c>
      <c r="G6" s="15">
        <v>0</v>
      </c>
      <c r="H6" s="14">
        <f>B3</f>
        <v>0.21875</v>
      </c>
      <c r="I6" s="13">
        <f>G3</f>
        <v>0.66666666666666663</v>
      </c>
      <c r="J6" s="6">
        <f>IF(H6&gt;I6,I6+1-H6,I6-H6)</f>
        <v>0.44791666666666663</v>
      </c>
    </row>
    <row r="7" spans="1:17" ht="14.4" thickBot="1">
      <c r="A7" s="152" t="s">
        <v>10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0" t="s">
        <v>9</v>
      </c>
      <c r="I7" s="7">
        <f>C4+G4+C7+G7</f>
        <v>0.32986111111111105</v>
      </c>
      <c r="J7" s="8">
        <f>J6*1440+R2+R3</f>
        <v>645</v>
      </c>
    </row>
    <row r="8" spans="1:17" ht="12.6" thickBot="1">
      <c r="A8" s="115" t="s">
        <v>89</v>
      </c>
      <c r="B8" s="116"/>
      <c r="C8" s="116"/>
      <c r="D8" s="116"/>
      <c r="E8" s="116"/>
      <c r="F8" s="116"/>
      <c r="G8" s="117"/>
      <c r="H8" s="32"/>
      <c r="I8" s="8">
        <f>I7*1440+Q3+Q4</f>
        <v>474.99999999999989</v>
      </c>
      <c r="J8" s="39"/>
    </row>
    <row r="9" spans="1:17" s="38" customFormat="1" ht="12.6" thickBot="1">
      <c r="A9" s="119" t="s">
        <v>83</v>
      </c>
      <c r="B9" s="120"/>
      <c r="C9" s="120"/>
      <c r="D9" s="120"/>
      <c r="E9" s="120"/>
      <c r="F9" s="120"/>
      <c r="G9" s="121"/>
    </row>
    <row r="10" spans="1:17" s="38" customFormat="1" ht="12.6" thickBot="1">
      <c r="A10" s="119" t="s">
        <v>84</v>
      </c>
      <c r="B10" s="120"/>
      <c r="C10" s="120"/>
      <c r="D10" s="120"/>
      <c r="E10" s="120"/>
      <c r="F10" s="120"/>
      <c r="G10" s="121"/>
    </row>
    <row r="11" spans="1:17" s="38" customFormat="1" ht="12.6" thickBot="1">
      <c r="A11" s="119" t="s">
        <v>87</v>
      </c>
      <c r="B11" s="120"/>
      <c r="C11" s="120"/>
      <c r="D11" s="120"/>
      <c r="E11" s="120"/>
      <c r="F11" s="120"/>
      <c r="G11" s="121"/>
    </row>
    <row r="12" spans="1:17" s="38" customFormat="1" ht="13.2">
      <c r="A12" s="146" t="s">
        <v>91</v>
      </c>
      <c r="B12" s="187"/>
      <c r="C12" s="187"/>
      <c r="D12" s="187"/>
      <c r="E12" s="187"/>
      <c r="F12" s="187"/>
      <c r="G12" s="187"/>
    </row>
    <row r="13" spans="1:17" s="38" customFormat="1" ht="12.6" thickBot="1">
      <c r="A13" s="187"/>
      <c r="B13" s="187"/>
      <c r="C13" s="187"/>
      <c r="D13" s="187"/>
      <c r="E13" s="187"/>
      <c r="F13" s="187"/>
      <c r="G13" s="187"/>
    </row>
    <row r="14" spans="1:17" s="43" customFormat="1" ht="12.6" thickBot="1">
      <c r="A14" s="132"/>
      <c r="B14" s="128"/>
      <c r="C14" s="128">
        <v>304</v>
      </c>
      <c r="D14" s="128"/>
      <c r="E14" s="128"/>
      <c r="F14" s="128"/>
      <c r="G14" s="128"/>
      <c r="H14" s="128">
        <v>207</v>
      </c>
      <c r="I14" s="79"/>
      <c r="J14" s="79"/>
      <c r="K14" s="79"/>
      <c r="L14" s="128">
        <v>328</v>
      </c>
      <c r="M14" s="128">
        <v>332</v>
      </c>
      <c r="N14" s="190">
        <v>336</v>
      </c>
    </row>
    <row r="15" spans="1:17" s="38" customFormat="1" ht="13.8">
      <c r="A15" s="148" t="s">
        <v>13</v>
      </c>
      <c r="B15" s="158"/>
      <c r="C15" s="172">
        <v>0.27083333333333331</v>
      </c>
      <c r="D15" s="158"/>
      <c r="E15" s="193" t="s">
        <v>42</v>
      </c>
      <c r="F15" s="183"/>
      <c r="G15" s="173"/>
      <c r="H15" s="172">
        <v>0.3263888888888889</v>
      </c>
      <c r="I15" s="183" t="s">
        <v>13</v>
      </c>
      <c r="J15" s="158"/>
      <c r="K15" s="183"/>
      <c r="L15" s="172">
        <v>0.5</v>
      </c>
      <c r="M15" s="172">
        <v>0.54166666666666663</v>
      </c>
      <c r="N15" s="184">
        <v>0.58333333333333337</v>
      </c>
    </row>
    <row r="16" spans="1:17" s="38" customFormat="1" ht="13.8">
      <c r="A16" s="149" t="s">
        <v>14</v>
      </c>
      <c r="B16" s="192" t="s">
        <v>72</v>
      </c>
      <c r="C16" s="170">
        <v>0.27152777777777776</v>
      </c>
      <c r="D16" s="153"/>
      <c r="E16" s="191" t="s">
        <v>43</v>
      </c>
      <c r="F16" s="147"/>
      <c r="G16" s="164"/>
      <c r="H16" s="170">
        <v>0.32777777777777778</v>
      </c>
      <c r="I16" s="147" t="s">
        <v>14</v>
      </c>
      <c r="J16" s="153"/>
      <c r="K16" s="147"/>
      <c r="L16" s="170">
        <v>0.50069444444444444</v>
      </c>
      <c r="M16" s="170">
        <v>0.54236111111111118</v>
      </c>
      <c r="N16" s="174">
        <v>0.58402777777777781</v>
      </c>
    </row>
    <row r="17" spans="1:17" s="38" customFormat="1" ht="13.8">
      <c r="A17" s="149" t="s">
        <v>15</v>
      </c>
      <c r="B17" s="192" t="s">
        <v>73</v>
      </c>
      <c r="C17" s="170">
        <v>0.27291666666666664</v>
      </c>
      <c r="D17" s="153"/>
      <c r="E17" s="191" t="s">
        <v>68</v>
      </c>
      <c r="F17" s="147"/>
      <c r="G17" s="164"/>
      <c r="H17" s="170">
        <v>0.32916666666666666</v>
      </c>
      <c r="I17" s="147" t="s">
        <v>15</v>
      </c>
      <c r="J17" s="153"/>
      <c r="K17" s="147"/>
      <c r="L17" s="170">
        <v>0.50208333333333333</v>
      </c>
      <c r="M17" s="170">
        <v>0.54375000000000007</v>
      </c>
      <c r="N17" s="174">
        <v>0.5854166666666667</v>
      </c>
    </row>
    <row r="18" spans="1:17" s="38" customFormat="1" ht="13.5" customHeight="1">
      <c r="A18" s="149" t="s">
        <v>16</v>
      </c>
      <c r="B18" s="192" t="s">
        <v>74</v>
      </c>
      <c r="C18" s="170">
        <v>0.27430555555555552</v>
      </c>
      <c r="D18" s="153"/>
      <c r="E18" s="191" t="s">
        <v>44</v>
      </c>
      <c r="F18" s="147"/>
      <c r="G18" s="164"/>
      <c r="H18" s="170">
        <v>0.33055555555555555</v>
      </c>
      <c r="I18" s="147" t="s">
        <v>16</v>
      </c>
      <c r="J18" s="153"/>
      <c r="K18" s="147"/>
      <c r="L18" s="170">
        <v>0.50347222222222221</v>
      </c>
      <c r="M18" s="170">
        <v>0.54513888888888895</v>
      </c>
      <c r="N18" s="174">
        <v>0.58680555555555558</v>
      </c>
      <c r="O18" s="56"/>
      <c r="P18" s="56"/>
      <c r="Q18" s="39"/>
    </row>
    <row r="19" spans="1:17" s="38" customFormat="1" ht="13.8">
      <c r="A19" s="149" t="s">
        <v>17</v>
      </c>
      <c r="B19" s="192" t="s">
        <v>75</v>
      </c>
      <c r="C19" s="170">
        <v>0.27569444444444446</v>
      </c>
      <c r="D19" s="153"/>
      <c r="E19" s="191" t="s">
        <v>45</v>
      </c>
      <c r="F19" s="147"/>
      <c r="G19" s="164"/>
      <c r="H19" s="170">
        <v>0.33194444444444443</v>
      </c>
      <c r="I19" s="147" t="s">
        <v>17</v>
      </c>
      <c r="J19" s="153"/>
      <c r="K19" s="147"/>
      <c r="L19" s="170">
        <v>0.50486111111111109</v>
      </c>
      <c r="M19" s="170">
        <v>0.54652777777777783</v>
      </c>
      <c r="N19" s="174">
        <v>0.58819444444444446</v>
      </c>
      <c r="O19" s="47"/>
      <c r="P19" s="47"/>
      <c r="Q19" s="39"/>
    </row>
    <row r="20" spans="1:17" s="38" customFormat="1" ht="13.8">
      <c r="A20" s="149" t="s">
        <v>18</v>
      </c>
      <c r="B20" s="192" t="s">
        <v>74</v>
      </c>
      <c r="C20" s="170">
        <v>0.27638888888888885</v>
      </c>
      <c r="D20" s="153"/>
      <c r="E20" s="191" t="s">
        <v>46</v>
      </c>
      <c r="F20" s="147"/>
      <c r="G20" s="164"/>
      <c r="H20" s="170">
        <v>0.33263888888888887</v>
      </c>
      <c r="I20" s="147" t="s">
        <v>18</v>
      </c>
      <c r="J20" s="153"/>
      <c r="K20" s="147"/>
      <c r="L20" s="170">
        <v>0.50555555555555554</v>
      </c>
      <c r="M20" s="170">
        <v>0.54722222222222217</v>
      </c>
      <c r="N20" s="174">
        <v>0.58888888888888891</v>
      </c>
      <c r="O20" s="47"/>
      <c r="P20" s="47"/>
      <c r="Q20" s="39"/>
    </row>
    <row r="21" spans="1:17" s="38" customFormat="1" ht="13.8">
      <c r="A21" s="149" t="s">
        <v>19</v>
      </c>
      <c r="B21" s="153"/>
      <c r="C21" s="170">
        <v>0.27638888888888885</v>
      </c>
      <c r="D21" s="153"/>
      <c r="E21" s="191" t="s">
        <v>47</v>
      </c>
      <c r="F21" s="147"/>
      <c r="G21" s="164"/>
      <c r="H21" s="170">
        <v>0.33333333333333331</v>
      </c>
      <c r="I21" s="147" t="s">
        <v>19</v>
      </c>
      <c r="J21" s="153"/>
      <c r="K21" s="147"/>
      <c r="L21" s="170">
        <v>0.50555555555555554</v>
      </c>
      <c r="M21" s="170">
        <v>0.54722222222222217</v>
      </c>
      <c r="N21" s="174">
        <v>0.58888888888888891</v>
      </c>
      <c r="O21" s="47"/>
      <c r="P21" s="47"/>
      <c r="Q21" s="39"/>
    </row>
    <row r="22" spans="1:17" s="38" customFormat="1" ht="13.8">
      <c r="A22" s="149" t="s">
        <v>20</v>
      </c>
      <c r="B22" s="153"/>
      <c r="C22" s="170">
        <v>0.27916666666666667</v>
      </c>
      <c r="D22" s="153"/>
      <c r="E22" s="191" t="s">
        <v>48</v>
      </c>
      <c r="F22" s="147"/>
      <c r="G22" s="164"/>
      <c r="H22" s="170">
        <v>0.33611111111111108</v>
      </c>
      <c r="I22" s="147" t="s">
        <v>20</v>
      </c>
      <c r="J22" s="153"/>
      <c r="K22" s="147"/>
      <c r="L22" s="170">
        <v>0.5083333333333333</v>
      </c>
      <c r="M22" s="170">
        <v>0.54999999999999993</v>
      </c>
      <c r="N22" s="174">
        <v>0.59166666666666667</v>
      </c>
      <c r="O22" s="47"/>
      <c r="P22" s="47"/>
      <c r="Q22" s="39"/>
    </row>
    <row r="23" spans="1:17" s="38" customFormat="1" ht="13.8">
      <c r="A23" s="149" t="s">
        <v>21</v>
      </c>
      <c r="B23" s="153"/>
      <c r="C23" s="170">
        <v>0.27986111111111112</v>
      </c>
      <c r="D23" s="153"/>
      <c r="E23" s="191" t="s">
        <v>49</v>
      </c>
      <c r="F23" s="147"/>
      <c r="G23" s="164"/>
      <c r="H23" s="170">
        <v>0.33680555555555558</v>
      </c>
      <c r="I23" s="147" t="s">
        <v>21</v>
      </c>
      <c r="J23" s="153"/>
      <c r="K23" s="147"/>
      <c r="L23" s="170">
        <v>0.50902777777777775</v>
      </c>
      <c r="M23" s="170">
        <v>0.55069444444444449</v>
      </c>
      <c r="N23" s="174">
        <v>0.59236111111111112</v>
      </c>
      <c r="O23" s="47"/>
      <c r="P23" s="47"/>
      <c r="Q23" s="39"/>
    </row>
    <row r="24" spans="1:17" s="38" customFormat="1" ht="13.8">
      <c r="A24" s="149" t="s">
        <v>22</v>
      </c>
      <c r="B24" s="153"/>
      <c r="C24" s="170">
        <v>0.28055555555555556</v>
      </c>
      <c r="D24" s="153"/>
      <c r="E24" s="191" t="s">
        <v>50</v>
      </c>
      <c r="F24" s="147"/>
      <c r="G24" s="164"/>
      <c r="H24" s="170">
        <v>0.33749999999999997</v>
      </c>
      <c r="I24" s="147" t="s">
        <v>22</v>
      </c>
      <c r="J24" s="153"/>
      <c r="K24" s="147"/>
      <c r="L24" s="170">
        <v>0.50972222222222219</v>
      </c>
      <c r="M24" s="170">
        <v>0.55138888888888882</v>
      </c>
      <c r="N24" s="174">
        <v>0.59305555555555556</v>
      </c>
      <c r="O24" s="47"/>
      <c r="P24" s="47"/>
      <c r="Q24" s="39"/>
    </row>
    <row r="25" spans="1:17" s="38" customFormat="1" ht="13.8">
      <c r="A25" s="149" t="s">
        <v>23</v>
      </c>
      <c r="B25" s="153"/>
      <c r="C25" s="170">
        <v>0.28194444444444444</v>
      </c>
      <c r="D25" s="153"/>
      <c r="E25" s="191" t="s">
        <v>51</v>
      </c>
      <c r="F25" s="147"/>
      <c r="G25" s="164"/>
      <c r="H25" s="170">
        <v>0.33749999999999997</v>
      </c>
      <c r="I25" s="147" t="s">
        <v>23</v>
      </c>
      <c r="J25" s="153"/>
      <c r="K25" s="147"/>
      <c r="L25" s="170">
        <v>0.51111111111111118</v>
      </c>
      <c r="M25" s="170">
        <v>0.55277777777777781</v>
      </c>
      <c r="N25" s="174">
        <v>0.59444444444444444</v>
      </c>
      <c r="O25" s="47"/>
      <c r="P25" s="47"/>
      <c r="Q25" s="39"/>
    </row>
    <row r="26" spans="1:17" s="38" customFormat="1" ht="13.8">
      <c r="A26" s="149" t="s">
        <v>24</v>
      </c>
      <c r="B26" s="153"/>
      <c r="C26" s="170">
        <v>0.28263888888888888</v>
      </c>
      <c r="D26" s="153"/>
      <c r="E26" s="191" t="s">
        <v>52</v>
      </c>
      <c r="F26" s="147"/>
      <c r="G26" s="164"/>
      <c r="H26" s="170">
        <v>0.33888888888888885</v>
      </c>
      <c r="I26" s="147" t="s">
        <v>24</v>
      </c>
      <c r="J26" s="153"/>
      <c r="K26" s="147"/>
      <c r="L26" s="170">
        <v>0.51180555555555551</v>
      </c>
      <c r="M26" s="170">
        <v>0.55347222222222225</v>
      </c>
      <c r="N26" s="174">
        <v>0.59513888888888888</v>
      </c>
      <c r="O26" s="47"/>
      <c r="P26" s="47"/>
      <c r="Q26" s="39"/>
    </row>
    <row r="27" spans="1:17" s="38" customFormat="1" ht="13.8">
      <c r="A27" s="149" t="s">
        <v>25</v>
      </c>
      <c r="B27" s="153"/>
      <c r="C27" s="170">
        <v>0.28333333333333333</v>
      </c>
      <c r="D27" s="153"/>
      <c r="E27" s="191" t="s">
        <v>53</v>
      </c>
      <c r="F27" s="147"/>
      <c r="G27" s="164"/>
      <c r="H27" s="170">
        <v>0.33958333333333335</v>
      </c>
      <c r="I27" s="147" t="s">
        <v>25</v>
      </c>
      <c r="J27" s="153"/>
      <c r="K27" s="147"/>
      <c r="L27" s="170">
        <v>0.51250000000000007</v>
      </c>
      <c r="M27" s="170">
        <v>0.5541666666666667</v>
      </c>
      <c r="N27" s="174">
        <v>0.59583333333333333</v>
      </c>
      <c r="O27" s="47"/>
      <c r="P27" s="47"/>
      <c r="Q27" s="39"/>
    </row>
    <row r="28" spans="1:17" s="38" customFormat="1" ht="13.8">
      <c r="A28" s="149" t="s">
        <v>26</v>
      </c>
      <c r="B28" s="153"/>
      <c r="C28" s="170">
        <v>0.28333333333333333</v>
      </c>
      <c r="D28" s="153"/>
      <c r="E28" s="191" t="s">
        <v>54</v>
      </c>
      <c r="F28" s="147"/>
      <c r="G28" s="164"/>
      <c r="H28" s="170">
        <v>0.34097222222222223</v>
      </c>
      <c r="I28" s="147" t="s">
        <v>26</v>
      </c>
      <c r="J28" s="153"/>
      <c r="K28" s="147"/>
      <c r="L28" s="170">
        <v>0.51250000000000007</v>
      </c>
      <c r="M28" s="170">
        <v>0.5541666666666667</v>
      </c>
      <c r="N28" s="174">
        <v>0.59583333333333333</v>
      </c>
      <c r="O28" s="47"/>
      <c r="P28" s="47"/>
      <c r="Q28" s="39"/>
    </row>
    <row r="29" spans="1:17" s="38" customFormat="1" ht="13.8">
      <c r="A29" s="149" t="s">
        <v>27</v>
      </c>
      <c r="B29" s="153"/>
      <c r="C29" s="170">
        <v>0.28402777777777777</v>
      </c>
      <c r="D29" s="153"/>
      <c r="E29" s="191" t="s">
        <v>55</v>
      </c>
      <c r="F29" s="147"/>
      <c r="G29" s="164"/>
      <c r="H29" s="170">
        <v>0.34236111111111112</v>
      </c>
      <c r="I29" s="147" t="s">
        <v>27</v>
      </c>
      <c r="J29" s="153"/>
      <c r="K29" s="147"/>
      <c r="L29" s="170">
        <v>0.5131944444444444</v>
      </c>
      <c r="M29" s="170">
        <v>0.55486111111111114</v>
      </c>
      <c r="N29" s="174">
        <v>0.59652777777777777</v>
      </c>
      <c r="O29" s="47"/>
      <c r="P29" s="47"/>
      <c r="Q29" s="39"/>
    </row>
    <row r="30" spans="1:17" s="38" customFormat="1" ht="13.8">
      <c r="A30" s="149" t="s">
        <v>28</v>
      </c>
      <c r="B30" s="153"/>
      <c r="C30" s="170">
        <v>0.28541666666666665</v>
      </c>
      <c r="D30" s="153"/>
      <c r="E30" s="191" t="s">
        <v>56</v>
      </c>
      <c r="F30" s="147"/>
      <c r="G30" s="164"/>
      <c r="H30" s="170">
        <v>0.3430555555555555</v>
      </c>
      <c r="I30" s="147" t="s">
        <v>28</v>
      </c>
      <c r="J30" s="153"/>
      <c r="K30" s="147"/>
      <c r="L30" s="170">
        <v>0.51458333333333328</v>
      </c>
      <c r="M30" s="170">
        <v>0.55625000000000002</v>
      </c>
      <c r="N30" s="174">
        <v>0.59791666666666665</v>
      </c>
      <c r="O30" s="47"/>
      <c r="P30" s="47"/>
      <c r="Q30" s="39"/>
    </row>
    <row r="31" spans="1:17" s="38" customFormat="1" ht="13.8">
      <c r="A31" s="149" t="s">
        <v>29</v>
      </c>
      <c r="B31" s="153"/>
      <c r="C31" s="170">
        <v>0.28611111111111115</v>
      </c>
      <c r="D31" s="153"/>
      <c r="E31" s="191" t="s">
        <v>57</v>
      </c>
      <c r="F31" s="147"/>
      <c r="G31" s="164"/>
      <c r="H31" s="170">
        <v>0.3444444444444445</v>
      </c>
      <c r="I31" s="147" t="s">
        <v>29</v>
      </c>
      <c r="J31" s="153"/>
      <c r="K31" s="147"/>
      <c r="L31" s="170">
        <v>0.51527777777777783</v>
      </c>
      <c r="M31" s="170">
        <v>0.55694444444444446</v>
      </c>
      <c r="N31" s="174">
        <v>0.59861111111111109</v>
      </c>
      <c r="O31" s="47"/>
      <c r="P31" s="47"/>
      <c r="Q31" s="39"/>
    </row>
    <row r="32" spans="1:17" s="38" customFormat="1" ht="13.8">
      <c r="A32" s="149" t="s">
        <v>30</v>
      </c>
      <c r="B32" s="153"/>
      <c r="C32" s="170">
        <v>0.28819444444444448</v>
      </c>
      <c r="D32" s="153"/>
      <c r="E32" s="191" t="s">
        <v>58</v>
      </c>
      <c r="F32" s="182"/>
      <c r="G32" s="164"/>
      <c r="H32" s="170">
        <v>0.34513888888888888</v>
      </c>
      <c r="I32" s="147" t="s">
        <v>30</v>
      </c>
      <c r="J32" s="153"/>
      <c r="K32" s="147"/>
      <c r="L32" s="170">
        <v>0.51736111111111105</v>
      </c>
      <c r="M32" s="170">
        <v>0.55902777777777779</v>
      </c>
      <c r="N32" s="174">
        <v>0.60069444444444442</v>
      </c>
      <c r="O32" s="47"/>
      <c r="P32" s="47"/>
      <c r="Q32" s="39"/>
    </row>
    <row r="33" spans="1:19" s="38" customFormat="1" ht="13.8">
      <c r="A33" s="160"/>
      <c r="B33" s="153"/>
      <c r="C33" s="153"/>
      <c r="D33" s="153"/>
      <c r="E33" s="191" t="s">
        <v>59</v>
      </c>
      <c r="F33" s="182"/>
      <c r="G33" s="155"/>
      <c r="H33" s="170">
        <v>0.34583333333333338</v>
      </c>
      <c r="I33" s="153"/>
      <c r="J33" s="155"/>
      <c r="K33" s="153"/>
      <c r="L33" s="171"/>
      <c r="M33" s="171"/>
      <c r="N33" s="174"/>
      <c r="O33" s="47"/>
      <c r="P33" s="47"/>
      <c r="Q33" s="39"/>
    </row>
    <row r="34" spans="1:19" s="38" customFormat="1" ht="13.8">
      <c r="A34" s="160"/>
      <c r="B34" s="153"/>
      <c r="C34" s="153"/>
      <c r="D34" s="153"/>
      <c r="E34" s="191" t="s">
        <v>60</v>
      </c>
      <c r="F34" s="156"/>
      <c r="G34" s="157"/>
      <c r="H34" s="170">
        <v>0.34722222222222227</v>
      </c>
      <c r="I34" s="153"/>
      <c r="J34" s="157"/>
      <c r="K34" s="153"/>
      <c r="L34" s="171"/>
      <c r="M34" s="171"/>
      <c r="N34" s="194"/>
      <c r="O34" s="47"/>
      <c r="P34" s="47"/>
      <c r="Q34" s="39"/>
    </row>
    <row r="35" spans="1:19" s="38" customFormat="1" ht="14.4" thickBot="1">
      <c r="A35" s="161"/>
      <c r="B35" s="168"/>
      <c r="C35" s="168"/>
      <c r="D35" s="168"/>
      <c r="E35" s="195" t="s">
        <v>61</v>
      </c>
      <c r="F35" s="185"/>
      <c r="G35" s="162"/>
      <c r="H35" s="196">
        <v>0.34861111111111115</v>
      </c>
      <c r="I35" s="168"/>
      <c r="J35" s="168"/>
      <c r="K35" s="168"/>
      <c r="L35" s="179"/>
      <c r="M35" s="179"/>
      <c r="N35" s="197"/>
      <c r="O35" s="47"/>
      <c r="P35" s="62"/>
      <c r="Q35" s="61"/>
      <c r="R35" s="62"/>
      <c r="S35" s="57"/>
    </row>
    <row r="36" spans="1:19" s="38" customFormat="1" ht="13.8">
      <c r="A36" s="66"/>
      <c r="B36" s="39"/>
      <c r="C36" s="39"/>
      <c r="D36" s="39"/>
      <c r="E36" s="137"/>
      <c r="F36" s="74"/>
      <c r="G36" s="44"/>
      <c r="H36" s="231"/>
      <c r="I36" s="39"/>
      <c r="J36" s="39"/>
      <c r="K36" s="39"/>
      <c r="L36" s="133"/>
      <c r="M36" s="133"/>
      <c r="N36" s="133"/>
      <c r="O36" s="47"/>
      <c r="P36" s="62"/>
      <c r="Q36" s="61"/>
      <c r="R36" s="62"/>
      <c r="S36" s="57"/>
    </row>
    <row r="37" spans="1:19" s="38" customFormat="1" ht="14.4" thickBot="1">
      <c r="A37" s="66"/>
      <c r="B37" s="39"/>
      <c r="C37" s="39"/>
      <c r="D37" s="39"/>
      <c r="E37" s="137"/>
      <c r="F37" s="74"/>
      <c r="G37" s="44"/>
      <c r="I37" s="39"/>
      <c r="J37" s="39"/>
      <c r="K37" s="39"/>
      <c r="L37" s="133"/>
      <c r="M37" s="133"/>
      <c r="N37" s="133"/>
      <c r="O37" s="47"/>
    </row>
    <row r="38" spans="1:19" s="38" customFormat="1" ht="14.4" thickBot="1">
      <c r="A38" s="29"/>
      <c r="B38" s="145">
        <v>303</v>
      </c>
      <c r="C38" s="145">
        <v>307</v>
      </c>
      <c r="D38" s="73"/>
      <c r="E38" s="228"/>
      <c r="F38" s="229"/>
      <c r="G38" s="78"/>
      <c r="H38" s="73"/>
      <c r="I38" s="73"/>
      <c r="J38" s="73"/>
      <c r="K38" s="73"/>
      <c r="L38" s="230">
        <v>329</v>
      </c>
      <c r="M38" s="145">
        <v>333</v>
      </c>
      <c r="N38" s="169">
        <v>337</v>
      </c>
      <c r="O38" s="39"/>
    </row>
    <row r="39" spans="1:19" s="38" customFormat="1" ht="13.8" thickBot="1">
      <c r="A39" s="151" t="s">
        <v>31</v>
      </c>
      <c r="B39" s="225">
        <v>0.25277777777777777</v>
      </c>
      <c r="C39" s="225">
        <v>0.29444444444444445</v>
      </c>
      <c r="D39" s="221"/>
      <c r="E39" s="221"/>
      <c r="F39" s="163"/>
      <c r="G39" s="221"/>
      <c r="I39" s="226" t="s">
        <v>31</v>
      </c>
      <c r="J39" s="224"/>
      <c r="K39" s="224"/>
      <c r="L39" s="225">
        <v>0.52361111111111114</v>
      </c>
      <c r="M39" s="225">
        <v>0.56527777777777777</v>
      </c>
      <c r="N39" s="227">
        <v>0.6069444444444444</v>
      </c>
      <c r="O39" s="39"/>
    </row>
    <row r="40" spans="1:19" s="38" customFormat="1" ht="13.2">
      <c r="A40" s="149" t="s">
        <v>32</v>
      </c>
      <c r="B40" s="170">
        <v>0.25347222222222221</v>
      </c>
      <c r="C40" s="170">
        <v>0.2951388888888889</v>
      </c>
      <c r="D40" s="164"/>
      <c r="E40" s="164"/>
      <c r="F40" s="155"/>
      <c r="G40" s="188"/>
      <c r="H40" s="222" t="s">
        <v>93</v>
      </c>
      <c r="I40" s="147" t="s">
        <v>32</v>
      </c>
      <c r="J40" s="153"/>
      <c r="K40" s="153"/>
      <c r="L40" s="170">
        <v>0.52430555555555558</v>
      </c>
      <c r="M40" s="170">
        <v>0.56597222222222221</v>
      </c>
      <c r="N40" s="174">
        <v>0.60763888888888895</v>
      </c>
    </row>
    <row r="41" spans="1:19" s="38" customFormat="1" ht="13.2">
      <c r="A41" s="149" t="s">
        <v>33</v>
      </c>
      <c r="B41" s="170">
        <v>0.25416666666666665</v>
      </c>
      <c r="C41" s="170">
        <v>0.29583333333333334</v>
      </c>
      <c r="D41" s="164"/>
      <c r="E41" s="164"/>
      <c r="F41" s="155"/>
      <c r="G41" s="164"/>
      <c r="H41" s="223" t="s">
        <v>94</v>
      </c>
      <c r="I41" s="147" t="s">
        <v>33</v>
      </c>
      <c r="J41" s="153"/>
      <c r="K41" s="153"/>
      <c r="L41" s="170">
        <v>0.52500000000000002</v>
      </c>
      <c r="M41" s="170">
        <v>0.56666666666666665</v>
      </c>
      <c r="N41" s="174">
        <v>0.60833333333333328</v>
      </c>
    </row>
    <row r="42" spans="1:19" s="38" customFormat="1" ht="13.2">
      <c r="A42" s="149" t="s">
        <v>34</v>
      </c>
      <c r="B42" s="170">
        <v>0.25486111111111109</v>
      </c>
      <c r="C42" s="170">
        <v>0.29652777777777778</v>
      </c>
      <c r="D42" s="164"/>
      <c r="E42" s="164"/>
      <c r="F42" s="155"/>
      <c r="G42" s="164"/>
      <c r="H42" s="223" t="s">
        <v>95</v>
      </c>
      <c r="I42" s="147" t="s">
        <v>34</v>
      </c>
      <c r="J42" s="153"/>
      <c r="K42" s="153"/>
      <c r="L42" s="170">
        <v>0.52569444444444446</v>
      </c>
      <c r="M42" s="170">
        <v>0.56736111111111109</v>
      </c>
      <c r="N42" s="174">
        <v>0.60902777777777783</v>
      </c>
    </row>
    <row r="43" spans="1:19" s="38" customFormat="1" ht="13.2">
      <c r="A43" s="149" t="s">
        <v>35</v>
      </c>
      <c r="B43" s="170">
        <v>0.25555555555555559</v>
      </c>
      <c r="C43" s="170">
        <v>0.29722222222222222</v>
      </c>
      <c r="D43" s="164"/>
      <c r="E43" s="164"/>
      <c r="F43" s="155"/>
      <c r="G43" s="164"/>
      <c r="H43" s="223" t="s">
        <v>96</v>
      </c>
      <c r="I43" s="147" t="s">
        <v>35</v>
      </c>
      <c r="J43" s="153"/>
      <c r="K43" s="153"/>
      <c r="L43" s="170">
        <v>0.52638888888888891</v>
      </c>
      <c r="M43" s="170">
        <v>0.56805555555555554</v>
      </c>
      <c r="N43" s="174">
        <v>0.60972222222222217</v>
      </c>
    </row>
    <row r="44" spans="1:19" s="38" customFormat="1" ht="13.2">
      <c r="A44" s="149" t="s">
        <v>25</v>
      </c>
      <c r="B44" s="170">
        <v>0.25555555555555559</v>
      </c>
      <c r="C44" s="170">
        <v>0.29722222222222222</v>
      </c>
      <c r="D44" s="164"/>
      <c r="E44" s="164"/>
      <c r="F44" s="155"/>
      <c r="G44" s="164"/>
      <c r="H44" s="223" t="s">
        <v>75</v>
      </c>
      <c r="I44" s="147" t="s">
        <v>25</v>
      </c>
      <c r="J44" s="153"/>
      <c r="K44" s="153"/>
      <c r="L44" s="170">
        <v>0.52638888888888891</v>
      </c>
      <c r="M44" s="170">
        <v>0.56805555555555554</v>
      </c>
      <c r="N44" s="174">
        <v>0.60972222222222217</v>
      </c>
    </row>
    <row r="45" spans="1:19" s="38" customFormat="1" ht="13.2">
      <c r="A45" s="149" t="s">
        <v>36</v>
      </c>
      <c r="B45" s="170">
        <v>0.25763888888888892</v>
      </c>
      <c r="C45" s="170">
        <v>0.29930555555555555</v>
      </c>
      <c r="D45" s="164"/>
      <c r="E45" s="164"/>
      <c r="F45" s="155"/>
      <c r="G45" s="164"/>
      <c r="H45" s="223" t="s">
        <v>93</v>
      </c>
      <c r="I45" s="147" t="s">
        <v>36</v>
      </c>
      <c r="J45" s="153"/>
      <c r="K45" s="153"/>
      <c r="L45" s="170">
        <v>0.52847222222222223</v>
      </c>
      <c r="M45" s="170">
        <v>0.57013888888888886</v>
      </c>
      <c r="N45" s="174">
        <v>0.6118055555555556</v>
      </c>
    </row>
    <row r="46" spans="1:19" s="38" customFormat="1" ht="13.2">
      <c r="A46" s="149" t="s">
        <v>23</v>
      </c>
      <c r="B46" s="170">
        <v>0.2590277777777778</v>
      </c>
      <c r="C46" s="170">
        <v>0.30069444444444443</v>
      </c>
      <c r="D46" s="164"/>
      <c r="E46" s="164"/>
      <c r="F46" s="155"/>
      <c r="G46" s="164"/>
      <c r="H46" s="223" t="s">
        <v>97</v>
      </c>
      <c r="I46" s="147" t="s">
        <v>23</v>
      </c>
      <c r="J46" s="153"/>
      <c r="K46" s="153"/>
      <c r="L46" s="170">
        <v>0.52986111111111112</v>
      </c>
      <c r="M46" s="170">
        <v>0.57152777777777775</v>
      </c>
      <c r="N46" s="174">
        <v>0.61319444444444449</v>
      </c>
    </row>
    <row r="47" spans="1:19" s="38" customFormat="1" ht="13.2">
      <c r="A47" s="149" t="s">
        <v>22</v>
      </c>
      <c r="B47" s="170">
        <v>0.25972222222222224</v>
      </c>
      <c r="C47" s="170">
        <v>0.30138888888888887</v>
      </c>
      <c r="D47" s="164"/>
      <c r="E47" s="164"/>
      <c r="F47" s="155"/>
      <c r="G47" s="164"/>
      <c r="H47" s="223"/>
      <c r="I47" s="147" t="s">
        <v>22</v>
      </c>
      <c r="J47" s="153"/>
      <c r="K47" s="153"/>
      <c r="L47" s="170">
        <v>0.53055555555555556</v>
      </c>
      <c r="M47" s="170">
        <v>0.57222222222222219</v>
      </c>
      <c r="N47" s="174">
        <v>0.61388888888888882</v>
      </c>
    </row>
    <row r="48" spans="1:19" s="38" customFormat="1" ht="13.2">
      <c r="A48" s="149" t="s">
        <v>37</v>
      </c>
      <c r="B48" s="170">
        <v>0.25972222222222224</v>
      </c>
      <c r="C48" s="170">
        <v>0.30138888888888887</v>
      </c>
      <c r="D48" s="164"/>
      <c r="E48" s="164"/>
      <c r="F48" s="155"/>
      <c r="G48" s="164"/>
      <c r="H48" s="223" t="s">
        <v>94</v>
      </c>
      <c r="I48" s="147" t="s">
        <v>37</v>
      </c>
      <c r="J48" s="153"/>
      <c r="K48" s="153"/>
      <c r="L48" s="170">
        <v>0.53055555555555556</v>
      </c>
      <c r="M48" s="170">
        <v>0.57222222222222219</v>
      </c>
      <c r="N48" s="174">
        <v>0.61388888888888882</v>
      </c>
    </row>
    <row r="49" spans="1:20" s="38" customFormat="1" ht="13.2">
      <c r="A49" s="149" t="s">
        <v>38</v>
      </c>
      <c r="B49" s="170">
        <v>0.26041666666666669</v>
      </c>
      <c r="C49" s="170">
        <v>0.30208333333333331</v>
      </c>
      <c r="D49" s="164"/>
      <c r="E49" s="164"/>
      <c r="F49" s="155"/>
      <c r="G49" s="164"/>
      <c r="H49" s="223" t="s">
        <v>96</v>
      </c>
      <c r="I49" s="147" t="s">
        <v>38</v>
      </c>
      <c r="J49" s="153"/>
      <c r="K49" s="153"/>
      <c r="L49" s="170">
        <v>0.53125</v>
      </c>
      <c r="M49" s="170">
        <v>0.57291666666666663</v>
      </c>
      <c r="N49" s="174">
        <v>0.61458333333333337</v>
      </c>
    </row>
    <row r="50" spans="1:20" s="38" customFormat="1" ht="13.2">
      <c r="A50" s="149" t="s">
        <v>20</v>
      </c>
      <c r="B50" s="176" t="s">
        <v>66</v>
      </c>
      <c r="C50" s="176" t="s">
        <v>66</v>
      </c>
      <c r="D50" s="164"/>
      <c r="E50" s="186"/>
      <c r="F50" s="155"/>
      <c r="G50" s="186"/>
      <c r="H50" s="223"/>
      <c r="I50" s="147" t="s">
        <v>20</v>
      </c>
      <c r="J50" s="153"/>
      <c r="K50" s="153"/>
      <c r="L50" s="176" t="s">
        <v>66</v>
      </c>
      <c r="M50" s="176" t="s">
        <v>66</v>
      </c>
      <c r="N50" s="177" t="s">
        <v>66</v>
      </c>
    </row>
    <row r="51" spans="1:20" s="38" customFormat="1" ht="13.2">
      <c r="A51" s="149" t="s">
        <v>20</v>
      </c>
      <c r="B51" s="170">
        <v>0.26180555555555557</v>
      </c>
      <c r="C51" s="170">
        <v>0.3034722222222222</v>
      </c>
      <c r="D51" s="164"/>
      <c r="E51" s="164"/>
      <c r="F51" s="155"/>
      <c r="G51" s="164"/>
      <c r="H51" s="223" t="s">
        <v>98</v>
      </c>
      <c r="I51" s="147" t="s">
        <v>20</v>
      </c>
      <c r="J51" s="153"/>
      <c r="K51" s="153"/>
      <c r="L51" s="170">
        <v>0.53263888888888888</v>
      </c>
      <c r="M51" s="170">
        <v>0.57430555555555551</v>
      </c>
      <c r="N51" s="174">
        <v>0.61597222222222225</v>
      </c>
    </row>
    <row r="52" spans="1:20" s="38" customFormat="1" ht="13.2">
      <c r="A52" s="149" t="s">
        <v>20</v>
      </c>
      <c r="B52" s="170">
        <v>0.26250000000000001</v>
      </c>
      <c r="C52" s="170">
        <v>0.30416666666666664</v>
      </c>
      <c r="D52" s="164"/>
      <c r="E52" s="164"/>
      <c r="F52" s="155"/>
      <c r="G52" s="164"/>
      <c r="H52" s="223" t="s">
        <v>95</v>
      </c>
      <c r="I52" s="147" t="s">
        <v>20</v>
      </c>
      <c r="J52" s="153"/>
      <c r="K52" s="153"/>
      <c r="L52" s="170">
        <v>0.53333333333333333</v>
      </c>
      <c r="M52" s="170">
        <v>0.57500000000000007</v>
      </c>
      <c r="N52" s="174">
        <v>0.6166666666666667</v>
      </c>
    </row>
    <row r="53" spans="1:20" s="38" customFormat="1" ht="13.2">
      <c r="A53" s="149" t="s">
        <v>19</v>
      </c>
      <c r="B53" s="170">
        <v>0.26319444444444445</v>
      </c>
      <c r="C53" s="170">
        <v>0.30486111111111108</v>
      </c>
      <c r="D53" s="164"/>
      <c r="E53" s="164"/>
      <c r="F53" s="155"/>
      <c r="G53" s="164"/>
      <c r="H53" s="223" t="s">
        <v>99</v>
      </c>
      <c r="I53" s="147" t="s">
        <v>19</v>
      </c>
      <c r="J53" s="153"/>
      <c r="K53" s="153"/>
      <c r="L53" s="170">
        <v>0.53402777777777777</v>
      </c>
      <c r="M53" s="170">
        <v>0.5756944444444444</v>
      </c>
      <c r="N53" s="174">
        <v>0.61736111111111114</v>
      </c>
    </row>
    <row r="54" spans="1:20" s="38" customFormat="1" ht="13.2">
      <c r="A54" s="149" t="s">
        <v>39</v>
      </c>
      <c r="B54" s="170">
        <v>0.2638888888888889</v>
      </c>
      <c r="C54" s="170">
        <v>0.30555555555555552</v>
      </c>
      <c r="D54" s="164"/>
      <c r="E54" s="164"/>
      <c r="F54" s="155"/>
      <c r="G54" s="164"/>
      <c r="H54" s="223" t="s">
        <v>74</v>
      </c>
      <c r="I54" s="147" t="s">
        <v>39</v>
      </c>
      <c r="J54" s="153"/>
      <c r="K54" s="153"/>
      <c r="L54" s="170">
        <v>0.53472222222222221</v>
      </c>
      <c r="M54" s="170">
        <v>0.57638888888888895</v>
      </c>
      <c r="N54" s="174">
        <v>0.61805555555555558</v>
      </c>
    </row>
    <row r="55" spans="1:20" s="38" customFormat="1" ht="13.2">
      <c r="A55" s="149" t="s">
        <v>17</v>
      </c>
      <c r="B55" s="170">
        <v>0.26458333333333334</v>
      </c>
      <c r="C55" s="170">
        <v>0.30624999999999997</v>
      </c>
      <c r="D55" s="164"/>
      <c r="E55" s="164"/>
      <c r="F55" s="155"/>
      <c r="G55" s="164"/>
      <c r="H55" s="223" t="s">
        <v>100</v>
      </c>
      <c r="I55" s="147" t="s">
        <v>17</v>
      </c>
      <c r="J55" s="153"/>
      <c r="K55" s="153"/>
      <c r="L55" s="170">
        <v>0.53541666666666665</v>
      </c>
      <c r="M55" s="170">
        <v>0.57708333333333328</v>
      </c>
      <c r="N55" s="174">
        <v>0.61875000000000002</v>
      </c>
    </row>
    <row r="56" spans="1:20" s="38" customFormat="1" ht="13.2">
      <c r="A56" s="149" t="s">
        <v>16</v>
      </c>
      <c r="B56" s="170">
        <v>0.26527777777777778</v>
      </c>
      <c r="C56" s="170">
        <v>0.30694444444444441</v>
      </c>
      <c r="D56" s="164"/>
      <c r="E56" s="164"/>
      <c r="F56" s="155"/>
      <c r="G56" s="164"/>
      <c r="H56" s="223" t="s">
        <v>94</v>
      </c>
      <c r="I56" s="147" t="s">
        <v>16</v>
      </c>
      <c r="J56" s="153"/>
      <c r="K56" s="153"/>
      <c r="L56" s="170">
        <v>0.53611111111111109</v>
      </c>
      <c r="M56" s="170">
        <v>0.57777777777777783</v>
      </c>
      <c r="N56" s="174">
        <v>0.61944444444444446</v>
      </c>
    </row>
    <row r="57" spans="1:20" s="38" customFormat="1" ht="13.2">
      <c r="A57" s="149" t="s">
        <v>40</v>
      </c>
      <c r="B57" s="170">
        <v>0.26597222222222222</v>
      </c>
      <c r="C57" s="170">
        <v>0.30763888888888891</v>
      </c>
      <c r="D57" s="164"/>
      <c r="E57" s="164"/>
      <c r="F57" s="155"/>
      <c r="G57" s="164"/>
      <c r="H57" s="223" t="s">
        <v>75</v>
      </c>
      <c r="I57" s="147" t="s">
        <v>40</v>
      </c>
      <c r="J57" s="153"/>
      <c r="K57" s="153"/>
      <c r="L57" s="170">
        <v>0.53680555555555554</v>
      </c>
      <c r="M57" s="170">
        <v>0.57847222222222217</v>
      </c>
      <c r="N57" s="174">
        <v>0.62013888888888891</v>
      </c>
    </row>
    <row r="58" spans="1:20" s="38" customFormat="1" ht="13.2">
      <c r="A58" s="149" t="s">
        <v>41</v>
      </c>
      <c r="B58" s="170">
        <v>0.26805555555555555</v>
      </c>
      <c r="C58" s="170">
        <v>0.30972222222222223</v>
      </c>
      <c r="D58" s="164"/>
      <c r="E58" s="164"/>
      <c r="F58" s="155"/>
      <c r="G58" s="164"/>
      <c r="H58" s="223" t="s">
        <v>74</v>
      </c>
      <c r="I58" s="147" t="s">
        <v>41</v>
      </c>
      <c r="J58" s="153"/>
      <c r="K58" s="153"/>
      <c r="L58" s="170">
        <v>0.53888888888888886</v>
      </c>
      <c r="M58" s="170">
        <v>0.5805555555555556</v>
      </c>
      <c r="N58" s="174">
        <v>0.62222222222222223</v>
      </c>
      <c r="O58" s="56"/>
    </row>
    <row r="59" spans="1:20" s="38" customFormat="1" ht="13.8" thickBot="1">
      <c r="A59" s="150" t="s">
        <v>13</v>
      </c>
      <c r="B59" s="175">
        <v>0.26944444444444443</v>
      </c>
      <c r="C59" s="175">
        <v>0.31111111111111112</v>
      </c>
      <c r="D59" s="167"/>
      <c r="E59" s="167"/>
      <c r="F59" s="162"/>
      <c r="G59" s="167"/>
      <c r="H59" s="167"/>
      <c r="I59" s="178" t="s">
        <v>13</v>
      </c>
      <c r="J59" s="168"/>
      <c r="K59" s="168"/>
      <c r="L59" s="175">
        <v>0.54027777777777775</v>
      </c>
      <c r="M59" s="175">
        <v>0.58194444444444449</v>
      </c>
      <c r="N59" s="180">
        <v>0.62361111111111112</v>
      </c>
      <c r="O59" s="44"/>
    </row>
    <row r="60" spans="1:20" s="38" customFormat="1" ht="13.2">
      <c r="A60" s="44"/>
      <c r="B60" s="44"/>
      <c r="C60" s="39"/>
      <c r="D60" s="53"/>
      <c r="E60" s="44"/>
      <c r="F60" s="44"/>
      <c r="G60" s="44"/>
      <c r="H60" s="44"/>
      <c r="I60" s="44"/>
      <c r="J60" s="44"/>
      <c r="K60" s="39"/>
      <c r="L60" s="39"/>
      <c r="M60" s="56"/>
      <c r="N60" s="56"/>
      <c r="O60" s="39"/>
      <c r="P60" s="39"/>
    </row>
    <row r="61" spans="1:20" s="38" customFormat="1" ht="13.2">
      <c r="A61" s="31"/>
      <c r="B61" s="49"/>
      <c r="D61" s="53"/>
      <c r="E61" s="44"/>
      <c r="F61" s="44"/>
      <c r="G61" s="44"/>
      <c r="H61" s="44"/>
      <c r="I61" s="44"/>
      <c r="J61" s="44"/>
      <c r="L61" s="39"/>
      <c r="M61" s="39"/>
      <c r="N61" s="39"/>
      <c r="O61" s="39"/>
    </row>
    <row r="62" spans="1:20" s="38" customFormat="1" ht="13.2">
      <c r="E62" s="39"/>
      <c r="F62" s="49"/>
      <c r="G62" s="49"/>
      <c r="H62" s="39"/>
      <c r="L62" s="181" t="s">
        <v>70</v>
      </c>
      <c r="M62" s="189"/>
      <c r="N62" s="189"/>
      <c r="P62" s="44"/>
      <c r="Q62" s="44"/>
      <c r="R62" s="39"/>
    </row>
    <row r="63" spans="1:20" s="38" customFormat="1" ht="13.2">
      <c r="D63" s="31"/>
      <c r="E63" s="31"/>
      <c r="F63" s="31"/>
      <c r="G63" s="31"/>
      <c r="H63" s="31"/>
      <c r="J63" s="9"/>
      <c r="K63" s="31"/>
      <c r="L63" s="31"/>
      <c r="N63" s="39"/>
      <c r="P63" s="39"/>
      <c r="Q63" s="39"/>
      <c r="R63" s="39"/>
      <c r="S63" s="39"/>
      <c r="T63" s="39"/>
    </row>
    <row r="64" spans="1:20" s="38" customFormat="1" ht="13.2">
      <c r="A64" s="9"/>
      <c r="B64" s="31"/>
      <c r="C64" s="31"/>
      <c r="D64" s="31"/>
      <c r="E64" s="31"/>
      <c r="F64" s="31"/>
      <c r="G64" s="31"/>
      <c r="H64" s="31"/>
      <c r="P64" s="39"/>
      <c r="Q64" s="39"/>
      <c r="R64" s="39"/>
      <c r="S64" s="39"/>
      <c r="T64" s="39"/>
    </row>
    <row r="65" spans="1:8" s="38" customFormat="1" ht="13.2">
      <c r="A65" s="9"/>
      <c r="B65" s="31"/>
      <c r="C65" s="31"/>
      <c r="D65" s="31"/>
      <c r="E65" s="31"/>
      <c r="F65" s="31"/>
      <c r="G65" s="31"/>
      <c r="H65" s="31"/>
    </row>
    <row r="66" spans="1:8" s="38" customFormat="1" ht="13.2">
      <c r="A66" s="9"/>
      <c r="B66" s="31"/>
      <c r="C66" s="31"/>
      <c r="D66" s="31"/>
      <c r="E66" s="31"/>
      <c r="F66" s="31"/>
      <c r="G66" s="31"/>
      <c r="H66" s="31"/>
    </row>
    <row r="67" spans="1:8" s="38" customFormat="1" ht="13.2">
      <c r="A67" s="9"/>
      <c r="B67" s="31"/>
      <c r="C67" s="31"/>
      <c r="D67" s="31"/>
      <c r="E67" s="31"/>
      <c r="F67" s="31"/>
      <c r="G67" s="31"/>
      <c r="H67" s="31"/>
    </row>
    <row r="68" spans="1:8" s="38" customFormat="1" ht="13.2">
      <c r="A68" s="9"/>
      <c r="B68" s="31"/>
      <c r="C68" s="31"/>
      <c r="D68" s="31"/>
      <c r="E68" s="31"/>
      <c r="F68" s="31"/>
      <c r="G68" s="31"/>
      <c r="H68" s="31"/>
    </row>
    <row r="69" spans="1:8" s="38" customFormat="1" ht="13.2">
      <c r="A69" s="9"/>
      <c r="B69" s="31"/>
      <c r="C69" s="31"/>
      <c r="D69" s="31"/>
      <c r="E69" s="31"/>
      <c r="F69" s="31"/>
      <c r="G69" s="31"/>
      <c r="H69" s="31"/>
    </row>
    <row r="70" spans="1:8" s="38" customFormat="1" ht="13.2">
      <c r="A70" s="9"/>
      <c r="B70" s="31"/>
      <c r="C70" s="31"/>
      <c r="D70" s="31"/>
      <c r="E70" s="31"/>
      <c r="F70" s="31"/>
      <c r="G70" s="31"/>
      <c r="H70" s="31"/>
    </row>
    <row r="71" spans="1:8" s="38" customFormat="1" ht="13.2">
      <c r="A71" s="9"/>
      <c r="B71" s="31"/>
      <c r="C71" s="31"/>
      <c r="D71" s="31"/>
      <c r="E71" s="31"/>
      <c r="F71" s="31"/>
      <c r="G71" s="31"/>
      <c r="H71" s="31"/>
    </row>
    <row r="72" spans="1:8" s="38" customFormat="1" ht="13.2">
      <c r="A72" s="9"/>
      <c r="B72" s="31"/>
      <c r="C72" s="31"/>
      <c r="D72" s="31"/>
      <c r="E72" s="31"/>
      <c r="F72" s="31"/>
      <c r="G72" s="31"/>
      <c r="H72" s="31"/>
    </row>
    <row r="73" spans="1:8" s="38" customFormat="1" ht="13.2">
      <c r="A73" s="9"/>
      <c r="B73" s="31"/>
      <c r="C73" s="31"/>
      <c r="D73" s="31"/>
      <c r="E73" s="31"/>
      <c r="F73" s="31"/>
      <c r="G73" s="31"/>
      <c r="H73" s="31"/>
    </row>
    <row r="74" spans="1:8" s="38" customFormat="1" ht="13.2">
      <c r="A74" s="9"/>
      <c r="B74" s="31"/>
      <c r="C74" s="31"/>
      <c r="D74" s="31"/>
      <c r="E74" s="31"/>
      <c r="F74" s="31"/>
      <c r="G74" s="31"/>
      <c r="H74" s="31"/>
    </row>
    <row r="75" spans="1:8" s="38" customFormat="1" ht="13.2">
      <c r="A75" s="9"/>
      <c r="B75" s="31"/>
      <c r="C75" s="31"/>
      <c r="D75" s="31"/>
      <c r="E75" s="31"/>
      <c r="F75" s="31"/>
      <c r="G75" s="31"/>
      <c r="H75" s="31"/>
    </row>
    <row r="76" spans="1:8" s="38" customFormat="1" ht="13.2">
      <c r="A76" s="9"/>
      <c r="B76" s="31"/>
      <c r="C76" s="31"/>
      <c r="D76" s="31"/>
      <c r="E76" s="31"/>
      <c r="F76" s="31"/>
      <c r="G76" s="31"/>
      <c r="H76" s="31"/>
    </row>
    <row r="77" spans="1:8" s="38" customFormat="1" ht="13.2">
      <c r="A77" s="9"/>
      <c r="B77" s="31"/>
      <c r="C77" s="31"/>
      <c r="D77" s="31"/>
      <c r="E77" s="31"/>
      <c r="F77" s="31"/>
      <c r="G77" s="31"/>
      <c r="H77" s="31"/>
    </row>
    <row r="78" spans="1:8" s="38" customFormat="1" ht="13.2">
      <c r="A78" s="9"/>
      <c r="B78" s="31"/>
      <c r="C78" s="31"/>
      <c r="D78" s="31"/>
      <c r="E78" s="31"/>
      <c r="F78" s="31"/>
      <c r="G78" s="31"/>
      <c r="H78" s="31"/>
    </row>
    <row r="79" spans="1:8" s="38" customFormat="1" ht="13.2">
      <c r="A79" s="9"/>
      <c r="B79" s="31"/>
      <c r="C79" s="31"/>
      <c r="D79" s="31"/>
      <c r="E79" s="31"/>
      <c r="F79" s="31"/>
      <c r="G79" s="31"/>
      <c r="H79" s="31"/>
    </row>
    <row r="80" spans="1:8" s="38" customFormat="1" ht="13.2">
      <c r="A80" s="9"/>
      <c r="B80" s="31"/>
      <c r="C80" s="31"/>
      <c r="D80" s="31"/>
      <c r="E80" s="31"/>
      <c r="F80" s="31"/>
      <c r="G80" s="31"/>
      <c r="H80" s="31"/>
    </row>
    <row r="81" spans="1:8" s="38" customFormat="1" ht="13.2">
      <c r="A81" s="9"/>
      <c r="B81" s="31"/>
      <c r="C81" s="31"/>
      <c r="D81" s="31"/>
      <c r="E81" s="31"/>
      <c r="F81" s="31"/>
      <c r="G81" s="31"/>
      <c r="H81" s="31"/>
    </row>
    <row r="82" spans="1:8" s="38" customFormat="1" ht="13.2">
      <c r="A82" s="9"/>
      <c r="B82" s="31"/>
      <c r="C82" s="31"/>
      <c r="D82" s="31"/>
      <c r="E82" s="31"/>
      <c r="F82" s="31"/>
      <c r="G82" s="31"/>
      <c r="H82" s="31"/>
    </row>
    <row r="83" spans="1:8" s="38" customFormat="1" ht="13.2">
      <c r="A83" s="9"/>
      <c r="B83" s="31"/>
      <c r="C83" s="31"/>
      <c r="D83" s="31"/>
      <c r="E83" s="31"/>
      <c r="F83" s="31"/>
      <c r="G83" s="31"/>
      <c r="H83" s="31"/>
    </row>
    <row r="84" spans="1:8" s="38" customFormat="1" ht="13.2">
      <c r="A84" s="9"/>
      <c r="B84" s="31"/>
      <c r="C84" s="31"/>
      <c r="D84" s="31"/>
      <c r="E84" s="31"/>
      <c r="F84" s="31"/>
      <c r="G84" s="31"/>
      <c r="H84" s="31"/>
    </row>
    <row r="85" spans="1:8" s="38" customFormat="1" ht="13.2">
      <c r="A85" s="9"/>
      <c r="B85" s="31"/>
      <c r="C85" s="31"/>
      <c r="D85" s="31"/>
      <c r="E85" s="31"/>
      <c r="F85" s="31"/>
      <c r="G85" s="31"/>
      <c r="H85" s="31"/>
    </row>
    <row r="86" spans="1:8" s="38" customFormat="1" ht="13.2">
      <c r="A86" s="9"/>
      <c r="B86" s="31"/>
      <c r="C86" s="31"/>
      <c r="D86" s="31"/>
      <c r="E86" s="31"/>
      <c r="F86" s="31"/>
      <c r="G86" s="31"/>
      <c r="H86" s="31"/>
    </row>
    <row r="87" spans="1:8" s="38" customFormat="1" ht="13.2">
      <c r="A87" s="9"/>
      <c r="B87" s="31"/>
      <c r="C87" s="31"/>
      <c r="D87" s="31"/>
      <c r="E87" s="31"/>
      <c r="F87" s="31"/>
      <c r="G87" s="31"/>
      <c r="H87" s="31"/>
    </row>
    <row r="88" spans="1:8" s="38" customFormat="1" ht="13.2">
      <c r="A88" s="9"/>
      <c r="B88" s="31"/>
      <c r="C88" s="31"/>
      <c r="D88" s="31"/>
      <c r="E88" s="31"/>
      <c r="F88" s="31"/>
      <c r="G88" s="31"/>
      <c r="H88" s="31"/>
    </row>
    <row r="89" spans="1:8" s="38" customFormat="1" ht="13.2">
      <c r="A89" s="9"/>
      <c r="B89" s="31"/>
      <c r="C89" s="31"/>
      <c r="D89" s="31"/>
      <c r="E89" s="31"/>
      <c r="F89" s="31"/>
      <c r="G89" s="31"/>
      <c r="H89" s="31"/>
    </row>
    <row r="90" spans="1:8" s="38" customFormat="1" ht="13.2">
      <c r="A90" s="9"/>
      <c r="B90" s="31"/>
      <c r="C90" s="31"/>
      <c r="D90" s="31"/>
      <c r="E90" s="31"/>
      <c r="F90" s="31"/>
      <c r="G90" s="31"/>
      <c r="H90" s="31"/>
    </row>
    <row r="91" spans="1:8" s="38" customFormat="1" ht="13.2">
      <c r="A91" s="9"/>
      <c r="B91" s="31"/>
      <c r="C91" s="31"/>
      <c r="D91" s="31"/>
      <c r="E91" s="31"/>
      <c r="F91" s="31"/>
      <c r="G91" s="31"/>
      <c r="H91" s="31"/>
    </row>
    <row r="92" spans="1:8" s="38" customFormat="1" ht="13.2">
      <c r="A92" s="9"/>
      <c r="B92" s="31"/>
      <c r="C92" s="31"/>
      <c r="D92" s="31"/>
      <c r="E92" s="31"/>
      <c r="F92" s="31"/>
      <c r="G92" s="31"/>
      <c r="H92" s="31"/>
    </row>
    <row r="93" spans="1:8" s="38" customFormat="1" ht="13.2">
      <c r="A93" s="9"/>
      <c r="B93" s="31"/>
      <c r="C93" s="31"/>
      <c r="D93" s="31"/>
      <c r="E93" s="31"/>
      <c r="F93" s="31"/>
      <c r="G93" s="31"/>
      <c r="H93" s="31"/>
    </row>
    <row r="94" spans="1:8" s="38" customFormat="1" ht="13.2">
      <c r="A94" s="9"/>
      <c r="B94" s="31"/>
      <c r="C94" s="31"/>
      <c r="D94" s="31"/>
      <c r="E94" s="31"/>
      <c r="F94" s="31"/>
      <c r="G94" s="31"/>
      <c r="H94" s="31"/>
    </row>
    <row r="95" spans="1:8" s="38" customFormat="1" ht="13.2">
      <c r="A95" s="9"/>
      <c r="B95" s="31"/>
      <c r="C95" s="31"/>
      <c r="D95" s="31"/>
      <c r="E95" s="31"/>
      <c r="F95" s="31"/>
      <c r="G95" s="31"/>
      <c r="H95" s="31"/>
    </row>
    <row r="96" spans="1:8" s="38" customFormat="1" ht="13.2">
      <c r="A96" s="9"/>
      <c r="B96" s="31"/>
      <c r="C96" s="31"/>
      <c r="D96" s="31"/>
      <c r="E96" s="31"/>
      <c r="F96" s="31"/>
      <c r="G96" s="31"/>
      <c r="H96" s="31"/>
    </row>
    <row r="97" spans="1:8" s="38" customFormat="1" ht="13.2">
      <c r="A97" s="9"/>
      <c r="B97" s="31"/>
      <c r="C97" s="31"/>
      <c r="D97" s="31"/>
      <c r="E97" s="31"/>
      <c r="F97" s="31"/>
      <c r="G97" s="31"/>
      <c r="H97" s="31"/>
    </row>
    <row r="98" spans="1:8" s="38" customFormat="1" ht="13.2">
      <c r="A98" s="9"/>
      <c r="B98" s="31"/>
      <c r="C98" s="31"/>
      <c r="D98" s="31"/>
      <c r="E98" s="31"/>
      <c r="F98" s="31"/>
      <c r="G98" s="31"/>
      <c r="H98" s="31"/>
    </row>
    <row r="99" spans="1:8" s="38" customFormat="1" ht="13.2">
      <c r="A99" s="9"/>
      <c r="B99" s="31"/>
      <c r="C99" s="31"/>
      <c r="D99" s="31"/>
      <c r="E99" s="31"/>
      <c r="F99" s="31"/>
      <c r="G99" s="31"/>
      <c r="H99" s="31"/>
    </row>
    <row r="100" spans="1:8" s="38" customFormat="1" ht="13.2">
      <c r="A100" s="9"/>
      <c r="B100" s="31"/>
      <c r="C100" s="31"/>
    </row>
    <row r="101" spans="1:8" ht="13.2">
      <c r="B101" s="31"/>
      <c r="C101" s="31"/>
    </row>
    <row r="102" spans="1:8" ht="13.2">
      <c r="C102" s="31"/>
    </row>
  </sheetData>
  <conditionalFormatting sqref="I7">
    <cfRule type="cellIs" dxfId="2" priority="1" stopIfTrue="1" operator="greaterThan">
      <formula>0.334027777777778</formula>
    </cfRule>
    <cfRule type="cellIs" dxfId="1" priority="2" stopIfTrue="1" operator="between">
      <formula>0.305555555555556</formula>
      <formula>0.333333333333333</formula>
    </cfRule>
    <cfRule type="cellIs" dxfId="0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1. MOD S.A</vt:lpstr>
      <vt:lpstr>2.MOD S.A </vt:lpstr>
      <vt:lpstr>3.MOD  S.A </vt:lpstr>
      <vt:lpstr>'1. MOD S.A'!Area_stampa</vt:lpstr>
      <vt:lpstr>'2.MOD S.A '!Area_stampa</vt:lpstr>
      <vt:lpstr>'3.MOD  S.A '!Area_stampa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lorisc</dc:creator>
  <cp:lastModifiedBy>ul bigna</cp:lastModifiedBy>
  <cp:lastPrinted>2020-10-21T09:45:09Z</cp:lastPrinted>
  <dcterms:created xsi:type="dcterms:W3CDTF">2011-07-18T08:07:24Z</dcterms:created>
  <dcterms:modified xsi:type="dcterms:W3CDTF">2020-11-10T12:29:41Z</dcterms:modified>
</cp:coreProperties>
</file>