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isesi/Desktop/PhD/Projects/Host-Ecology-and-Host-Range/Experimental Data/25April2022 Phi vs P22 Flasks/"/>
    </mc:Choice>
  </mc:AlternateContent>
  <xr:revisionPtr revIDLastSave="0" documentId="13_ncr:1_{0A49413B-C717-3540-9EA7-A60FB799D6D6}" xr6:coauthVersionLast="47" xr6:coauthVersionMax="47" xr10:uidLastSave="{00000000-0000-0000-0000-000000000000}"/>
  <bookViews>
    <workbookView xWindow="1160" yWindow="500" windowWidth="27640" windowHeight="15380" activeTab="1" xr2:uid="{C1CE0F00-A56C-F246-8EE8-D458F3A60DF0}"/>
  </bookViews>
  <sheets>
    <sheet name="PFU_raw" sheetId="1" r:id="rId1"/>
    <sheet name="PFU_stat" sheetId="2" r:id="rId2"/>
    <sheet name="Percent_change" sheetId="4" r:id="rId3"/>
    <sheet name="Fullchange" sheetId="6" r:id="rId4"/>
    <sheet name="PFU_double" sheetId="3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42" i="2" l="1"/>
  <c r="N25" i="1"/>
  <c r="F141" i="2"/>
  <c r="F140" i="2"/>
  <c r="F22" i="2"/>
  <c r="F21" i="2"/>
  <c r="F20" i="2"/>
  <c r="O26" i="1"/>
  <c r="N27" i="1"/>
  <c r="N26" i="1"/>
  <c r="P8" i="1"/>
  <c r="O9" i="1"/>
  <c r="O8" i="1"/>
  <c r="O7" i="1"/>
  <c r="O6" i="1"/>
  <c r="N7" i="1"/>
  <c r="N6" i="1"/>
  <c r="S21" i="1"/>
  <c r="R21" i="1"/>
  <c r="Q22" i="1"/>
  <c r="Q21" i="1"/>
  <c r="Q20" i="1"/>
  <c r="P22" i="1"/>
  <c r="P21" i="1"/>
  <c r="P20" i="1"/>
  <c r="O22" i="1"/>
  <c r="O21" i="1"/>
  <c r="O20" i="1"/>
  <c r="S30" i="1"/>
  <c r="R30" i="1"/>
  <c r="Q31" i="1"/>
  <c r="Q30" i="1"/>
  <c r="Q29" i="1"/>
  <c r="P31" i="1"/>
  <c r="P30" i="1"/>
  <c r="P29" i="1"/>
  <c r="O31" i="1"/>
  <c r="O30" i="1"/>
  <c r="O29" i="1"/>
  <c r="S13" i="1"/>
  <c r="R13" i="1"/>
  <c r="Q13" i="1"/>
  <c r="Q12" i="1"/>
  <c r="Q11" i="1"/>
  <c r="P11" i="1"/>
  <c r="P13" i="1"/>
  <c r="P12" i="1"/>
  <c r="O13" i="1"/>
  <c r="O12" i="1"/>
  <c r="O11" i="1"/>
  <c r="S3" i="1"/>
  <c r="R3" i="1"/>
  <c r="Q4" i="1"/>
  <c r="Q3" i="1"/>
  <c r="Q2" i="1"/>
  <c r="P4" i="1"/>
  <c r="P3" i="1"/>
  <c r="P2" i="1"/>
  <c r="O4" i="1"/>
  <c r="O3" i="1"/>
  <c r="O2" i="1"/>
  <c r="P6" i="1" l="1"/>
  <c r="C122" i="2" a="1"/>
  <c r="C122" i="2" s="1"/>
  <c r="D122" i="2" a="1"/>
  <c r="D122" i="2" s="1"/>
  <c r="D134" i="3"/>
  <c r="D135" i="3"/>
  <c r="D136" i="3"/>
  <c r="D137" i="3"/>
  <c r="D138" i="3"/>
  <c r="D139" i="3"/>
  <c r="D140" i="3"/>
  <c r="D141" i="3"/>
  <c r="D142" i="3"/>
  <c r="D143" i="3"/>
  <c r="D144" i="3"/>
  <c r="D145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86" i="3"/>
  <c r="D87" i="3"/>
  <c r="D88" i="3"/>
  <c r="D89" i="3"/>
  <c r="D90" i="3"/>
  <c r="D91" i="3"/>
  <c r="D92" i="3"/>
  <c r="D93" i="3"/>
  <c r="D94" i="3"/>
  <c r="D95" i="3"/>
  <c r="D96" i="3"/>
  <c r="D97" i="3"/>
  <c r="D74" i="3"/>
  <c r="D75" i="3"/>
  <c r="D76" i="3"/>
  <c r="D77" i="3"/>
  <c r="D78" i="3"/>
  <c r="D79" i="3"/>
  <c r="D80" i="3"/>
  <c r="D81" i="3"/>
  <c r="D82" i="3"/>
  <c r="D83" i="3"/>
  <c r="D84" i="3"/>
  <c r="D85" i="3"/>
  <c r="D62" i="3"/>
  <c r="D63" i="3"/>
  <c r="D64" i="3"/>
  <c r="D65" i="3"/>
  <c r="D66" i="3"/>
  <c r="D67" i="3"/>
  <c r="D68" i="3"/>
  <c r="D69" i="3"/>
  <c r="D70" i="3"/>
  <c r="D71" i="3"/>
  <c r="D72" i="3"/>
  <c r="D73" i="3"/>
  <c r="D50" i="3"/>
  <c r="D51" i="3"/>
  <c r="D52" i="3"/>
  <c r="D53" i="3"/>
  <c r="D54" i="3"/>
  <c r="D55" i="3"/>
  <c r="D56" i="3"/>
  <c r="D57" i="3"/>
  <c r="D58" i="3"/>
  <c r="D59" i="3"/>
  <c r="D60" i="3"/>
  <c r="D61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D2" i="3"/>
  <c r="C110" i="3" a="1"/>
  <c r="C110" i="3" s="1"/>
  <c r="C86" i="3" a="1"/>
  <c r="C86" i="3" s="1"/>
  <c r="C62" i="3" a="1"/>
  <c r="C62" i="3" s="1"/>
  <c r="C38" i="3" a="1"/>
  <c r="C38" i="3" s="1"/>
  <c r="C14" i="3" a="1"/>
  <c r="C14" i="3" s="1"/>
  <c r="C98" i="3" a="1"/>
  <c r="C98" i="3" s="1"/>
  <c r="C74" i="3" a="1"/>
  <c r="C74" i="3" s="1"/>
  <c r="C50" i="3" a="1"/>
  <c r="C50" i="3" s="1"/>
  <c r="C26" i="3" a="1"/>
  <c r="C26" i="3" s="1"/>
  <c r="C2" i="3" a="1"/>
  <c r="C2" i="3" s="1"/>
  <c r="D134" i="2" a="1"/>
  <c r="D134" i="2" s="1"/>
  <c r="D110" i="2" a="1"/>
  <c r="D110" i="2" s="1"/>
  <c r="D86" i="2" a="1"/>
  <c r="D86" i="2" s="1"/>
  <c r="D62" i="2" a="1"/>
  <c r="D62" i="2" s="1"/>
  <c r="D38" i="2" a="1"/>
  <c r="D38" i="2" s="1"/>
  <c r="D14" i="2" a="1"/>
  <c r="D14" i="2" s="1"/>
  <c r="D98" i="2" a="1"/>
  <c r="D98" i="2" s="1"/>
  <c r="D74" i="2" a="1"/>
  <c r="D74" i="2" s="1"/>
  <c r="D50" i="2" a="1"/>
  <c r="D50" i="2" s="1"/>
  <c r="D26" i="2" a="1"/>
  <c r="D26" i="2" s="1"/>
  <c r="D2" i="2" a="1"/>
  <c r="D2" i="2" s="1"/>
  <c r="C62" i="2" l="1" a="1"/>
  <c r="C62" i="2" s="1"/>
  <c r="C38" i="2" a="1"/>
  <c r="C38" i="2" s="1"/>
  <c r="C98" i="2" a="1"/>
  <c r="C98" i="2" s="1"/>
  <c r="C86" i="2" a="1"/>
  <c r="C86" i="2" s="1"/>
  <c r="C50" i="2" a="1"/>
  <c r="C50" i="2" s="1"/>
  <c r="C110" i="2" a="1"/>
  <c r="C110" i="2" s="1"/>
  <c r="C2" i="2" a="1"/>
  <c r="C2" i="2" s="1"/>
  <c r="C14" i="2" a="1"/>
  <c r="C14" i="2" s="1"/>
  <c r="C26" i="2" a="1"/>
  <c r="C26" i="2" s="1"/>
  <c r="C74" i="2" a="1"/>
  <c r="C74" i="2" s="1"/>
  <c r="C122" i="3" l="1" a="1"/>
  <c r="C122" i="3" s="1"/>
  <c r="C134" i="3" a="1"/>
  <c r="C134" i="3" s="1"/>
  <c r="C134" i="2" a="1"/>
  <c r="C134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<sst xmlns="http://schemas.openxmlformats.org/spreadsheetml/2006/main" count="660" uniqueCount="43">
  <si>
    <t>Condition</t>
  </si>
  <si>
    <t>Time 0 - E</t>
  </si>
  <si>
    <t>Time 0 - S</t>
  </si>
  <si>
    <t>Time 2 - E</t>
  </si>
  <si>
    <t>Time 2 - S</t>
  </si>
  <si>
    <t>Time 4 - E</t>
  </si>
  <si>
    <t>Time 4 - S</t>
  </si>
  <si>
    <t>Time 21 - E</t>
  </si>
  <si>
    <t>Time 21 - S</t>
  </si>
  <si>
    <t>Time 24 - E</t>
  </si>
  <si>
    <t>Time 24 - S</t>
  </si>
  <si>
    <t>Time 48 - E</t>
  </si>
  <si>
    <t>Time 48 - S</t>
  </si>
  <si>
    <t>S1</t>
  </si>
  <si>
    <t>S2</t>
  </si>
  <si>
    <t>S3</t>
  </si>
  <si>
    <t>Fac1</t>
  </si>
  <si>
    <t>Fac2</t>
  </si>
  <si>
    <t>Fac3</t>
  </si>
  <si>
    <t>Coop1</t>
  </si>
  <si>
    <t>Coop2</t>
  </si>
  <si>
    <t>Coop3</t>
  </si>
  <si>
    <t>Comp1</t>
  </si>
  <si>
    <t>Comp2</t>
  </si>
  <si>
    <t>Comp3</t>
  </si>
  <si>
    <t>Timepoint</t>
  </si>
  <si>
    <t>Type</t>
  </si>
  <si>
    <t>Generalist</t>
  </si>
  <si>
    <t>Average</t>
  </si>
  <si>
    <t>Specialist</t>
  </si>
  <si>
    <t>STDEV</t>
  </si>
  <si>
    <t>S monoculture</t>
  </si>
  <si>
    <t>Cooperation</t>
  </si>
  <si>
    <t>Competition</t>
  </si>
  <si>
    <t>Facilitation</t>
  </si>
  <si>
    <t xml:space="preserve">Time 0 </t>
  </si>
  <si>
    <t>Time 24</t>
  </si>
  <si>
    <t xml:space="preserve">Per Change </t>
  </si>
  <si>
    <t>NetChange</t>
  </si>
  <si>
    <t>S</t>
  </si>
  <si>
    <t>Fac</t>
  </si>
  <si>
    <t>Coop</t>
  </si>
  <si>
    <t>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</si>
</sst>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imepointcompassa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w counts"/>
      <sheetName val="PFU"/>
      <sheetName val="Doublings"/>
    </sheetNames>
    <sheetDataSet>
      <sheetData sheetId="0" refreshError="1">
        <row r="41">
          <cell r="B41">
            <v>0</v>
          </cell>
          <cell r="C41">
            <v>0</v>
          </cell>
          <cell r="D41">
            <v>2</v>
          </cell>
          <cell r="E41">
            <v>2</v>
          </cell>
          <cell r="F41">
            <v>10.228818690495881</v>
          </cell>
          <cell r="G41">
            <v>14.872674880270607</v>
          </cell>
          <cell r="H41">
            <v>24.83845916493269</v>
          </cell>
          <cell r="I41">
            <v>23.253496664211539</v>
          </cell>
          <cell r="J41">
            <v>25.838459164932694</v>
          </cell>
          <cell r="K41">
            <v>-5.6438561897747244</v>
          </cell>
          <cell r="L41">
            <v>30.275864477239995</v>
          </cell>
          <cell r="M41">
            <v>26.060851586269141</v>
          </cell>
        </row>
        <row r="42">
          <cell r="B42">
            <v>0</v>
          </cell>
          <cell r="C42">
            <v>0</v>
          </cell>
          <cell r="D42">
            <v>1.4150374992788437</v>
          </cell>
          <cell r="E42">
            <v>7.6438561897747244</v>
          </cell>
          <cell r="F42">
            <v>10.380821783940931</v>
          </cell>
          <cell r="G42">
            <v>18.931568569324174</v>
          </cell>
          <cell r="H42">
            <v>25.668534163490381</v>
          </cell>
          <cell r="I42">
            <v>32.804243449594786</v>
          </cell>
          <cell r="J42">
            <v>24.668534163490385</v>
          </cell>
          <cell r="K42">
            <v>35.919720667014722</v>
          </cell>
          <cell r="L42">
            <v>29.575424759098901</v>
          </cell>
          <cell r="M42">
            <v>30.482315354707417</v>
          </cell>
        </row>
        <row r="43">
          <cell r="B43">
            <v>0</v>
          </cell>
          <cell r="C43">
            <v>0</v>
          </cell>
          <cell r="D43">
            <v>-1</v>
          </cell>
          <cell r="E43">
            <v>7.6438561897747244</v>
          </cell>
          <cell r="F43">
            <v>8.965784284662087</v>
          </cell>
          <cell r="G43">
            <v>19.931568569324174</v>
          </cell>
          <cell r="H43">
            <v>21.253496664211539</v>
          </cell>
          <cell r="I43">
            <v>31.219280948873624</v>
          </cell>
          <cell r="J43">
            <v>23.575424759098897</v>
          </cell>
          <cell r="K43">
            <v>36.126171544482141</v>
          </cell>
          <cell r="L43">
            <v>26.575424759098901</v>
          </cell>
          <cell r="M43">
            <v>32.067277855428571</v>
          </cell>
        </row>
        <row r="44">
          <cell r="B44">
            <v>0</v>
          </cell>
          <cell r="C44">
            <v>0</v>
          </cell>
          <cell r="D44">
            <v>2.5849625007211561</v>
          </cell>
          <cell r="E44">
            <v>7.6438561897747244</v>
          </cell>
          <cell r="F44">
            <v>10.451211111832329</v>
          </cell>
          <cell r="G44">
            <v>22.101493570766486</v>
          </cell>
          <cell r="H44">
            <v>23.253496664211539</v>
          </cell>
          <cell r="I44">
            <v>30.482315354707417</v>
          </cell>
          <cell r="J44">
            <v>24.575424759098901</v>
          </cell>
          <cell r="K44">
            <v>32.219280948873624</v>
          </cell>
          <cell r="L44">
            <v>27.160387259820059</v>
          </cell>
          <cell r="M44">
            <v>32.067277855428571</v>
          </cell>
        </row>
        <row r="45">
          <cell r="B45">
            <v>0</v>
          </cell>
          <cell r="C45">
            <v>0</v>
          </cell>
          <cell r="D45">
            <v>3.3219280948873626</v>
          </cell>
          <cell r="E45">
            <v>3</v>
          </cell>
          <cell r="F45">
            <v>10.643856189774725</v>
          </cell>
          <cell r="G45">
            <v>18.287712379549451</v>
          </cell>
          <cell r="H45">
            <v>24.253496664211536</v>
          </cell>
          <cell r="I45">
            <v>25.838459164932694</v>
          </cell>
          <cell r="J45">
            <v>24.575424759098901</v>
          </cell>
          <cell r="K45">
            <v>30.74534976054121</v>
          </cell>
          <cell r="L45">
            <v>26.575424759098901</v>
          </cell>
          <cell r="M45">
            <v>27.575424759098901</v>
          </cell>
        </row>
        <row r="46">
          <cell r="B46">
            <v>0</v>
          </cell>
          <cell r="C46">
            <v>0</v>
          </cell>
          <cell r="D46">
            <v>3.514573172829758</v>
          </cell>
          <cell r="E46">
            <v>-7.4512111118323299</v>
          </cell>
          <cell r="F46">
            <v>6.8365012677171206</v>
          </cell>
          <cell r="G46">
            <v>14.287712379549449</v>
          </cell>
          <cell r="H46">
            <v>23.768069837041296</v>
          </cell>
          <cell r="I46">
            <v>24.253496664211536</v>
          </cell>
          <cell r="J46">
            <v>23.446141742153934</v>
          </cell>
          <cell r="K46">
            <v>26.35303233776245</v>
          </cell>
          <cell r="L46">
            <v>27.353032337762453</v>
          </cell>
          <cell r="M46">
            <v>24.031104242875088</v>
          </cell>
        </row>
        <row r="47">
          <cell r="B47">
            <v>0</v>
          </cell>
          <cell r="C47">
            <v>0</v>
          </cell>
          <cell r="D47">
            <v>1.6780719051126378</v>
          </cell>
          <cell r="E47">
            <v>2</v>
          </cell>
          <cell r="F47">
            <v>10.643856189774725</v>
          </cell>
          <cell r="G47">
            <v>15.872674880270607</v>
          </cell>
          <cell r="H47">
            <v>25.253496664211539</v>
          </cell>
          <cell r="I47">
            <v>27.575424759098901</v>
          </cell>
          <cell r="J47">
            <v>24.738923491381783</v>
          </cell>
          <cell r="K47">
            <v>-5.6438561897747244</v>
          </cell>
          <cell r="L47">
            <v>28.060851586269141</v>
          </cell>
          <cell r="M47">
            <v>25.838459164932694</v>
          </cell>
        </row>
        <row r="48">
          <cell r="B48">
            <v>0</v>
          </cell>
          <cell r="C48">
            <v>0</v>
          </cell>
          <cell r="D48">
            <v>1.1255308820838588</v>
          </cell>
          <cell r="E48">
            <v>7.6438561897747244</v>
          </cell>
          <cell r="F48">
            <v>7.769387071858584</v>
          </cell>
          <cell r="G48">
            <v>21.253496664211539</v>
          </cell>
          <cell r="H48">
            <v>24.700955641182759</v>
          </cell>
          <cell r="I48">
            <v>32.219280948873624</v>
          </cell>
          <cell r="J48">
            <v>23.379027546295397</v>
          </cell>
          <cell r="K48">
            <v>33.219280948873624</v>
          </cell>
          <cell r="L48">
            <v>24.115993140461605</v>
          </cell>
          <cell r="M48">
            <v>31.219280948873624</v>
          </cell>
        </row>
        <row r="49">
          <cell r="B49">
            <v>0</v>
          </cell>
          <cell r="C49">
            <v>0</v>
          </cell>
          <cell r="D49">
            <v>3</v>
          </cell>
          <cell r="E49">
            <v>0</v>
          </cell>
          <cell r="F49">
            <v>11.058893689053569</v>
          </cell>
          <cell r="G49">
            <v>20.516531070045332</v>
          </cell>
          <cell r="H49">
            <v>25.990462258377743</v>
          </cell>
          <cell r="I49">
            <v>32.356784472623559</v>
          </cell>
          <cell r="J49">
            <v>26.368973881631476</v>
          </cell>
          <cell r="K49">
            <v>35.678712567510921</v>
          </cell>
          <cell r="L49">
            <v>25.990462258377743</v>
          </cell>
          <cell r="M49">
            <v>32.219280948873624</v>
          </cell>
        </row>
        <row r="50">
          <cell r="B50">
            <v>0</v>
          </cell>
          <cell r="C50">
            <v>0</v>
          </cell>
          <cell r="D50">
            <v>0.19264507794239583</v>
          </cell>
          <cell r="E50">
            <v>5</v>
          </cell>
          <cell r="F50">
            <v>10.158429362604483</v>
          </cell>
          <cell r="G50">
            <v>16.790212720078635</v>
          </cell>
          <cell r="H50">
            <v>25.768069837041296</v>
          </cell>
          <cell r="I50">
            <v>25.990462258377743</v>
          </cell>
          <cell r="J50">
            <v>27.353032337762453</v>
          </cell>
          <cell r="K50">
            <v>24.668534163490385</v>
          </cell>
          <cell r="L50">
            <v>24.253496664211536</v>
          </cell>
          <cell r="M50">
            <v>25.990462258377743</v>
          </cell>
        </row>
        <row r="51">
          <cell r="B51">
            <v>0</v>
          </cell>
          <cell r="C51">
            <v>0</v>
          </cell>
          <cell r="D51">
            <v>0.67807190511263782</v>
          </cell>
          <cell r="E51">
            <v>5.4594316186372973</v>
          </cell>
          <cell r="F51">
            <v>9.6438561897747253</v>
          </cell>
          <cell r="G51">
            <v>17.609640474436812</v>
          </cell>
          <cell r="H51">
            <v>26.575424759098901</v>
          </cell>
          <cell r="I51">
            <v>25.838459164932694</v>
          </cell>
          <cell r="J51">
            <v>26.83845916493269</v>
          </cell>
          <cell r="K51">
            <v>26.575424759098901</v>
          </cell>
          <cell r="L51">
            <v>23.738923491381779</v>
          </cell>
          <cell r="M51">
            <v>27.060851586269141</v>
          </cell>
        </row>
        <row r="52">
          <cell r="B52">
            <v>0</v>
          </cell>
          <cell r="C52">
            <v>0</v>
          </cell>
          <cell r="D52">
            <v>1</v>
          </cell>
          <cell r="E52">
            <v>3.6780719051126378</v>
          </cell>
          <cell r="F52">
            <v>10.965784284662087</v>
          </cell>
          <cell r="G52">
            <v>16.609640474436812</v>
          </cell>
          <cell r="H52">
            <v>27.312390353265105</v>
          </cell>
          <cell r="I52">
            <v>25.391000187961474</v>
          </cell>
          <cell r="J52">
            <v>26.990462258377743</v>
          </cell>
          <cell r="K52">
            <v>24.738923491381783</v>
          </cell>
          <cell r="L52">
            <v>23.475889085547983</v>
          </cell>
          <cell r="M52">
            <v>25.632008287465265</v>
          </cell>
        </row>
        <row r="53">
          <cell r="B53">
            <v>0</v>
          </cell>
          <cell r="C53">
            <v>0</v>
          </cell>
          <cell r="D53">
            <v>-6.6438561897747244</v>
          </cell>
          <cell r="E53">
            <v>0.67807190511263782</v>
          </cell>
          <cell r="F53">
            <v>11.965784284662087</v>
          </cell>
          <cell r="G53">
            <v>13.550746785383243</v>
          </cell>
          <cell r="H53">
            <v>26.575424759098901</v>
          </cell>
          <cell r="I53">
            <v>23.931568569324174</v>
          </cell>
          <cell r="J53">
            <v>26.575424759098901</v>
          </cell>
          <cell r="K53">
            <v>25.516531070045332</v>
          </cell>
          <cell r="L53">
            <v>25.060851586269141</v>
          </cell>
          <cell r="M53">
            <v>23.516531070045332</v>
          </cell>
        </row>
        <row r="54">
          <cell r="B54">
            <v>0</v>
          </cell>
          <cell r="C54">
            <v>0</v>
          </cell>
          <cell r="D54">
            <v>0.4150374992788437</v>
          </cell>
          <cell r="E54">
            <v>1</v>
          </cell>
          <cell r="F54">
            <v>11.380821783940931</v>
          </cell>
          <cell r="G54">
            <v>13.872674880270607</v>
          </cell>
          <cell r="H54">
            <v>26.575424759098901</v>
          </cell>
          <cell r="I54">
            <v>25.060851586269141</v>
          </cell>
          <cell r="J54">
            <v>26.575424759098901</v>
          </cell>
          <cell r="K54">
            <v>26.501424177655124</v>
          </cell>
          <cell r="L54">
            <v>24.668534163490385</v>
          </cell>
          <cell r="M54">
            <v>25.423421665653851</v>
          </cell>
        </row>
        <row r="55">
          <cell r="B55">
            <v>0</v>
          </cell>
          <cell r="C55">
            <v>0</v>
          </cell>
          <cell r="D55">
            <v>-0.5849625007211563</v>
          </cell>
          <cell r="E55">
            <v>3.5849625007211565</v>
          </cell>
          <cell r="F55">
            <v>10.965784284662087</v>
          </cell>
          <cell r="G55">
            <v>15.609640474436812</v>
          </cell>
          <cell r="H55">
            <v>24.990462258377743</v>
          </cell>
          <cell r="I55">
            <v>24.83845916493269</v>
          </cell>
          <cell r="J55">
            <v>24.990462258377743</v>
          </cell>
          <cell r="K55">
            <v>25.253496664211539</v>
          </cell>
          <cell r="L55">
            <v>23.838459164932694</v>
          </cell>
          <cell r="M55">
            <v>25.253496664211539</v>
          </cell>
        </row>
        <row r="56">
          <cell r="B56">
            <v>0</v>
          </cell>
          <cell r="C56">
            <v>0</v>
          </cell>
          <cell r="D56">
            <v>1.4150374992788437</v>
          </cell>
          <cell r="E56">
            <v>1.6780719051126378</v>
          </cell>
          <cell r="F56">
            <v>12.380821783940929</v>
          </cell>
          <cell r="G56">
            <v>14.550746785383243</v>
          </cell>
          <cell r="H56">
            <v>28.312390353265108</v>
          </cell>
          <cell r="I56">
            <v>22.931568569324174</v>
          </cell>
          <cell r="J56">
            <v>26.990462258377743</v>
          </cell>
          <cell r="K56">
            <v>26.253496664211536</v>
          </cell>
          <cell r="L56">
            <v>25.990462258377743</v>
          </cell>
          <cell r="M56">
            <v>23.931568569324174</v>
          </cell>
        </row>
        <row r="57">
          <cell r="B57">
            <v>0</v>
          </cell>
          <cell r="C57">
            <v>0</v>
          </cell>
          <cell r="D57">
            <v>3</v>
          </cell>
          <cell r="E57">
            <v>-8.7462841250339429E-2</v>
          </cell>
          <cell r="F57">
            <v>12.965784284662087</v>
          </cell>
          <cell r="G57">
            <v>12.522177633186471</v>
          </cell>
          <cell r="H57">
            <v>32.219280948873624</v>
          </cell>
          <cell r="I57">
            <v>22.750996323682354</v>
          </cell>
          <cell r="J57">
            <v>29.160387259820059</v>
          </cell>
          <cell r="K57">
            <v>24.335958824403512</v>
          </cell>
          <cell r="L57">
            <v>27.575424759098901</v>
          </cell>
          <cell r="M57">
            <v>22.487961917848562</v>
          </cell>
        </row>
        <row r="58">
          <cell r="B58">
            <v>0</v>
          </cell>
          <cell r="C58">
            <v>0</v>
          </cell>
          <cell r="D58">
            <v>3</v>
          </cell>
          <cell r="E58">
            <v>2.6780719051126378</v>
          </cell>
          <cell r="F58">
            <v>11.965784284662087</v>
          </cell>
          <cell r="G58">
            <v>14.550746785383243</v>
          </cell>
          <cell r="H58">
            <v>30.482315354707417</v>
          </cell>
          <cell r="I58">
            <v>23.516531070045332</v>
          </cell>
          <cell r="J58">
            <v>28.575424759098897</v>
          </cell>
          <cell r="K58">
            <v>25.632008287465265</v>
          </cell>
          <cell r="L58">
            <v>26.423421665653848</v>
          </cell>
          <cell r="M58">
            <v>24.253496664211536</v>
          </cell>
        </row>
        <row r="59">
          <cell r="B59">
            <v>0</v>
          </cell>
          <cell r="C59">
            <v>0</v>
          </cell>
          <cell r="D59">
            <v>1.4150374992788437</v>
          </cell>
          <cell r="E59">
            <v>-5.6438561897747244</v>
          </cell>
          <cell r="F59">
            <v>1.4150374992788437</v>
          </cell>
          <cell r="G59">
            <v>4.9068905956085187</v>
          </cell>
          <cell r="H59">
            <v>6.4374053123072992</v>
          </cell>
          <cell r="I59">
            <v>27.160387259820059</v>
          </cell>
          <cell r="J59">
            <v>6.0588936890535692</v>
          </cell>
          <cell r="K59">
            <v>22.931568569324174</v>
          </cell>
          <cell r="L59">
            <v>25.990462258377743</v>
          </cell>
          <cell r="M59">
            <v>24.83845916493269</v>
          </cell>
        </row>
        <row r="60">
          <cell r="B60">
            <v>0</v>
          </cell>
          <cell r="C60">
            <v>0</v>
          </cell>
          <cell r="D60">
            <v>-6.6438561897747244</v>
          </cell>
          <cell r="E60">
            <v>-5.6438561897747244</v>
          </cell>
          <cell r="F60">
            <v>-6.6438561897747244</v>
          </cell>
          <cell r="G60">
            <v>-5.6438561897747244</v>
          </cell>
          <cell r="H60">
            <v>5.9068905956085187</v>
          </cell>
          <cell r="I60">
            <v>27.160387259820059</v>
          </cell>
          <cell r="J60">
            <v>7.2288186904958804</v>
          </cell>
          <cell r="K60">
            <v>24.179496082767763</v>
          </cell>
          <cell r="L60">
            <v>25.575424759098901</v>
          </cell>
          <cell r="M60">
            <v>25.575424759098901</v>
          </cell>
        </row>
        <row r="61">
          <cell r="B61">
            <v>0</v>
          </cell>
          <cell r="C61">
            <v>0</v>
          </cell>
          <cell r="D61">
            <v>-6.9657842846620879</v>
          </cell>
          <cell r="E61">
            <v>-5.6438561897747244</v>
          </cell>
          <cell r="F61">
            <v>-6.9657842846620879</v>
          </cell>
          <cell r="G61">
            <v>3.3219280948873626</v>
          </cell>
          <cell r="H61">
            <v>5</v>
          </cell>
          <cell r="I61">
            <v>26.575424759098901</v>
          </cell>
          <cell r="J61">
            <v>8.6438561897747253</v>
          </cell>
          <cell r="K61">
            <v>24.253496664211536</v>
          </cell>
          <cell r="L61">
            <v>25.253496664211539</v>
          </cell>
          <cell r="M61">
            <v>24.253496664211536</v>
          </cell>
        </row>
        <row r="62">
          <cell r="B62">
            <v>0</v>
          </cell>
          <cell r="C62">
            <v>0</v>
          </cell>
          <cell r="D62">
            <v>2</v>
          </cell>
          <cell r="E62">
            <v>-6.6438561897747244</v>
          </cell>
          <cell r="F62">
            <v>4.8073549220576037</v>
          </cell>
          <cell r="G62">
            <v>-6.6438561897747244</v>
          </cell>
          <cell r="H62">
            <v>17.609640474436812</v>
          </cell>
          <cell r="I62">
            <v>25.575424759098901</v>
          </cell>
          <cell r="J62">
            <v>19.416995396494418</v>
          </cell>
          <cell r="K62">
            <v>24.83845916493269</v>
          </cell>
          <cell r="L62">
            <v>26.575424759098901</v>
          </cell>
          <cell r="M62">
            <v>23.253496664211539</v>
          </cell>
        </row>
        <row r="63">
          <cell r="B63">
            <v>0</v>
          </cell>
          <cell r="C63">
            <v>0</v>
          </cell>
          <cell r="D63">
            <v>1.4150374992788437</v>
          </cell>
          <cell r="E63">
            <v>-6.6438561897747244</v>
          </cell>
          <cell r="F63">
            <v>3.4150374992788439</v>
          </cell>
          <cell r="G63">
            <v>-6.6438561897747244</v>
          </cell>
          <cell r="H63">
            <v>17.609640474436812</v>
          </cell>
          <cell r="I63">
            <v>26.160387259820055</v>
          </cell>
          <cell r="J63">
            <v>19.34660606860302</v>
          </cell>
          <cell r="K63">
            <v>24.253496664211536</v>
          </cell>
          <cell r="L63">
            <v>26.990462258377743</v>
          </cell>
          <cell r="M63">
            <v>25.060851586269141</v>
          </cell>
        </row>
        <row r="64">
          <cell r="B64">
            <v>0</v>
          </cell>
          <cell r="C64">
            <v>0</v>
          </cell>
          <cell r="D64">
            <v>1.4150374992788437</v>
          </cell>
          <cell r="E64">
            <v>-6.6438561897747244</v>
          </cell>
          <cell r="F64">
            <v>3.7369655941662066</v>
          </cell>
          <cell r="G64">
            <v>-6.6438561897747244</v>
          </cell>
          <cell r="H64">
            <v>19.024677973715654</v>
          </cell>
          <cell r="I64">
            <v>26.253496664211536</v>
          </cell>
          <cell r="J64">
            <v>19.194602975157967</v>
          </cell>
          <cell r="K64">
            <v>25.253496664211539</v>
          </cell>
          <cell r="L64">
            <v>28.312390353265108</v>
          </cell>
          <cell r="M64">
            <v>25.423421665653851</v>
          </cell>
        </row>
        <row r="65">
          <cell r="B65">
            <v>0</v>
          </cell>
          <cell r="C65">
            <v>0</v>
          </cell>
          <cell r="D65">
            <v>2</v>
          </cell>
          <cell r="E65">
            <v>-4.6438561897747244</v>
          </cell>
          <cell r="F65">
            <v>2</v>
          </cell>
          <cell r="G65">
            <v>-4.6438561897747244</v>
          </cell>
          <cell r="H65">
            <v>19.609640474436812</v>
          </cell>
          <cell r="I65">
            <v>26.575424759098901</v>
          </cell>
          <cell r="J65">
            <v>19.609640474436812</v>
          </cell>
          <cell r="K65">
            <v>27.838459164932694</v>
          </cell>
          <cell r="L65">
            <v>26.575424759098901</v>
          </cell>
          <cell r="M65">
            <v>25.838459164932694</v>
          </cell>
        </row>
        <row r="66">
          <cell r="B66">
            <v>0</v>
          </cell>
          <cell r="C66">
            <v>0</v>
          </cell>
          <cell r="D66">
            <v>-5.6438561897747244</v>
          </cell>
          <cell r="E66">
            <v>-4.6438561897747244</v>
          </cell>
          <cell r="F66">
            <v>-5.6438561897747244</v>
          </cell>
          <cell r="G66">
            <v>-4.6438561897747244</v>
          </cell>
          <cell r="H66">
            <v>20.609640474436812</v>
          </cell>
          <cell r="I66">
            <v>27.575424759098901</v>
          </cell>
          <cell r="J66">
            <v>19.609640474436812</v>
          </cell>
          <cell r="K66">
            <v>26.83845916493269</v>
          </cell>
          <cell r="L66">
            <v>26.575424759098901</v>
          </cell>
          <cell r="M66">
            <v>26.253496664211536</v>
          </cell>
        </row>
        <row r="67">
          <cell r="B67">
            <v>0</v>
          </cell>
          <cell r="C67">
            <v>0</v>
          </cell>
          <cell r="D67">
            <v>-5.6438561897747244</v>
          </cell>
          <cell r="E67">
            <v>3</v>
          </cell>
          <cell r="F67">
            <v>-5.6438561897747244</v>
          </cell>
          <cell r="G67">
            <v>-4.6438561897747244</v>
          </cell>
          <cell r="H67">
            <v>19.779565475879124</v>
          </cell>
          <cell r="I67">
            <v>27.253496664211539</v>
          </cell>
          <cell r="J67">
            <v>20.069072093074109</v>
          </cell>
          <cell r="K67">
            <v>28.423421665653848</v>
          </cell>
          <cell r="L67">
            <v>-5.6438561897747244</v>
          </cell>
          <cell r="M67">
            <v>26.83845916493269</v>
          </cell>
        </row>
        <row r="68">
          <cell r="B68">
            <v>0</v>
          </cell>
          <cell r="C68">
            <v>0</v>
          </cell>
          <cell r="D68">
            <v>2</v>
          </cell>
          <cell r="E68">
            <v>-6.2288186904958804</v>
          </cell>
          <cell r="F68">
            <v>10.965784284662087</v>
          </cell>
          <cell r="G68">
            <v>14.287712379549449</v>
          </cell>
          <cell r="H68">
            <v>24.575424759098901</v>
          </cell>
          <cell r="I68">
            <v>24.668534163490385</v>
          </cell>
          <cell r="J68">
            <v>27.253496664211539</v>
          </cell>
          <cell r="K68">
            <v>27.990462258377743</v>
          </cell>
          <cell r="L68">
            <v>25.575424759098901</v>
          </cell>
          <cell r="M68">
            <v>23.668534163490381</v>
          </cell>
        </row>
        <row r="69">
          <cell r="B69">
            <v>0</v>
          </cell>
          <cell r="C69">
            <v>0</v>
          </cell>
          <cell r="D69">
            <v>-4.6438561897747244</v>
          </cell>
          <cell r="E69">
            <v>-6.2288186904958804</v>
          </cell>
          <cell r="F69">
            <v>12.228818690495881</v>
          </cell>
          <cell r="G69">
            <v>14.287712379549449</v>
          </cell>
          <cell r="H69">
            <v>24.632008287465268</v>
          </cell>
          <cell r="I69">
            <v>25.668534163490381</v>
          </cell>
          <cell r="J69">
            <v>28.340959505461875</v>
          </cell>
          <cell r="K69">
            <v>28.312390353265108</v>
          </cell>
          <cell r="L69">
            <v>26.575424759098901</v>
          </cell>
          <cell r="M69">
            <v>24.990462258377743</v>
          </cell>
        </row>
        <row r="70">
          <cell r="B70">
            <v>0</v>
          </cell>
          <cell r="C70">
            <v>0</v>
          </cell>
          <cell r="D70">
            <v>-5.6438561897747244</v>
          </cell>
          <cell r="E70">
            <v>-5.6438561897747244</v>
          </cell>
          <cell r="F70">
            <v>13.287712379549451</v>
          </cell>
          <cell r="G70">
            <v>14.872674880270607</v>
          </cell>
          <cell r="H70">
            <v>24.019031410574513</v>
          </cell>
          <cell r="I70">
            <v>26.253496664211536</v>
          </cell>
          <cell r="J70">
            <v>26.253496664211536</v>
          </cell>
          <cell r="K70">
            <v>27.575424759098901</v>
          </cell>
          <cell r="L70">
            <v>25.575424759098901</v>
          </cell>
          <cell r="M70">
            <v>24.83845916493269</v>
          </cell>
        </row>
        <row r="71">
          <cell r="B71">
            <v>0</v>
          </cell>
          <cell r="C71">
            <v>0</v>
          </cell>
          <cell r="D71">
            <v>4.584962500721157</v>
          </cell>
          <cell r="E71">
            <v>3</v>
          </cell>
          <cell r="F71">
            <v>11.965784284662087</v>
          </cell>
          <cell r="G71">
            <v>17.609640474436812</v>
          </cell>
          <cell r="H71">
            <v>23.516531070045332</v>
          </cell>
          <cell r="I71">
            <v>25.838459164932694</v>
          </cell>
          <cell r="J71">
            <v>27.060851586269141</v>
          </cell>
          <cell r="K71">
            <v>26.575424759098901</v>
          </cell>
          <cell r="L71">
            <v>27.253496664211539</v>
          </cell>
          <cell r="M71">
            <v>25.253496664211539</v>
          </cell>
        </row>
        <row r="72">
          <cell r="B72">
            <v>0</v>
          </cell>
          <cell r="C72">
            <v>0</v>
          </cell>
          <cell r="D72">
            <v>4.584962500721157</v>
          </cell>
          <cell r="E72">
            <v>9.2288186904958813</v>
          </cell>
          <cell r="F72">
            <v>12.228818690495881</v>
          </cell>
          <cell r="G72">
            <v>22.516531070045332</v>
          </cell>
          <cell r="H72">
            <v>20.931568569324174</v>
          </cell>
          <cell r="I72">
            <v>32.219280948873624</v>
          </cell>
          <cell r="J72">
            <v>27.712928282848836</v>
          </cell>
          <cell r="K72">
            <v>33.219280948873624</v>
          </cell>
          <cell r="L72">
            <v>27.423421665653851</v>
          </cell>
          <cell r="M72">
            <v>31.482315354707421</v>
          </cell>
        </row>
        <row r="73">
          <cell r="B73">
            <v>0</v>
          </cell>
          <cell r="C73">
            <v>0</v>
          </cell>
          <cell r="D73">
            <v>3</v>
          </cell>
          <cell r="E73">
            <v>3</v>
          </cell>
          <cell r="F73">
            <v>11.451211111832329</v>
          </cell>
          <cell r="G73">
            <v>18.931568569324174</v>
          </cell>
          <cell r="H73">
            <v>23.101493570766486</v>
          </cell>
          <cell r="I73">
            <v>27.253496664211539</v>
          </cell>
          <cell r="J73">
            <v>27.897352853986259</v>
          </cell>
          <cell r="K73">
            <v>31.034856377736194</v>
          </cell>
          <cell r="L73">
            <v>25.838459164932694</v>
          </cell>
          <cell r="M73">
            <v>25.838459164932694</v>
          </cell>
        </row>
        <row r="74">
          <cell r="B74">
            <v>0</v>
          </cell>
          <cell r="C74">
            <v>0</v>
          </cell>
          <cell r="D74">
            <v>2.7776075786635519</v>
          </cell>
          <cell r="E74">
            <v>-4.6438561897747244</v>
          </cell>
          <cell r="F74">
            <v>10.536940985858212</v>
          </cell>
          <cell r="G74">
            <v>16.609640474436812</v>
          </cell>
          <cell r="H74">
            <v>20.124213647266568</v>
          </cell>
          <cell r="I74">
            <v>25.838459164932694</v>
          </cell>
          <cell r="J74">
            <v>24.44614174215393</v>
          </cell>
          <cell r="K74">
            <v>27.575424759098901</v>
          </cell>
          <cell r="L74">
            <v>23.031104242875088</v>
          </cell>
          <cell r="M74">
            <v>27.253496664211539</v>
          </cell>
        </row>
        <row r="75">
          <cell r="B75">
            <v>0</v>
          </cell>
          <cell r="C75">
            <v>0</v>
          </cell>
          <cell r="D75">
            <v>4.1699250014423122</v>
          </cell>
          <cell r="E75">
            <v>0</v>
          </cell>
          <cell r="F75">
            <v>9.2288186904958813</v>
          </cell>
          <cell r="G75">
            <v>21.253496664211539</v>
          </cell>
          <cell r="H75">
            <v>21.516531070045332</v>
          </cell>
          <cell r="I75">
            <v>31.704707776043865</v>
          </cell>
          <cell r="J75">
            <v>24.83845916493269</v>
          </cell>
          <cell r="K75">
            <v>35.219280948873624</v>
          </cell>
          <cell r="L75">
            <v>23.838459164932694</v>
          </cell>
          <cell r="M75">
            <v>32.219280948873624</v>
          </cell>
        </row>
        <row r="76">
          <cell r="B76">
            <v>0</v>
          </cell>
          <cell r="C76">
            <v>0</v>
          </cell>
          <cell r="D76">
            <v>5.584962500721157</v>
          </cell>
          <cell r="E76">
            <v>0</v>
          </cell>
          <cell r="F76">
            <v>13.550746785383243</v>
          </cell>
          <cell r="G76">
            <v>21.516531070045332</v>
          </cell>
          <cell r="H76">
            <v>24.516531070045328</v>
          </cell>
          <cell r="I76">
            <v>31.897352853986263</v>
          </cell>
          <cell r="J76">
            <v>27.060851586269141</v>
          </cell>
          <cell r="K76">
            <v>35.02663587093123</v>
          </cell>
          <cell r="L76">
            <v>25.838459164932694</v>
          </cell>
          <cell r="M76">
            <v>31.482315354707421</v>
          </cell>
        </row>
      </sheetData>
      <sheetData sheetId="1" refreshError="1">
        <row r="2">
          <cell r="B2">
            <v>175</v>
          </cell>
          <cell r="C2">
            <v>125</v>
          </cell>
          <cell r="D2">
            <v>158.33333333333334</v>
          </cell>
          <cell r="E2">
            <v>241.66666666666666</v>
          </cell>
          <cell r="F2">
            <v>183.33333333333334</v>
          </cell>
          <cell r="G2">
            <v>50</v>
          </cell>
          <cell r="H2">
            <v>100</v>
          </cell>
          <cell r="I2">
            <v>66.666666666666671</v>
          </cell>
          <cell r="J2">
            <v>50</v>
          </cell>
          <cell r="K2">
            <v>41.666666666666664</v>
          </cell>
          <cell r="L2">
            <v>33.333333333333336</v>
          </cell>
          <cell r="M2">
            <v>100</v>
          </cell>
        </row>
        <row r="3">
          <cell r="B3">
            <v>200</v>
          </cell>
          <cell r="C3">
            <v>1200</v>
          </cell>
          <cell r="D3">
            <v>533.33333333333337</v>
          </cell>
          <cell r="E3">
            <v>400</v>
          </cell>
          <cell r="F3">
            <v>133.66666666666666</v>
          </cell>
          <cell r="G3">
            <v>266.66666666666669</v>
          </cell>
          <cell r="H3">
            <v>67.333333333333329</v>
          </cell>
          <cell r="I3">
            <v>200</v>
          </cell>
          <cell r="J3">
            <v>67.333333333333329</v>
          </cell>
          <cell r="K3">
            <v>67.333333333333329</v>
          </cell>
          <cell r="L3">
            <v>533.33333333333337</v>
          </cell>
          <cell r="M3">
            <v>1400</v>
          </cell>
        </row>
        <row r="4">
          <cell r="B4">
            <v>120000</v>
          </cell>
          <cell r="C4">
            <v>106666.66666666667</v>
          </cell>
          <cell r="D4">
            <v>140000</v>
          </cell>
          <cell r="E4">
            <v>333333.33333333331</v>
          </cell>
          <cell r="F4">
            <v>466666.66666666669</v>
          </cell>
          <cell r="G4">
            <v>266666.66666666663</v>
          </cell>
          <cell r="H4">
            <v>67.333333333333329</v>
          </cell>
          <cell r="I4">
            <v>1066.6666666666667</v>
          </cell>
          <cell r="J4">
            <v>67.333333333333329</v>
          </cell>
          <cell r="K4">
            <v>240000</v>
          </cell>
          <cell r="L4">
            <v>120000</v>
          </cell>
          <cell r="M4">
            <v>206666.66666666666</v>
          </cell>
        </row>
        <row r="5">
          <cell r="B5">
            <v>2166666666.6666665</v>
          </cell>
          <cell r="C5">
            <v>1833333333.3333333</v>
          </cell>
          <cell r="D5">
            <v>5833333333.333333</v>
          </cell>
          <cell r="E5">
            <v>28333333333.333332</v>
          </cell>
          <cell r="F5">
            <v>11666666666.666666</v>
          </cell>
          <cell r="G5">
            <v>75000000000</v>
          </cell>
          <cell r="H5">
            <v>5500</v>
          </cell>
          <cell r="I5">
            <v>21666666.666666668</v>
          </cell>
          <cell r="J5">
            <v>55000000</v>
          </cell>
          <cell r="K5">
            <v>916666666.66666663</v>
          </cell>
          <cell r="L5">
            <v>266666666.66666666</v>
          </cell>
          <cell r="M5">
            <v>366666666.66666669</v>
          </cell>
        </row>
        <row r="6">
          <cell r="B6">
            <v>3333333333.3333335</v>
          </cell>
          <cell r="C6">
            <v>2333333333.3333335</v>
          </cell>
          <cell r="D6">
            <v>4333333333.333333</v>
          </cell>
          <cell r="E6">
            <v>33333333333.333332</v>
          </cell>
          <cell r="F6">
            <v>11666666666.666666</v>
          </cell>
          <cell r="G6">
            <v>15000000000</v>
          </cell>
          <cell r="H6">
            <v>23333.333333333332</v>
          </cell>
          <cell r="I6">
            <v>43333333.333333336</v>
          </cell>
          <cell r="J6">
            <v>45000000</v>
          </cell>
          <cell r="K6">
            <v>6833333333.3333321</v>
          </cell>
          <cell r="L6">
            <v>7166666666.666667</v>
          </cell>
          <cell r="M6">
            <v>3500000000</v>
          </cell>
        </row>
        <row r="7">
          <cell r="B7">
            <v>55000000000</v>
          </cell>
          <cell r="C7">
            <v>18333333333.333332</v>
          </cell>
          <cell r="D7">
            <v>15000000000</v>
          </cell>
          <cell r="E7">
            <v>3500000000</v>
          </cell>
          <cell r="F7">
            <v>4000000000</v>
          </cell>
          <cell r="G7">
            <v>4833333333.333333</v>
          </cell>
          <cell r="H7">
            <v>5000000000</v>
          </cell>
          <cell r="I7">
            <v>13333333333.333334</v>
          </cell>
          <cell r="J7">
            <v>3333333333.6666665</v>
          </cell>
          <cell r="K7">
            <v>2500000000</v>
          </cell>
          <cell r="L7">
            <v>3833333333.3333335</v>
          </cell>
          <cell r="M7">
            <v>1500000000</v>
          </cell>
        </row>
        <row r="8">
          <cell r="B8">
            <v>17.333333333333332</v>
          </cell>
          <cell r="C8">
            <v>67</v>
          </cell>
          <cell r="D8">
            <v>17.333333333333332</v>
          </cell>
          <cell r="E8">
            <v>83.333333333333329</v>
          </cell>
          <cell r="F8">
            <v>91.666666666666671</v>
          </cell>
          <cell r="G8">
            <v>225</v>
          </cell>
          <cell r="H8">
            <v>50</v>
          </cell>
          <cell r="I8">
            <v>100</v>
          </cell>
          <cell r="J8">
            <v>25</v>
          </cell>
          <cell r="K8">
            <v>66.666666666666671</v>
          </cell>
          <cell r="L8">
            <v>25.333333333333332</v>
          </cell>
          <cell r="M8">
            <v>9</v>
          </cell>
        </row>
        <row r="9">
          <cell r="B9">
            <v>200</v>
          </cell>
          <cell r="C9">
            <v>133.66666666666666</v>
          </cell>
          <cell r="D9">
            <v>133.66666666666666</v>
          </cell>
          <cell r="E9">
            <v>2066.6666666666665</v>
          </cell>
          <cell r="F9">
            <v>333.33333333333331</v>
          </cell>
          <cell r="G9">
            <v>533.33333333333337</v>
          </cell>
          <cell r="H9">
            <v>1</v>
          </cell>
          <cell r="I9">
            <v>1</v>
          </cell>
          <cell r="J9">
            <v>67.333333333333329</v>
          </cell>
          <cell r="K9">
            <v>1</v>
          </cell>
          <cell r="L9">
            <v>400</v>
          </cell>
          <cell r="M9">
            <v>1</v>
          </cell>
        </row>
        <row r="10">
          <cell r="B10">
            <v>1000000</v>
          </cell>
          <cell r="C10">
            <v>5333333.333333333</v>
          </cell>
          <cell r="D10">
            <v>2333333.3333333335</v>
          </cell>
          <cell r="E10">
            <v>10333333.333333334</v>
          </cell>
          <cell r="F10">
            <v>1833333.3333333333</v>
          </cell>
          <cell r="G10">
            <v>2833333.3333333335</v>
          </cell>
          <cell r="H10">
            <v>667</v>
          </cell>
          <cell r="I10">
            <v>1</v>
          </cell>
          <cell r="J10">
            <v>1</v>
          </cell>
          <cell r="K10">
            <v>1500000</v>
          </cell>
          <cell r="L10">
            <v>9500000</v>
          </cell>
          <cell r="M10">
            <v>2666666.6666666665</v>
          </cell>
        </row>
        <row r="11">
          <cell r="B11">
            <v>3500000000</v>
          </cell>
          <cell r="C11">
            <v>2166666666.6666665</v>
          </cell>
          <cell r="D11">
            <v>6833333333.333333</v>
          </cell>
          <cell r="E11">
            <v>4500000000</v>
          </cell>
          <cell r="F11">
            <v>2333333333.3333335</v>
          </cell>
          <cell r="G11">
            <v>1833333333.3333333</v>
          </cell>
          <cell r="H11">
            <v>6666666666.666667</v>
          </cell>
          <cell r="I11">
            <v>6833333333.333333</v>
          </cell>
          <cell r="J11">
            <v>3833333333.3333335</v>
          </cell>
          <cell r="K11">
            <v>3333333333.3333325</v>
          </cell>
          <cell r="L11">
            <v>4000000000</v>
          </cell>
          <cell r="M11">
            <v>3000000000</v>
          </cell>
        </row>
        <row r="12">
          <cell r="B12">
            <v>46666666667</v>
          </cell>
          <cell r="C12">
            <v>21666666666.666668</v>
          </cell>
          <cell r="D12">
            <v>21666666667</v>
          </cell>
          <cell r="E12">
            <v>3500000000</v>
          </cell>
          <cell r="F12">
            <v>5833333333.333333</v>
          </cell>
          <cell r="G12">
            <v>8500000000</v>
          </cell>
          <cell r="H12">
            <v>783333333.33333337</v>
          </cell>
          <cell r="I12">
            <v>3000000000</v>
          </cell>
          <cell r="J12">
            <v>6000000000</v>
          </cell>
          <cell r="K12">
            <v>18333333333.333332</v>
          </cell>
          <cell r="L12">
            <v>23333333333.333332</v>
          </cell>
          <cell r="M12">
            <v>26666666666.666668</v>
          </cell>
        </row>
        <row r="13">
          <cell r="B13">
            <v>3166666666.6666665</v>
          </cell>
          <cell r="C13">
            <v>4166666666.6666665</v>
          </cell>
          <cell r="D13">
            <v>4166666666.6666665</v>
          </cell>
          <cell r="E13">
            <v>6166666666.666667</v>
          </cell>
          <cell r="F13">
            <v>2666666666.6666665</v>
          </cell>
          <cell r="G13">
            <v>2333333333.3333335</v>
          </cell>
          <cell r="H13">
            <v>1666666666.6666667</v>
          </cell>
          <cell r="I13">
            <v>3000000000</v>
          </cell>
          <cell r="J13">
            <v>2166666666.6666665</v>
          </cell>
          <cell r="K13">
            <v>1666666666.6666667</v>
          </cell>
          <cell r="L13">
            <v>2166666666.6666665</v>
          </cell>
          <cell r="M13">
            <v>4000000000</v>
          </cell>
        </row>
        <row r="14">
          <cell r="B14">
            <v>195.25624189766637</v>
          </cell>
          <cell r="C14">
            <v>43.301270189221931</v>
          </cell>
          <cell r="D14">
            <v>104.08329997330665</v>
          </cell>
          <cell r="E14">
            <v>62.91528696058954</v>
          </cell>
          <cell r="F14">
            <v>104.08329997330665</v>
          </cell>
          <cell r="G14">
            <v>25</v>
          </cell>
          <cell r="H14">
            <v>25</v>
          </cell>
          <cell r="I14">
            <v>14.433756729740633</v>
          </cell>
          <cell r="J14">
            <v>0</v>
          </cell>
          <cell r="K14">
            <v>14.433756729740649</v>
          </cell>
          <cell r="L14">
            <v>14.433756729740642</v>
          </cell>
          <cell r="M14">
            <v>75</v>
          </cell>
        </row>
        <row r="15">
          <cell r="B15">
            <v>0</v>
          </cell>
          <cell r="C15">
            <v>721.11025509279784</v>
          </cell>
          <cell r="D15">
            <v>115.47005383792506</v>
          </cell>
          <cell r="E15">
            <v>200</v>
          </cell>
          <cell r="F15">
            <v>114.89270356873553</v>
          </cell>
          <cell r="G15">
            <v>115.47005383792514</v>
          </cell>
          <cell r="H15">
            <v>114.89270356873553</v>
          </cell>
          <cell r="I15">
            <v>0</v>
          </cell>
          <cell r="J15">
            <v>114.89270356873553</v>
          </cell>
          <cell r="K15">
            <v>114.89270356873553</v>
          </cell>
          <cell r="L15">
            <v>115.47005383792506</v>
          </cell>
          <cell r="M15">
            <v>346.41016151377545</v>
          </cell>
        </row>
        <row r="16">
          <cell r="B16">
            <v>72111.025509279789</v>
          </cell>
          <cell r="C16">
            <v>75718.777944003654</v>
          </cell>
          <cell r="D16">
            <v>72111.025509279789</v>
          </cell>
          <cell r="E16">
            <v>230940.10767585033</v>
          </cell>
          <cell r="F16">
            <v>115470.0538379248</v>
          </cell>
          <cell r="G16">
            <v>115470.0538379252</v>
          </cell>
          <cell r="H16">
            <v>114.89270356873553</v>
          </cell>
          <cell r="I16">
            <v>305.50504633038923</v>
          </cell>
          <cell r="J16">
            <v>114.89270356873553</v>
          </cell>
          <cell r="K16">
            <v>225388.5533916929</v>
          </cell>
          <cell r="L16">
            <v>20000</v>
          </cell>
          <cell r="M16">
            <v>128582.01014657275</v>
          </cell>
        </row>
        <row r="17">
          <cell r="B17">
            <v>1607275126.8321583</v>
          </cell>
          <cell r="C17">
            <v>763762615.82597315</v>
          </cell>
          <cell r="D17">
            <v>1443375672.9740653</v>
          </cell>
          <cell r="E17">
            <v>20207259421.636898</v>
          </cell>
          <cell r="F17">
            <v>2886751345.9481306</v>
          </cell>
          <cell r="G17">
            <v>50000000000</v>
          </cell>
          <cell r="H17">
            <v>1322.8756555322952</v>
          </cell>
          <cell r="I17">
            <v>16072751.268321592</v>
          </cell>
          <cell r="J17">
            <v>21794494.717703369</v>
          </cell>
          <cell r="K17">
            <v>305505046.3303892</v>
          </cell>
          <cell r="L17">
            <v>202072594.216369</v>
          </cell>
          <cell r="M17">
            <v>208166599.94661331</v>
          </cell>
        </row>
        <row r="18">
          <cell r="B18">
            <v>1527525231.6519468</v>
          </cell>
          <cell r="C18">
            <v>288675134.59481227</v>
          </cell>
          <cell r="D18">
            <v>1892969448.6000907</v>
          </cell>
          <cell r="E18">
            <v>5773502691.8962498</v>
          </cell>
          <cell r="F18">
            <v>2886751345.9481306</v>
          </cell>
          <cell r="G18">
            <v>5000000000</v>
          </cell>
          <cell r="H18">
            <v>23629.078131263042</v>
          </cell>
          <cell r="I18">
            <v>7637626.1582597112</v>
          </cell>
          <cell r="J18">
            <v>8660254.037844358</v>
          </cell>
          <cell r="K18">
            <v>2466441431.1581244</v>
          </cell>
          <cell r="L18">
            <v>4725815626.2526083</v>
          </cell>
          <cell r="M18">
            <v>500000000</v>
          </cell>
        </row>
        <row r="19">
          <cell r="B19">
            <v>13228756555.322943</v>
          </cell>
          <cell r="C19">
            <v>10408329997.330666</v>
          </cell>
          <cell r="D19">
            <v>17320508075.688774</v>
          </cell>
          <cell r="E19">
            <v>0</v>
          </cell>
          <cell r="F19">
            <v>500000000</v>
          </cell>
          <cell r="G19">
            <v>288675134.59481287</v>
          </cell>
          <cell r="H19">
            <v>0</v>
          </cell>
          <cell r="I19">
            <v>10408329997.330664</v>
          </cell>
          <cell r="J19">
            <v>2886751345.3707786</v>
          </cell>
          <cell r="K19">
            <v>0</v>
          </cell>
          <cell r="L19">
            <v>763762615.82597244</v>
          </cell>
          <cell r="M19">
            <v>0</v>
          </cell>
        </row>
        <row r="20">
          <cell r="B20">
            <v>28.290163190291661</v>
          </cell>
          <cell r="C20">
            <v>94.297401873010273</v>
          </cell>
          <cell r="D20">
            <v>28.290163190291661</v>
          </cell>
          <cell r="E20">
            <v>38.188130791298676</v>
          </cell>
          <cell r="F20">
            <v>38.188130791298676</v>
          </cell>
          <cell r="G20">
            <v>173.20508075688772</v>
          </cell>
          <cell r="H20">
            <v>0</v>
          </cell>
          <cell r="I20">
            <v>0</v>
          </cell>
          <cell r="J20">
            <v>0</v>
          </cell>
          <cell r="K20">
            <v>14.433756729740633</v>
          </cell>
          <cell r="L20">
            <v>24.501700621249402</v>
          </cell>
          <cell r="M20">
            <v>13.856406460551018</v>
          </cell>
        </row>
        <row r="21">
          <cell r="B21">
            <v>0</v>
          </cell>
          <cell r="C21">
            <v>114.89270356873553</v>
          </cell>
          <cell r="D21">
            <v>114.89270356873553</v>
          </cell>
          <cell r="E21">
            <v>416.33319989322615</v>
          </cell>
          <cell r="F21">
            <v>230.94010767585033</v>
          </cell>
          <cell r="G21">
            <v>230.94010767585027</v>
          </cell>
          <cell r="H21">
            <v>0</v>
          </cell>
          <cell r="I21">
            <v>0</v>
          </cell>
          <cell r="J21">
            <v>114.89270356873553</v>
          </cell>
          <cell r="K21">
            <v>0</v>
          </cell>
          <cell r="L21">
            <v>200</v>
          </cell>
          <cell r="M21">
            <v>0</v>
          </cell>
        </row>
        <row r="22">
          <cell r="B22">
            <v>500000</v>
          </cell>
          <cell r="C22">
            <v>2362907.8131263047</v>
          </cell>
          <cell r="D22">
            <v>763762.6158259731</v>
          </cell>
          <cell r="E22">
            <v>2020725.9421636928</v>
          </cell>
          <cell r="F22">
            <v>577350.26918962551</v>
          </cell>
          <cell r="G22">
            <v>4252450.2740576919</v>
          </cell>
          <cell r="H22">
            <v>763.32627362092023</v>
          </cell>
          <cell r="I22">
            <v>0</v>
          </cell>
          <cell r="J22">
            <v>0</v>
          </cell>
          <cell r="K22">
            <v>0</v>
          </cell>
          <cell r="L22">
            <v>3278719.2621510006</v>
          </cell>
          <cell r="M22">
            <v>288675.13459481287</v>
          </cell>
        </row>
        <row r="23">
          <cell r="B23">
            <v>3605551275.4639893</v>
          </cell>
          <cell r="C23">
            <v>1154700538.3792515</v>
          </cell>
          <cell r="D23">
            <v>2753785273.6430516</v>
          </cell>
          <cell r="E23">
            <v>1322875655.5322952</v>
          </cell>
          <cell r="F23">
            <v>1040832999.7330662</v>
          </cell>
          <cell r="G23">
            <v>1040832999.7330662</v>
          </cell>
          <cell r="H23">
            <v>1443375672.9740653</v>
          </cell>
          <cell r="I23">
            <v>1607275126.8321574</v>
          </cell>
          <cell r="J23">
            <v>1258305739.211791</v>
          </cell>
          <cell r="K23">
            <v>1154700538.3792517</v>
          </cell>
          <cell r="L23">
            <v>1000000000</v>
          </cell>
          <cell r="M23">
            <v>1322875655.5322945</v>
          </cell>
        </row>
        <row r="24">
          <cell r="B24">
            <v>40722639075.662399</v>
          </cell>
          <cell r="C24">
            <v>20816659994.661327</v>
          </cell>
          <cell r="D24">
            <v>29297326385.041801</v>
          </cell>
          <cell r="E24">
            <v>1500000000</v>
          </cell>
          <cell r="F24">
            <v>3752776749.7325678</v>
          </cell>
          <cell r="G24">
            <v>1802775637.7319992</v>
          </cell>
          <cell r="H24">
            <v>332916405.92396969</v>
          </cell>
          <cell r="I24">
            <v>999999999.99999893</v>
          </cell>
          <cell r="J24">
            <v>3000000000</v>
          </cell>
          <cell r="K24">
            <v>7637626158.2597361</v>
          </cell>
          <cell r="L24">
            <v>27537852736.430508</v>
          </cell>
          <cell r="M24">
            <v>18929694486.000912</v>
          </cell>
        </row>
        <row r="25">
          <cell r="B25">
            <v>1527525231.6519468</v>
          </cell>
          <cell r="C25">
            <v>1040832999.7330657</v>
          </cell>
          <cell r="D25">
            <v>1322875655.5322952</v>
          </cell>
          <cell r="E25">
            <v>1040832999.7330676</v>
          </cell>
          <cell r="F25">
            <v>1607275126.8321593</v>
          </cell>
          <cell r="G25">
            <v>288675134.59481227</v>
          </cell>
          <cell r="H25">
            <v>763762615.82597339</v>
          </cell>
          <cell r="I25">
            <v>1802775637.7319946</v>
          </cell>
          <cell r="J25">
            <v>763762616</v>
          </cell>
          <cell r="K25">
            <v>763762615.82597339</v>
          </cell>
          <cell r="L25">
            <v>763762615.82597315</v>
          </cell>
          <cell r="M25">
            <v>1000000000</v>
          </cell>
        </row>
      </sheetData>
      <sheetData sheetId="2" refreshError="1">
        <row r="2">
          <cell r="B2">
            <v>0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</row>
        <row r="3">
          <cell r="B3">
            <v>0.192645078</v>
          </cell>
          <cell r="C3">
            <v>3.2630344060000001</v>
          </cell>
          <cell r="D3">
            <v>1.752072487</v>
          </cell>
          <cell r="E3">
            <v>0.726981506</v>
          </cell>
          <cell r="F3">
            <v>-0.45582938000000001</v>
          </cell>
          <cell r="G3">
            <v>2.4150374989999999</v>
          </cell>
          <cell r="H3">
            <v>-0.57060719999999998</v>
          </cell>
          <cell r="I3">
            <v>1.5849625000000001</v>
          </cell>
          <cell r="J3">
            <v>0.42939279000000002</v>
          </cell>
          <cell r="K3">
            <v>0.69242719799999997</v>
          </cell>
          <cell r="L3">
            <v>4</v>
          </cell>
          <cell r="M3">
            <v>3.807354922</v>
          </cell>
        </row>
        <row r="4">
          <cell r="B4">
            <v>9.4214637680000006</v>
          </cell>
          <cell r="C4">
            <v>9.7369655940000008</v>
          </cell>
          <cell r="D4">
            <v>9.7882460990000002</v>
          </cell>
          <cell r="E4">
            <v>10.42973138</v>
          </cell>
          <cell r="F4">
            <v>11.31370759</v>
          </cell>
          <cell r="G4">
            <v>12.38082178</v>
          </cell>
          <cell r="H4">
            <v>-0.57060719999999998</v>
          </cell>
          <cell r="I4">
            <v>4</v>
          </cell>
          <cell r="J4">
            <v>0.42939279000000002</v>
          </cell>
          <cell r="K4">
            <v>12.4918531</v>
          </cell>
          <cell r="L4">
            <v>11.81378119</v>
          </cell>
          <cell r="M4">
            <v>11.01309</v>
          </cell>
        </row>
        <row r="5">
          <cell r="B5">
            <v>23.561618960000001</v>
          </cell>
          <cell r="C5">
            <v>23.80603769</v>
          </cell>
          <cell r="D5">
            <v>25.134852169999998</v>
          </cell>
          <cell r="E5">
            <v>26.80490661</v>
          </cell>
          <cell r="F5">
            <v>25.923348059999999</v>
          </cell>
          <cell r="G5">
            <v>30.48231535</v>
          </cell>
          <cell r="H5">
            <v>5.7813597100000003</v>
          </cell>
          <cell r="I5">
            <v>18.310080200000002</v>
          </cell>
          <cell r="J5">
            <v>20.0690721</v>
          </cell>
          <cell r="K5">
            <v>24.39100019</v>
          </cell>
          <cell r="L5">
            <v>22.93156857</v>
          </cell>
          <cell r="M5">
            <v>21.80603769</v>
          </cell>
        </row>
        <row r="6">
          <cell r="B6">
            <v>24.183107339999999</v>
          </cell>
          <cell r="C6">
            <v>24.153960990000002</v>
          </cell>
          <cell r="D6">
            <v>24.706008870000002</v>
          </cell>
          <cell r="E6">
            <v>27.039371859999999</v>
          </cell>
          <cell r="F6">
            <v>25.923348059999999</v>
          </cell>
          <cell r="G6">
            <v>28.16038726</v>
          </cell>
          <cell r="H6">
            <v>7.8662486100000004</v>
          </cell>
          <cell r="I6">
            <v>19.310080200000002</v>
          </cell>
          <cell r="J6">
            <v>19.7795655</v>
          </cell>
          <cell r="K6">
            <v>27.289120570000001</v>
          </cell>
          <cell r="L6">
            <v>27.679761419999998</v>
          </cell>
          <cell r="M6">
            <v>25.060851589999999</v>
          </cell>
        </row>
        <row r="7">
          <cell r="B7">
            <v>28.227501455678592</v>
          </cell>
          <cell r="C7">
            <v>27.127965782127681</v>
          </cell>
          <cell r="D7">
            <v>26.497422247097628</v>
          </cell>
          <cell r="E7">
            <v>23.787833091862726</v>
          </cell>
          <cell r="F7">
            <v>24.379027546295394</v>
          </cell>
          <cell r="G7">
            <v>26.526515158617954</v>
          </cell>
          <cell r="H7">
            <v>25.575424759098901</v>
          </cell>
          <cell r="I7">
            <v>27.575424759098901</v>
          </cell>
          <cell r="J7">
            <v>25.990462258522015</v>
          </cell>
          <cell r="K7">
            <v>25.838459164932694</v>
          </cell>
          <cell r="L7">
            <v>26.777058620268548</v>
          </cell>
          <cell r="M7">
            <v>23.838459164932694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</row>
        <row r="9">
          <cell r="B9">
            <v>3.5283789720000001</v>
          </cell>
          <cell r="C9">
            <v>0.99640673499999999</v>
          </cell>
          <cell r="D9">
            <v>2.9470187079999999</v>
          </cell>
          <cell r="E9">
            <v>4.6322682149999999</v>
          </cell>
          <cell r="F9">
            <v>1.862496476</v>
          </cell>
          <cell r="G9">
            <v>1.2451124979999999</v>
          </cell>
          <cell r="H9">
            <v>-5.6438562000000001</v>
          </cell>
          <cell r="I9">
            <v>-6.6438562000000001</v>
          </cell>
          <cell r="J9">
            <v>1.4293927900000001</v>
          </cell>
          <cell r="K9">
            <v>-6.0588936899999997</v>
          </cell>
          <cell r="L9">
            <v>3.9808911770000002</v>
          </cell>
          <cell r="M9">
            <v>-3.1699250000000001</v>
          </cell>
        </row>
        <row r="10">
          <cell r="B10">
            <v>15.816091350000001</v>
          </cell>
          <cell r="C10">
            <v>16.28051688</v>
          </cell>
          <cell r="D10">
            <v>17.038483769999999</v>
          </cell>
          <cell r="E10">
            <v>16.919980599999999</v>
          </cell>
          <cell r="F10">
            <v>14.28771238</v>
          </cell>
          <cell r="G10">
            <v>13.62028772</v>
          </cell>
          <cell r="H10">
            <v>3.7376867599999999</v>
          </cell>
          <cell r="I10">
            <v>-6.6438562000000001</v>
          </cell>
          <cell r="J10">
            <v>-4.6438562000000001</v>
          </cell>
          <cell r="K10">
            <v>14.45763738</v>
          </cell>
          <cell r="L10">
            <v>18.516531069999999</v>
          </cell>
          <cell r="M10">
            <v>18.176681070000001</v>
          </cell>
        </row>
        <row r="11">
          <cell r="B11">
            <v>27.589230560000001</v>
          </cell>
          <cell r="C11">
            <v>24.94674088</v>
          </cell>
          <cell r="D11">
            <v>28.554465140000001</v>
          </cell>
          <cell r="E11">
            <v>25.686456069999998</v>
          </cell>
          <cell r="F11">
            <v>24.601419969999998</v>
          </cell>
          <cell r="G11">
            <v>22.958040780000001</v>
          </cell>
          <cell r="H11">
            <v>26.990462300000001</v>
          </cell>
          <cell r="I11">
            <v>26.026086200000002</v>
          </cell>
          <cell r="J11">
            <v>27.192096100000001</v>
          </cell>
          <cell r="K11">
            <v>25.575424760000001</v>
          </cell>
          <cell r="L11">
            <v>27.23438784</v>
          </cell>
          <cell r="M11">
            <v>28.312390350000001</v>
          </cell>
        </row>
        <row r="12">
          <cell r="B12">
            <v>31.326196150000001</v>
          </cell>
          <cell r="C12">
            <v>28.268668980000001</v>
          </cell>
          <cell r="D12">
            <v>30.219280950000002</v>
          </cell>
          <cell r="E12">
            <v>25.323885990000001</v>
          </cell>
          <cell r="F12">
            <v>25.923348059999999</v>
          </cell>
          <cell r="G12">
            <v>25.171034500000001</v>
          </cell>
          <cell r="H12">
            <v>23.9011949</v>
          </cell>
          <cell r="I12">
            <v>24.838459199999999</v>
          </cell>
          <cell r="J12">
            <v>27.838459199999999</v>
          </cell>
          <cell r="K12">
            <v>28.034856380000001</v>
          </cell>
          <cell r="L12">
            <v>29.77870836</v>
          </cell>
          <cell r="M12">
            <v>31.464393449999999</v>
          </cell>
        </row>
        <row r="13">
          <cell r="B13">
            <v>27.444840649288754</v>
          </cell>
          <cell r="C13">
            <v>25.890157352582058</v>
          </cell>
          <cell r="D13">
            <v>27.840769325619895</v>
          </cell>
          <cell r="E13">
            <v>26.141021934953123</v>
          </cell>
          <cell r="F13">
            <v>24.794065045574243</v>
          </cell>
          <cell r="G13">
            <v>23.305964084105671</v>
          </cell>
          <cell r="H13">
            <v>24.990462258377743</v>
          </cell>
          <cell r="I13">
            <v>24.83845916493269</v>
          </cell>
          <cell r="J13">
            <v>26.368973881631476</v>
          </cell>
          <cell r="K13">
            <v>24.575424759098901</v>
          </cell>
          <cell r="L13">
            <v>26.349865058683768</v>
          </cell>
          <cell r="M13">
            <v>28.727427852543951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3C6B0-867D-DF4B-A188-F2E768365DB0}">
  <dimension ref="A1:S37"/>
  <sheetViews>
    <sheetView topLeftCell="A2" workbookViewId="0">
      <selection activeCell="N25" sqref="N25"/>
    </sheetView>
  </sheetViews>
  <sheetFormatPr baseColWidth="10" defaultRowHeight="16" x14ac:dyDescent="0.2"/>
  <cols>
    <col min="14" max="14" width="11.1640625" bestFit="1" customWidth="1"/>
    <col min="15" max="17" width="12.16406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t="s">
        <v>35</v>
      </c>
      <c r="P1" t="s">
        <v>36</v>
      </c>
      <c r="Q1" t="s">
        <v>37</v>
      </c>
      <c r="R1" t="s">
        <v>28</v>
      </c>
    </row>
    <row r="2" spans="1:19" x14ac:dyDescent="0.2">
      <c r="A2" t="s">
        <v>13</v>
      </c>
      <c r="B2">
        <v>50</v>
      </c>
      <c r="C2">
        <v>50</v>
      </c>
      <c r="D2">
        <v>200</v>
      </c>
      <c r="E2">
        <v>200</v>
      </c>
      <c r="F2">
        <v>60000</v>
      </c>
      <c r="G2">
        <v>1500000</v>
      </c>
      <c r="H2">
        <v>1500000000</v>
      </c>
      <c r="I2">
        <v>499999999.99999994</v>
      </c>
      <c r="J2">
        <v>3000000000</v>
      </c>
      <c r="K2">
        <v>1</v>
      </c>
      <c r="L2">
        <v>65000000000</v>
      </c>
      <c r="M2">
        <v>3500000000</v>
      </c>
      <c r="O2">
        <f>B2/(B2+C2)</f>
        <v>0.5</v>
      </c>
      <c r="P2">
        <f>J2/(J2+K2)</f>
        <v>0.99999999966666664</v>
      </c>
      <c r="Q2">
        <f>P2-O2</f>
        <v>0.49999999966666664</v>
      </c>
    </row>
    <row r="3" spans="1:19" x14ac:dyDescent="0.2">
      <c r="A3" t="s">
        <v>13</v>
      </c>
      <c r="B3">
        <v>75</v>
      </c>
      <c r="C3">
        <v>1</v>
      </c>
      <c r="D3">
        <v>200</v>
      </c>
      <c r="E3">
        <v>200</v>
      </c>
      <c r="F3">
        <v>100000</v>
      </c>
      <c r="G3">
        <v>500000</v>
      </c>
      <c r="H3">
        <v>3999999999.9999995</v>
      </c>
      <c r="I3">
        <v>7500000000</v>
      </c>
      <c r="J3">
        <v>1999999999.9999998</v>
      </c>
      <c r="K3">
        <v>65000000000</v>
      </c>
      <c r="L3">
        <v>60000000000</v>
      </c>
      <c r="M3">
        <v>1500000000</v>
      </c>
      <c r="O3">
        <f>B3/(B3+C3)</f>
        <v>0.98684210526315785</v>
      </c>
      <c r="P3">
        <f>J3/(J3+K3)</f>
        <v>2.9850746268656712E-2</v>
      </c>
      <c r="Q3">
        <f>P3-O3</f>
        <v>-0.95699135899450116</v>
      </c>
      <c r="R3">
        <f>AVERAGE(Q3:Q4)</f>
        <v>-0.94599879670423315</v>
      </c>
      <c r="S3">
        <f>STDEV(Q3:Q4)</f>
        <v>1.5545830676128079E-2</v>
      </c>
    </row>
    <row r="4" spans="1:19" x14ac:dyDescent="0.2">
      <c r="A4" t="s">
        <v>13</v>
      </c>
      <c r="B4">
        <v>400</v>
      </c>
      <c r="C4">
        <v>1</v>
      </c>
      <c r="D4">
        <v>200</v>
      </c>
      <c r="E4">
        <v>200</v>
      </c>
      <c r="F4">
        <v>200000</v>
      </c>
      <c r="G4">
        <v>1000000</v>
      </c>
      <c r="H4">
        <v>999999999.99999988</v>
      </c>
      <c r="I4">
        <v>2500000000</v>
      </c>
      <c r="J4">
        <v>5000000000</v>
      </c>
      <c r="K4">
        <v>75000000000</v>
      </c>
      <c r="L4">
        <v>40000000000</v>
      </c>
      <c r="M4">
        <v>4500000000</v>
      </c>
      <c r="O4">
        <f>B4/(B4+C4)</f>
        <v>0.99750623441396513</v>
      </c>
      <c r="P4">
        <f>J4/(J4+K4)</f>
        <v>6.25E-2</v>
      </c>
      <c r="Q4">
        <f>P4-O4</f>
        <v>-0.93500623441396513</v>
      </c>
    </row>
    <row r="5" spans="1:19" x14ac:dyDescent="0.2">
      <c r="A5" t="s">
        <v>14</v>
      </c>
      <c r="B5">
        <v>100</v>
      </c>
      <c r="C5">
        <v>1</v>
      </c>
      <c r="D5">
        <v>600</v>
      </c>
      <c r="E5">
        <v>200</v>
      </c>
      <c r="F5">
        <v>140000</v>
      </c>
      <c r="G5">
        <v>4500000</v>
      </c>
      <c r="H5">
        <v>999999999.99999988</v>
      </c>
      <c r="I5">
        <v>1500000000</v>
      </c>
      <c r="J5">
        <v>2500000000</v>
      </c>
      <c r="K5">
        <v>5000000000</v>
      </c>
      <c r="L5">
        <v>15000000000</v>
      </c>
      <c r="M5">
        <v>4500000000</v>
      </c>
    </row>
    <row r="6" spans="1:19" x14ac:dyDescent="0.2">
      <c r="A6" t="s">
        <v>14</v>
      </c>
      <c r="B6">
        <v>100</v>
      </c>
      <c r="C6">
        <v>25</v>
      </c>
      <c r="D6">
        <v>1000</v>
      </c>
      <c r="E6">
        <v>200</v>
      </c>
      <c r="F6">
        <v>160000</v>
      </c>
      <c r="G6">
        <v>8000000</v>
      </c>
      <c r="H6">
        <v>1999999999.9999998</v>
      </c>
      <c r="I6">
        <v>1500000000</v>
      </c>
      <c r="J6">
        <v>2500000000</v>
      </c>
      <c r="K6">
        <v>45000000000</v>
      </c>
      <c r="L6">
        <v>10000000000</v>
      </c>
      <c r="M6">
        <v>5000000000</v>
      </c>
      <c r="N6">
        <f>LOG(J3/B3)</f>
        <v>7.4259687322722812</v>
      </c>
      <c r="O6">
        <f>LOG(K3/C3,2)</f>
        <v>35.919720667014722</v>
      </c>
      <c r="P6">
        <f>STDEV(O6:O7)</f>
        <v>0.14598281543912434</v>
      </c>
    </row>
    <row r="7" spans="1:19" x14ac:dyDescent="0.2">
      <c r="A7" t="s">
        <v>14</v>
      </c>
      <c r="B7">
        <v>175</v>
      </c>
      <c r="C7">
        <v>175</v>
      </c>
      <c r="D7">
        <v>2000</v>
      </c>
      <c r="E7">
        <v>1</v>
      </c>
      <c r="F7">
        <v>20000</v>
      </c>
      <c r="G7">
        <v>3500000</v>
      </c>
      <c r="H7">
        <v>2500000000</v>
      </c>
      <c r="I7">
        <v>3500000000</v>
      </c>
      <c r="J7">
        <v>1999999999.9999998</v>
      </c>
      <c r="K7">
        <v>15000000000</v>
      </c>
      <c r="L7">
        <v>30000000000</v>
      </c>
      <c r="M7">
        <v>3000000000</v>
      </c>
      <c r="N7">
        <f>LOG(J4/B4)</f>
        <v>7.0969100130080562</v>
      </c>
      <c r="O7">
        <f>LOG(K4/C4,2)</f>
        <v>36.126171544482141</v>
      </c>
    </row>
    <row r="8" spans="1:19" x14ac:dyDescent="0.2">
      <c r="A8" t="s">
        <v>15</v>
      </c>
      <c r="B8">
        <v>125</v>
      </c>
      <c r="C8">
        <v>50</v>
      </c>
      <c r="D8">
        <v>400</v>
      </c>
      <c r="E8">
        <v>200</v>
      </c>
      <c r="F8">
        <v>200000</v>
      </c>
      <c r="G8">
        <v>3000000</v>
      </c>
      <c r="H8">
        <v>5000000000</v>
      </c>
      <c r="I8">
        <v>10000000000</v>
      </c>
      <c r="J8">
        <v>3500000000</v>
      </c>
      <c r="K8">
        <v>1</v>
      </c>
      <c r="L8">
        <v>35000000000</v>
      </c>
      <c r="M8">
        <v>3000000000</v>
      </c>
      <c r="O8">
        <f>LOG(K5/C5,2)</f>
        <v>32.219280948873624</v>
      </c>
      <c r="P8">
        <f>STDEV(O8:O9)</f>
        <v>1.0422267382721968</v>
      </c>
    </row>
    <row r="9" spans="1:19" x14ac:dyDescent="0.2">
      <c r="A9" t="s">
        <v>15</v>
      </c>
      <c r="B9">
        <v>275</v>
      </c>
      <c r="C9">
        <v>1</v>
      </c>
      <c r="D9">
        <v>600</v>
      </c>
      <c r="E9">
        <v>200</v>
      </c>
      <c r="F9">
        <v>60000</v>
      </c>
      <c r="G9">
        <v>2500000</v>
      </c>
      <c r="H9">
        <v>7500000000</v>
      </c>
      <c r="I9">
        <v>5000000000</v>
      </c>
      <c r="J9">
        <v>3000000000</v>
      </c>
      <c r="K9">
        <v>10000000000</v>
      </c>
      <c r="L9">
        <v>5000000000</v>
      </c>
      <c r="M9">
        <v>2500000000</v>
      </c>
      <c r="O9">
        <f>LOG(K6/C6,2)</f>
        <v>30.74534976054121</v>
      </c>
    </row>
    <row r="10" spans="1:19" x14ac:dyDescent="0.2">
      <c r="A10" t="s">
        <v>15</v>
      </c>
      <c r="B10">
        <v>75</v>
      </c>
      <c r="C10">
        <v>1</v>
      </c>
      <c r="D10">
        <v>600</v>
      </c>
      <c r="E10">
        <v>1</v>
      </c>
      <c r="F10">
        <v>160000</v>
      </c>
      <c r="G10">
        <v>1500000</v>
      </c>
      <c r="H10">
        <v>5000000000</v>
      </c>
      <c r="I10">
        <v>5500000000</v>
      </c>
      <c r="J10">
        <v>6500000000</v>
      </c>
      <c r="K10">
        <v>55000000000</v>
      </c>
      <c r="L10">
        <v>5000000000</v>
      </c>
      <c r="M10">
        <v>5000000000</v>
      </c>
    </row>
    <row r="11" spans="1:19" x14ac:dyDescent="0.2">
      <c r="A11" t="s">
        <v>16</v>
      </c>
      <c r="B11">
        <v>175</v>
      </c>
      <c r="C11">
        <v>75</v>
      </c>
      <c r="D11">
        <v>200</v>
      </c>
      <c r="E11">
        <v>2400</v>
      </c>
      <c r="F11">
        <v>199999.99999999997</v>
      </c>
      <c r="G11">
        <v>8500000</v>
      </c>
      <c r="H11">
        <v>10000000000</v>
      </c>
      <c r="I11">
        <v>5000000000</v>
      </c>
      <c r="J11">
        <v>30000000000</v>
      </c>
      <c r="K11">
        <v>1999999999.9999998</v>
      </c>
      <c r="L11">
        <v>3500000000</v>
      </c>
      <c r="M11">
        <v>5000000000</v>
      </c>
      <c r="O11">
        <f>B11/(B11+C11)</f>
        <v>0.7</v>
      </c>
      <c r="P11">
        <f>J11/(J11+K11)</f>
        <v>0.9375</v>
      </c>
      <c r="Q11">
        <f>P11-O11</f>
        <v>0.23750000000000004</v>
      </c>
    </row>
    <row r="12" spans="1:19" x14ac:dyDescent="0.2">
      <c r="A12" t="s">
        <v>16</v>
      </c>
      <c r="B12">
        <v>250</v>
      </c>
      <c r="C12">
        <v>50</v>
      </c>
      <c r="D12">
        <v>400</v>
      </c>
      <c r="E12">
        <v>2200</v>
      </c>
      <c r="F12">
        <v>199999.99999999997</v>
      </c>
      <c r="G12">
        <v>10000000</v>
      </c>
      <c r="H12">
        <v>25000000000</v>
      </c>
      <c r="I12">
        <v>3000000000</v>
      </c>
      <c r="J12">
        <v>30000000000</v>
      </c>
      <c r="K12">
        <v>5000000000</v>
      </c>
      <c r="L12">
        <v>3500000000</v>
      </c>
      <c r="M12">
        <v>7000000000</v>
      </c>
      <c r="O12">
        <f>B12/(B12+C12)</f>
        <v>0.83333333333333337</v>
      </c>
      <c r="P12">
        <f>J12/(J12+K12)</f>
        <v>0.8571428571428571</v>
      </c>
      <c r="Q12">
        <f>P12-O12</f>
        <v>2.3809523809523725E-2</v>
      </c>
    </row>
    <row r="13" spans="1:19" x14ac:dyDescent="0.2">
      <c r="A13" t="s">
        <v>16</v>
      </c>
      <c r="B13">
        <v>300</v>
      </c>
      <c r="C13">
        <v>125</v>
      </c>
      <c r="D13">
        <v>600</v>
      </c>
      <c r="E13">
        <v>1600</v>
      </c>
      <c r="F13">
        <v>600000</v>
      </c>
      <c r="G13">
        <v>12500000</v>
      </c>
      <c r="H13">
        <v>50000000000</v>
      </c>
      <c r="I13">
        <v>5500000000</v>
      </c>
      <c r="J13">
        <v>40000000000</v>
      </c>
      <c r="K13">
        <v>3500000000</v>
      </c>
      <c r="L13">
        <v>3500000000</v>
      </c>
      <c r="M13">
        <v>6500000000</v>
      </c>
      <c r="O13">
        <f>B13/(B13+C13)</f>
        <v>0.70588235294117652</v>
      </c>
      <c r="P13">
        <f>J13/(J13+K13)</f>
        <v>0.91954022988505746</v>
      </c>
      <c r="Q13">
        <f>P13-O13</f>
        <v>0.21365787694388094</v>
      </c>
      <c r="R13">
        <f>AVERAGE(Q11:Q13)</f>
        <v>0.15832246691780158</v>
      </c>
      <c r="S13">
        <f>STDEV(Q11:Q13)</f>
        <v>0.11710000258622487</v>
      </c>
    </row>
    <row r="14" spans="1:19" x14ac:dyDescent="0.2">
      <c r="A14" t="s">
        <v>17</v>
      </c>
      <c r="B14">
        <v>100</v>
      </c>
      <c r="C14">
        <v>125</v>
      </c>
      <c r="D14">
        <v>1</v>
      </c>
      <c r="E14">
        <v>200</v>
      </c>
      <c r="F14">
        <v>399999.99999999994</v>
      </c>
      <c r="G14">
        <v>1500000</v>
      </c>
      <c r="H14">
        <v>10000000000</v>
      </c>
      <c r="I14">
        <v>1999999999.9999998</v>
      </c>
      <c r="J14">
        <v>10000000000</v>
      </c>
      <c r="K14">
        <v>6000000000</v>
      </c>
      <c r="L14">
        <v>3500000000</v>
      </c>
      <c r="M14">
        <v>1500000000</v>
      </c>
    </row>
    <row r="15" spans="1:19" x14ac:dyDescent="0.2">
      <c r="A15" t="s">
        <v>17</v>
      </c>
      <c r="B15">
        <v>150</v>
      </c>
      <c r="C15">
        <v>100</v>
      </c>
      <c r="D15">
        <v>200</v>
      </c>
      <c r="E15">
        <v>200</v>
      </c>
      <c r="F15">
        <v>399999.99999999994</v>
      </c>
      <c r="G15">
        <v>1500000</v>
      </c>
      <c r="H15">
        <v>15000000000</v>
      </c>
      <c r="I15">
        <v>3500000000</v>
      </c>
      <c r="J15">
        <v>15000000000</v>
      </c>
      <c r="K15">
        <v>9500000000</v>
      </c>
      <c r="L15">
        <v>3999999999.9999995</v>
      </c>
      <c r="M15">
        <v>4500000000</v>
      </c>
    </row>
    <row r="16" spans="1:19" x14ac:dyDescent="0.2">
      <c r="A16" t="s">
        <v>17</v>
      </c>
      <c r="B16">
        <v>300</v>
      </c>
      <c r="C16">
        <v>50</v>
      </c>
      <c r="D16">
        <v>200</v>
      </c>
      <c r="E16">
        <v>600</v>
      </c>
      <c r="F16">
        <v>600000</v>
      </c>
      <c r="G16">
        <v>2500000</v>
      </c>
      <c r="H16">
        <v>10000000000</v>
      </c>
      <c r="I16">
        <v>1500000000</v>
      </c>
      <c r="J16">
        <v>10000000000</v>
      </c>
      <c r="K16">
        <v>1999999999.9999998</v>
      </c>
      <c r="L16">
        <v>4500000000</v>
      </c>
      <c r="M16">
        <v>1999999999.9999998</v>
      </c>
    </row>
    <row r="17" spans="1:19" x14ac:dyDescent="0.2">
      <c r="A17" t="s">
        <v>18</v>
      </c>
      <c r="B17">
        <v>75</v>
      </c>
      <c r="C17">
        <v>125</v>
      </c>
      <c r="D17">
        <v>200</v>
      </c>
      <c r="E17">
        <v>400</v>
      </c>
      <c r="F17">
        <v>399999.99999999994</v>
      </c>
      <c r="G17">
        <v>3000000</v>
      </c>
      <c r="H17">
        <v>25000000000</v>
      </c>
      <c r="I17">
        <v>999999999.99999988</v>
      </c>
      <c r="J17">
        <v>10000000000</v>
      </c>
      <c r="K17">
        <v>10000000000</v>
      </c>
      <c r="L17">
        <v>5000000000</v>
      </c>
      <c r="M17">
        <v>1999999999.9999998</v>
      </c>
    </row>
    <row r="18" spans="1:19" x14ac:dyDescent="0.2">
      <c r="A18" t="s">
        <v>18</v>
      </c>
      <c r="B18">
        <v>25</v>
      </c>
      <c r="C18">
        <v>425</v>
      </c>
      <c r="D18">
        <v>200</v>
      </c>
      <c r="E18">
        <v>400</v>
      </c>
      <c r="F18">
        <v>199999.99999999997</v>
      </c>
      <c r="G18">
        <v>2500000</v>
      </c>
      <c r="H18">
        <v>125000000000</v>
      </c>
      <c r="I18">
        <v>3000000000</v>
      </c>
      <c r="J18">
        <v>15000000000</v>
      </c>
      <c r="K18">
        <v>9000000000</v>
      </c>
      <c r="L18">
        <v>5000000000</v>
      </c>
      <c r="M18">
        <v>2500000000</v>
      </c>
    </row>
    <row r="19" spans="1:19" x14ac:dyDescent="0.2">
      <c r="A19" t="s">
        <v>18</v>
      </c>
      <c r="B19">
        <v>50</v>
      </c>
      <c r="C19">
        <v>125</v>
      </c>
      <c r="D19">
        <v>400</v>
      </c>
      <c r="E19">
        <v>800</v>
      </c>
      <c r="F19">
        <v>199999.99999999997</v>
      </c>
      <c r="G19">
        <v>3000000</v>
      </c>
      <c r="H19">
        <v>75000000000</v>
      </c>
      <c r="I19">
        <v>1500000000</v>
      </c>
      <c r="J19">
        <v>20000000000</v>
      </c>
      <c r="K19">
        <v>6500000000</v>
      </c>
      <c r="L19">
        <v>4500000000</v>
      </c>
      <c r="M19">
        <v>2500000000</v>
      </c>
    </row>
    <row r="20" spans="1:19" x14ac:dyDescent="0.2">
      <c r="A20" t="s">
        <v>19</v>
      </c>
      <c r="B20">
        <v>75</v>
      </c>
      <c r="C20">
        <v>50</v>
      </c>
      <c r="D20">
        <v>200</v>
      </c>
      <c r="E20">
        <v>1</v>
      </c>
      <c r="F20">
        <v>200</v>
      </c>
      <c r="G20">
        <v>1500</v>
      </c>
      <c r="H20">
        <v>6500</v>
      </c>
      <c r="I20">
        <v>7500000000</v>
      </c>
      <c r="J20">
        <v>5000</v>
      </c>
      <c r="K20">
        <v>400000000</v>
      </c>
      <c r="L20">
        <v>5000000000</v>
      </c>
      <c r="M20">
        <v>1500000000</v>
      </c>
      <c r="O20">
        <f>B20/(B20+C20)</f>
        <v>0.6</v>
      </c>
      <c r="P20">
        <f>L20/(L20+M20)</f>
        <v>0.76923076923076927</v>
      </c>
      <c r="Q20">
        <f>P20-O20</f>
        <v>0.1692307692307693</v>
      </c>
    </row>
    <row r="21" spans="1:19" x14ac:dyDescent="0.2">
      <c r="A21" t="s">
        <v>19</v>
      </c>
      <c r="B21">
        <v>100</v>
      </c>
      <c r="C21">
        <v>50</v>
      </c>
      <c r="D21">
        <v>1</v>
      </c>
      <c r="E21">
        <v>1</v>
      </c>
      <c r="F21">
        <v>1</v>
      </c>
      <c r="G21">
        <v>1</v>
      </c>
      <c r="H21">
        <v>6000</v>
      </c>
      <c r="I21">
        <v>7500000000</v>
      </c>
      <c r="J21">
        <v>15000</v>
      </c>
      <c r="K21">
        <v>950000000</v>
      </c>
      <c r="L21">
        <v>5000000000</v>
      </c>
      <c r="M21">
        <v>2500000000</v>
      </c>
      <c r="O21">
        <f>B21/(B21+C21)</f>
        <v>0.66666666666666663</v>
      </c>
      <c r="P21">
        <f>L21/(L21+M21)</f>
        <v>0.66666666666666663</v>
      </c>
      <c r="Q21">
        <f>P21-O21</f>
        <v>0</v>
      </c>
      <c r="R21">
        <f>AVERAGE(Q20:Q22)</f>
        <v>9.6092796092796126E-2</v>
      </c>
      <c r="S21">
        <f>STDEV(Q20:Q22)</f>
        <v>8.6919251240878292E-2</v>
      </c>
    </row>
    <row r="22" spans="1:19" x14ac:dyDescent="0.2">
      <c r="A22" t="s">
        <v>19</v>
      </c>
      <c r="B22">
        <v>125</v>
      </c>
      <c r="C22">
        <v>50</v>
      </c>
      <c r="D22">
        <v>1</v>
      </c>
      <c r="E22">
        <v>1</v>
      </c>
      <c r="F22">
        <v>1</v>
      </c>
      <c r="G22">
        <v>500</v>
      </c>
      <c r="H22">
        <v>4000</v>
      </c>
      <c r="I22">
        <v>5000000000</v>
      </c>
      <c r="J22">
        <v>50000</v>
      </c>
      <c r="K22">
        <v>1000000000</v>
      </c>
      <c r="L22">
        <v>5000000000</v>
      </c>
      <c r="M22">
        <v>999999999.99999988</v>
      </c>
      <c r="O22">
        <f>B22/(B22+C22)</f>
        <v>0.7142857142857143</v>
      </c>
      <c r="P22">
        <f>L22/(L22+M22)</f>
        <v>0.83333333333333337</v>
      </c>
      <c r="Q22">
        <f>P22-O22</f>
        <v>0.11904761904761907</v>
      </c>
    </row>
    <row r="23" spans="1:19" x14ac:dyDescent="0.2">
      <c r="A23" t="s">
        <v>20</v>
      </c>
      <c r="B23">
        <v>50</v>
      </c>
      <c r="C23">
        <v>100</v>
      </c>
      <c r="D23">
        <v>200</v>
      </c>
      <c r="E23">
        <v>1</v>
      </c>
      <c r="F23">
        <v>1400</v>
      </c>
      <c r="G23">
        <v>1</v>
      </c>
      <c r="H23">
        <v>10000000</v>
      </c>
      <c r="I23">
        <v>5000000000</v>
      </c>
      <c r="J23">
        <v>35000000</v>
      </c>
      <c r="K23">
        <v>3000000000</v>
      </c>
      <c r="L23">
        <v>5000000000</v>
      </c>
      <c r="M23">
        <v>999999999.99999988</v>
      </c>
    </row>
    <row r="24" spans="1:19" x14ac:dyDescent="0.2">
      <c r="A24" t="s">
        <v>20</v>
      </c>
      <c r="B24">
        <v>75</v>
      </c>
      <c r="C24">
        <v>100</v>
      </c>
      <c r="D24">
        <v>200</v>
      </c>
      <c r="E24">
        <v>1</v>
      </c>
      <c r="F24">
        <v>800</v>
      </c>
      <c r="G24">
        <v>1</v>
      </c>
      <c r="H24">
        <v>14999999.999999998</v>
      </c>
      <c r="I24">
        <v>7500000000</v>
      </c>
      <c r="J24">
        <v>49999999.999999993</v>
      </c>
      <c r="K24">
        <v>1999999999.9999998</v>
      </c>
      <c r="L24">
        <v>10000000000</v>
      </c>
      <c r="M24">
        <v>3500000000</v>
      </c>
    </row>
    <row r="25" spans="1:19" x14ac:dyDescent="0.2">
      <c r="A25" t="s">
        <v>20</v>
      </c>
      <c r="B25">
        <v>75</v>
      </c>
      <c r="C25">
        <v>100</v>
      </c>
      <c r="D25">
        <v>200</v>
      </c>
      <c r="E25">
        <v>1</v>
      </c>
      <c r="F25">
        <v>1000</v>
      </c>
      <c r="G25">
        <v>1</v>
      </c>
      <c r="H25">
        <v>40000000</v>
      </c>
      <c r="I25">
        <v>7999999999.999999</v>
      </c>
      <c r="J25">
        <v>44999999.999999993</v>
      </c>
      <c r="K25">
        <v>3999999999.9999995</v>
      </c>
      <c r="L25">
        <v>25000000000</v>
      </c>
      <c r="M25">
        <v>4500000000</v>
      </c>
      <c r="N25">
        <f>AVERAGE(L26:L27)</f>
        <v>5000000000</v>
      </c>
    </row>
    <row r="26" spans="1:19" x14ac:dyDescent="0.2">
      <c r="A26" t="s">
        <v>21</v>
      </c>
      <c r="B26">
        <v>50</v>
      </c>
      <c r="C26">
        <v>25</v>
      </c>
      <c r="D26">
        <v>200</v>
      </c>
      <c r="E26">
        <v>1</v>
      </c>
      <c r="F26">
        <v>200</v>
      </c>
      <c r="G26">
        <v>1</v>
      </c>
      <c r="H26">
        <v>40000000</v>
      </c>
      <c r="I26">
        <v>2500000000</v>
      </c>
      <c r="J26">
        <v>40000000</v>
      </c>
      <c r="K26">
        <v>6000000000</v>
      </c>
      <c r="L26">
        <v>5000000000</v>
      </c>
      <c r="M26">
        <v>1500000000</v>
      </c>
      <c r="N26">
        <f>LOG(L26/B26,2)</f>
        <v>26.575424759098901</v>
      </c>
      <c r="O26">
        <f>STDEV(N26:N27)</f>
        <v>0</v>
      </c>
    </row>
    <row r="27" spans="1:19" x14ac:dyDescent="0.2">
      <c r="A27" t="s">
        <v>21</v>
      </c>
      <c r="B27">
        <v>50</v>
      </c>
      <c r="C27">
        <v>25</v>
      </c>
      <c r="D27">
        <v>1</v>
      </c>
      <c r="E27">
        <v>1</v>
      </c>
      <c r="F27">
        <v>1</v>
      </c>
      <c r="G27">
        <v>1</v>
      </c>
      <c r="H27">
        <v>80000000</v>
      </c>
      <c r="I27">
        <v>5000000000</v>
      </c>
      <c r="J27">
        <v>40000000</v>
      </c>
      <c r="K27">
        <v>3000000000</v>
      </c>
      <c r="L27">
        <v>5000000000</v>
      </c>
      <c r="M27">
        <v>1999999999.9999998</v>
      </c>
      <c r="N27">
        <f>LOG(L27/B27,2)</f>
        <v>26.575424759098901</v>
      </c>
    </row>
    <row r="28" spans="1:19" x14ac:dyDescent="0.2">
      <c r="A28" t="s">
        <v>21</v>
      </c>
      <c r="B28">
        <v>50</v>
      </c>
      <c r="C28">
        <v>25</v>
      </c>
      <c r="D28">
        <v>1</v>
      </c>
      <c r="E28">
        <v>200</v>
      </c>
      <c r="F28">
        <v>1</v>
      </c>
      <c r="G28">
        <v>1</v>
      </c>
      <c r="H28">
        <v>44999999.999999993</v>
      </c>
      <c r="I28">
        <v>3999999999.9999995</v>
      </c>
      <c r="J28">
        <v>54999999.999999993</v>
      </c>
      <c r="K28">
        <v>9000000000</v>
      </c>
      <c r="L28">
        <v>1</v>
      </c>
      <c r="M28">
        <v>3000000000</v>
      </c>
    </row>
    <row r="29" spans="1:19" x14ac:dyDescent="0.2">
      <c r="A29" t="s">
        <v>22</v>
      </c>
      <c r="B29">
        <v>50</v>
      </c>
      <c r="C29">
        <v>75</v>
      </c>
      <c r="D29">
        <v>200</v>
      </c>
      <c r="E29">
        <v>1</v>
      </c>
      <c r="F29">
        <v>100000</v>
      </c>
      <c r="G29">
        <v>1500000</v>
      </c>
      <c r="H29">
        <v>1250000000</v>
      </c>
      <c r="I29">
        <v>1999999999.9999998</v>
      </c>
      <c r="J29">
        <v>7999999999.999999</v>
      </c>
      <c r="K29">
        <v>20000000000</v>
      </c>
      <c r="L29">
        <v>2500000000</v>
      </c>
      <c r="M29">
        <v>999999999.99999988</v>
      </c>
      <c r="O29">
        <f>B29/(B29+C29)</f>
        <v>0.4</v>
      </c>
      <c r="P29">
        <f>J29/(J29+K29)</f>
        <v>0.2857142857142857</v>
      </c>
      <c r="Q29">
        <f>P29-O29</f>
        <v>-0.11428571428571432</v>
      </c>
    </row>
    <row r="30" spans="1:19" x14ac:dyDescent="0.2">
      <c r="A30" t="s">
        <v>22</v>
      </c>
      <c r="B30">
        <v>25</v>
      </c>
      <c r="C30">
        <v>75</v>
      </c>
      <c r="D30">
        <v>1</v>
      </c>
      <c r="E30">
        <v>1</v>
      </c>
      <c r="F30">
        <v>120000</v>
      </c>
      <c r="G30">
        <v>1500000</v>
      </c>
      <c r="H30">
        <v>650000000</v>
      </c>
      <c r="I30">
        <v>3999999999.9999995</v>
      </c>
      <c r="J30">
        <v>8499999999.999999</v>
      </c>
      <c r="K30">
        <v>25000000000</v>
      </c>
      <c r="L30">
        <v>2500000000</v>
      </c>
      <c r="M30">
        <v>2500000000</v>
      </c>
      <c r="O30">
        <f>B30/(B30+C30)</f>
        <v>0.25</v>
      </c>
      <c r="P30">
        <f>J30/(J30+K30)</f>
        <v>0.25373134328358204</v>
      </c>
      <c r="Q30">
        <f>P30-O30</f>
        <v>3.7313432835820448E-3</v>
      </c>
      <c r="R30">
        <f>AVERAGE(Q29:Q31)</f>
        <v>-0.10828002842928219</v>
      </c>
      <c r="S30">
        <f>STDEV(Q29:Q31)</f>
        <v>0.10913253659998966</v>
      </c>
    </row>
    <row r="31" spans="1:19" x14ac:dyDescent="0.2">
      <c r="A31" t="s">
        <v>22</v>
      </c>
      <c r="B31">
        <v>50</v>
      </c>
      <c r="C31">
        <v>50</v>
      </c>
      <c r="D31">
        <v>1</v>
      </c>
      <c r="E31">
        <v>1</v>
      </c>
      <c r="F31">
        <v>500000</v>
      </c>
      <c r="G31">
        <v>1500000</v>
      </c>
      <c r="H31">
        <v>850000000</v>
      </c>
      <c r="I31">
        <v>3999999999.9999995</v>
      </c>
      <c r="J31">
        <v>3999999999.9999995</v>
      </c>
      <c r="K31">
        <v>10000000000</v>
      </c>
      <c r="L31">
        <v>2500000000</v>
      </c>
      <c r="M31">
        <v>1500000000</v>
      </c>
      <c r="O31">
        <f>B31/(B31+C31)</f>
        <v>0.5</v>
      </c>
      <c r="P31">
        <f>J31/(J31+K31)</f>
        <v>0.2857142857142857</v>
      </c>
      <c r="Q31">
        <f>P31-O31</f>
        <v>-0.2142857142857143</v>
      </c>
    </row>
    <row r="32" spans="1:19" x14ac:dyDescent="0.2">
      <c r="A32" t="s">
        <v>23</v>
      </c>
      <c r="B32">
        <v>25</v>
      </c>
      <c r="C32">
        <v>50</v>
      </c>
      <c r="D32">
        <v>600</v>
      </c>
      <c r="E32">
        <v>400</v>
      </c>
      <c r="F32">
        <v>100000</v>
      </c>
      <c r="G32">
        <v>10000000</v>
      </c>
      <c r="H32">
        <v>300000000</v>
      </c>
      <c r="I32">
        <v>3000000000</v>
      </c>
      <c r="J32">
        <v>3500000000</v>
      </c>
      <c r="K32">
        <v>5000000000</v>
      </c>
      <c r="L32">
        <v>3999999999.9999995</v>
      </c>
      <c r="M32">
        <v>1999999999.9999998</v>
      </c>
    </row>
    <row r="33" spans="1:13" x14ac:dyDescent="0.2">
      <c r="A33" t="s">
        <v>23</v>
      </c>
      <c r="B33">
        <v>25</v>
      </c>
      <c r="C33">
        <v>1</v>
      </c>
      <c r="D33">
        <v>600</v>
      </c>
      <c r="E33">
        <v>600</v>
      </c>
      <c r="F33">
        <v>120000</v>
      </c>
      <c r="G33">
        <v>6000000</v>
      </c>
      <c r="H33">
        <v>50000000</v>
      </c>
      <c r="I33">
        <v>5000000000</v>
      </c>
      <c r="J33">
        <v>5500000000</v>
      </c>
      <c r="K33">
        <v>10000000000</v>
      </c>
      <c r="L33">
        <v>4500000000</v>
      </c>
      <c r="M33">
        <v>3000000000</v>
      </c>
    </row>
    <row r="34" spans="1:13" x14ac:dyDescent="0.2">
      <c r="A34" t="s">
        <v>23</v>
      </c>
      <c r="B34">
        <v>50</v>
      </c>
      <c r="C34">
        <v>25</v>
      </c>
      <c r="D34">
        <v>400</v>
      </c>
      <c r="E34">
        <v>200</v>
      </c>
      <c r="F34">
        <v>140000</v>
      </c>
      <c r="G34">
        <v>12500000</v>
      </c>
      <c r="H34">
        <v>450000000</v>
      </c>
      <c r="I34">
        <v>3999999999.9999995</v>
      </c>
      <c r="J34">
        <v>12500000000</v>
      </c>
      <c r="K34">
        <v>55000000000</v>
      </c>
      <c r="L34">
        <v>3000000000</v>
      </c>
      <c r="M34">
        <v>1500000000</v>
      </c>
    </row>
    <row r="35" spans="1:13" x14ac:dyDescent="0.2">
      <c r="A35" t="s">
        <v>24</v>
      </c>
      <c r="B35">
        <v>175</v>
      </c>
      <c r="C35">
        <v>25</v>
      </c>
      <c r="D35">
        <v>1200</v>
      </c>
      <c r="E35">
        <v>1</v>
      </c>
      <c r="F35">
        <v>260000</v>
      </c>
      <c r="G35">
        <v>2500000</v>
      </c>
      <c r="H35">
        <v>200000000</v>
      </c>
      <c r="I35">
        <v>1500000000</v>
      </c>
      <c r="J35">
        <v>3999999999.9999995</v>
      </c>
      <c r="K35">
        <v>5000000000</v>
      </c>
      <c r="L35">
        <v>1500000000</v>
      </c>
      <c r="M35">
        <v>3999999999.9999995</v>
      </c>
    </row>
    <row r="36" spans="1:13" x14ac:dyDescent="0.2">
      <c r="A36" t="s">
        <v>24</v>
      </c>
      <c r="B36">
        <v>100</v>
      </c>
      <c r="C36">
        <v>1</v>
      </c>
      <c r="D36">
        <v>1800</v>
      </c>
      <c r="E36">
        <v>1</v>
      </c>
      <c r="F36">
        <v>60000</v>
      </c>
      <c r="G36">
        <v>2500000</v>
      </c>
      <c r="H36">
        <v>300000000</v>
      </c>
      <c r="I36">
        <v>3500000000</v>
      </c>
      <c r="J36">
        <v>3000000000</v>
      </c>
      <c r="K36">
        <v>40000000000</v>
      </c>
      <c r="L36">
        <v>1500000000</v>
      </c>
      <c r="M36">
        <v>5000000000</v>
      </c>
    </row>
    <row r="37" spans="1:13" x14ac:dyDescent="0.2">
      <c r="A37" t="s">
        <v>24</v>
      </c>
      <c r="B37">
        <v>25</v>
      </c>
      <c r="C37">
        <v>1</v>
      </c>
      <c r="D37">
        <v>1200</v>
      </c>
      <c r="E37">
        <v>1</v>
      </c>
      <c r="F37">
        <v>300000</v>
      </c>
      <c r="G37">
        <v>3000000</v>
      </c>
      <c r="H37">
        <v>600000000</v>
      </c>
      <c r="I37">
        <v>3999999999.9999995</v>
      </c>
      <c r="J37">
        <v>3500000000</v>
      </c>
      <c r="K37">
        <v>35000000000</v>
      </c>
      <c r="L37">
        <v>1500000000</v>
      </c>
      <c r="M37">
        <v>3000000000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A7304-481C-7A46-9FF7-925551D2D12A}">
  <dimension ref="A1:G145"/>
  <sheetViews>
    <sheetView tabSelected="1" topLeftCell="A120" workbookViewId="0">
      <selection activeCell="G141" sqref="G141"/>
    </sheetView>
  </sheetViews>
  <sheetFormatPr baseColWidth="10" defaultRowHeight="16" x14ac:dyDescent="0.2"/>
  <sheetData>
    <row r="1" spans="1:5" x14ac:dyDescent="0.2">
      <c r="A1" t="s">
        <v>0</v>
      </c>
      <c r="B1" t="s">
        <v>25</v>
      </c>
      <c r="C1" t="s">
        <v>28</v>
      </c>
      <c r="D1" t="s">
        <v>30</v>
      </c>
      <c r="E1" t="s">
        <v>26</v>
      </c>
    </row>
    <row r="2" spans="1:5" x14ac:dyDescent="0.2">
      <c r="A2" t="s">
        <v>13</v>
      </c>
      <c r="B2">
        <v>0</v>
      </c>
      <c r="C2" cm="1">
        <f t="array" ref="C2:C13">TRANSPOSE([1]PFU!B2:M2)</f>
        <v>175</v>
      </c>
      <c r="D2" cm="1">
        <f t="array" ref="D2:D13">TRANSPOSE([1]PFU!$B14:$M14)</f>
        <v>195.25624189766637</v>
      </c>
      <c r="E2" t="s">
        <v>27</v>
      </c>
    </row>
    <row r="3" spans="1:5" x14ac:dyDescent="0.2">
      <c r="A3" t="s">
        <v>14</v>
      </c>
      <c r="B3">
        <v>0</v>
      </c>
      <c r="C3">
        <v>125</v>
      </c>
      <c r="D3">
        <v>43.301270189221931</v>
      </c>
      <c r="E3" t="s">
        <v>27</v>
      </c>
    </row>
    <row r="4" spans="1:5" x14ac:dyDescent="0.2">
      <c r="A4" t="s">
        <v>15</v>
      </c>
      <c r="B4">
        <v>0</v>
      </c>
      <c r="C4">
        <v>158.33333333333334</v>
      </c>
      <c r="D4">
        <v>104.08329997330665</v>
      </c>
      <c r="E4" t="s">
        <v>27</v>
      </c>
    </row>
    <row r="5" spans="1:5" x14ac:dyDescent="0.2">
      <c r="A5" t="s">
        <v>16</v>
      </c>
      <c r="B5">
        <v>0</v>
      </c>
      <c r="C5">
        <v>241.66666666666666</v>
      </c>
      <c r="D5">
        <v>62.91528696058954</v>
      </c>
      <c r="E5" t="s">
        <v>27</v>
      </c>
    </row>
    <row r="6" spans="1:5" x14ac:dyDescent="0.2">
      <c r="A6" t="s">
        <v>17</v>
      </c>
      <c r="B6">
        <v>0</v>
      </c>
      <c r="C6">
        <v>183.33333333333334</v>
      </c>
      <c r="D6">
        <v>104.08329997330665</v>
      </c>
      <c r="E6" t="s">
        <v>27</v>
      </c>
    </row>
    <row r="7" spans="1:5" x14ac:dyDescent="0.2">
      <c r="A7" t="s">
        <v>18</v>
      </c>
      <c r="B7">
        <v>0</v>
      </c>
      <c r="C7">
        <v>50</v>
      </c>
      <c r="D7">
        <v>25</v>
      </c>
      <c r="E7" t="s">
        <v>27</v>
      </c>
    </row>
    <row r="8" spans="1:5" x14ac:dyDescent="0.2">
      <c r="A8" t="s">
        <v>19</v>
      </c>
      <c r="B8">
        <v>0</v>
      </c>
      <c r="C8">
        <v>100</v>
      </c>
      <c r="D8">
        <v>25</v>
      </c>
      <c r="E8" t="s">
        <v>27</v>
      </c>
    </row>
    <row r="9" spans="1:5" x14ac:dyDescent="0.2">
      <c r="A9" t="s">
        <v>20</v>
      </c>
      <c r="B9">
        <v>0</v>
      </c>
      <c r="C9">
        <v>66.666666666666671</v>
      </c>
      <c r="D9">
        <v>14.433756729740633</v>
      </c>
      <c r="E9" t="s">
        <v>27</v>
      </c>
    </row>
    <row r="10" spans="1:5" x14ac:dyDescent="0.2">
      <c r="A10" t="s">
        <v>21</v>
      </c>
      <c r="B10">
        <v>0</v>
      </c>
      <c r="C10">
        <v>50</v>
      </c>
      <c r="D10">
        <v>0</v>
      </c>
      <c r="E10" t="s">
        <v>27</v>
      </c>
    </row>
    <row r="11" spans="1:5" x14ac:dyDescent="0.2">
      <c r="A11" t="s">
        <v>22</v>
      </c>
      <c r="B11">
        <v>0</v>
      </c>
      <c r="C11">
        <v>41.666666666666664</v>
      </c>
      <c r="D11">
        <v>14.433756729740649</v>
      </c>
      <c r="E11" t="s">
        <v>27</v>
      </c>
    </row>
    <row r="12" spans="1:5" x14ac:dyDescent="0.2">
      <c r="A12" t="s">
        <v>23</v>
      </c>
      <c r="B12">
        <v>0</v>
      </c>
      <c r="C12">
        <v>33.333333333333336</v>
      </c>
      <c r="D12">
        <v>14.433756729740642</v>
      </c>
      <c r="E12" t="s">
        <v>27</v>
      </c>
    </row>
    <row r="13" spans="1:5" x14ac:dyDescent="0.2">
      <c r="A13" t="s">
        <v>24</v>
      </c>
      <c r="B13">
        <v>0</v>
      </c>
      <c r="C13">
        <v>100</v>
      </c>
      <c r="D13">
        <v>75</v>
      </c>
      <c r="E13" t="s">
        <v>27</v>
      </c>
    </row>
    <row r="14" spans="1:5" x14ac:dyDescent="0.2">
      <c r="A14" t="s">
        <v>13</v>
      </c>
      <c r="B14">
        <v>0</v>
      </c>
      <c r="C14" cm="1">
        <f t="array" ref="C14:C25">TRANSPOSE([1]PFU!$B8:$M8)</f>
        <v>17.333333333333332</v>
      </c>
      <c r="D14" cm="1">
        <f t="array" ref="D14:D25">TRANSPOSE([1]PFU!$B20:$M20)</f>
        <v>28.290163190291661</v>
      </c>
      <c r="E14" t="s">
        <v>29</v>
      </c>
    </row>
    <row r="15" spans="1:5" x14ac:dyDescent="0.2">
      <c r="A15" t="s">
        <v>14</v>
      </c>
      <c r="B15">
        <v>0</v>
      </c>
      <c r="C15">
        <v>67</v>
      </c>
      <c r="D15">
        <v>94.297401873010273</v>
      </c>
      <c r="E15" t="s">
        <v>29</v>
      </c>
    </row>
    <row r="16" spans="1:5" x14ac:dyDescent="0.2">
      <c r="A16" t="s">
        <v>15</v>
      </c>
      <c r="B16">
        <v>0</v>
      </c>
      <c r="C16">
        <v>17.333333333333332</v>
      </c>
      <c r="D16">
        <v>28.290163190291661</v>
      </c>
      <c r="E16" t="s">
        <v>29</v>
      </c>
    </row>
    <row r="17" spans="1:6" x14ac:dyDescent="0.2">
      <c r="A17" t="s">
        <v>16</v>
      </c>
      <c r="B17">
        <v>0</v>
      </c>
      <c r="C17">
        <v>83.333333333333329</v>
      </c>
      <c r="D17">
        <v>38.188130791298676</v>
      </c>
      <c r="E17" t="s">
        <v>29</v>
      </c>
    </row>
    <row r="18" spans="1:6" x14ac:dyDescent="0.2">
      <c r="A18" t="s">
        <v>17</v>
      </c>
      <c r="B18">
        <v>0</v>
      </c>
      <c r="C18">
        <v>91.666666666666671</v>
      </c>
      <c r="D18">
        <v>38.188130791298676</v>
      </c>
      <c r="E18" t="s">
        <v>29</v>
      </c>
    </row>
    <row r="19" spans="1:6" x14ac:dyDescent="0.2">
      <c r="A19" t="s">
        <v>18</v>
      </c>
      <c r="B19">
        <v>0</v>
      </c>
      <c r="C19">
        <v>225</v>
      </c>
      <c r="D19">
        <v>173.20508075688772</v>
      </c>
      <c r="E19" t="s">
        <v>29</v>
      </c>
    </row>
    <row r="20" spans="1:6" x14ac:dyDescent="0.2">
      <c r="A20" t="s">
        <v>19</v>
      </c>
      <c r="B20">
        <v>0</v>
      </c>
      <c r="C20">
        <v>50</v>
      </c>
      <c r="D20">
        <v>0</v>
      </c>
      <c r="E20" t="s">
        <v>29</v>
      </c>
      <c r="F20">
        <f>C8/(C8+C20)</f>
        <v>0.66666666666666663</v>
      </c>
    </row>
    <row r="21" spans="1:6" x14ac:dyDescent="0.2">
      <c r="A21" t="s">
        <v>20</v>
      </c>
      <c r="B21">
        <v>0</v>
      </c>
      <c r="C21">
        <v>100</v>
      </c>
      <c r="D21">
        <v>0</v>
      </c>
      <c r="E21" t="s">
        <v>29</v>
      </c>
      <c r="F21">
        <f>C9/(C9+C21)</f>
        <v>0.39999999999999997</v>
      </c>
    </row>
    <row r="22" spans="1:6" x14ac:dyDescent="0.2">
      <c r="A22" t="s">
        <v>21</v>
      </c>
      <c r="B22">
        <v>0</v>
      </c>
      <c r="C22">
        <v>25</v>
      </c>
      <c r="D22">
        <v>0</v>
      </c>
      <c r="E22" t="s">
        <v>29</v>
      </c>
      <c r="F22">
        <f>C10/(C10+C22)</f>
        <v>0.66666666666666663</v>
      </c>
    </row>
    <row r="23" spans="1:6" x14ac:dyDescent="0.2">
      <c r="A23" t="s">
        <v>22</v>
      </c>
      <c r="B23">
        <v>0</v>
      </c>
      <c r="C23">
        <v>66.666666666666671</v>
      </c>
      <c r="D23">
        <v>14.433756729740633</v>
      </c>
      <c r="E23" t="s">
        <v>29</v>
      </c>
    </row>
    <row r="24" spans="1:6" x14ac:dyDescent="0.2">
      <c r="A24" t="s">
        <v>23</v>
      </c>
      <c r="B24">
        <v>0</v>
      </c>
      <c r="C24">
        <v>25.333333333333332</v>
      </c>
      <c r="D24">
        <v>24.501700621249402</v>
      </c>
      <c r="E24" t="s">
        <v>29</v>
      </c>
    </row>
    <row r="25" spans="1:6" x14ac:dyDescent="0.2">
      <c r="A25" t="s">
        <v>24</v>
      </c>
      <c r="B25">
        <v>0</v>
      </c>
      <c r="C25">
        <v>9</v>
      </c>
      <c r="D25">
        <v>13.856406460551018</v>
      </c>
      <c r="E25" t="s">
        <v>29</v>
      </c>
    </row>
    <row r="26" spans="1:6" x14ac:dyDescent="0.2">
      <c r="A26" t="s">
        <v>13</v>
      </c>
      <c r="B26">
        <v>2</v>
      </c>
      <c r="C26" cm="1">
        <f t="array" ref="C26:C37">TRANSPOSE([1]PFU!B3:M3)</f>
        <v>200</v>
      </c>
      <c r="D26" cm="1">
        <f t="array" ref="D26:D37">TRANSPOSE([1]PFU!$B15:$M15)</f>
        <v>0</v>
      </c>
      <c r="E26" t="s">
        <v>27</v>
      </c>
    </row>
    <row r="27" spans="1:6" x14ac:dyDescent="0.2">
      <c r="A27" t="s">
        <v>14</v>
      </c>
      <c r="B27">
        <v>2</v>
      </c>
      <c r="C27">
        <v>1200</v>
      </c>
      <c r="D27">
        <v>721.11025509279784</v>
      </c>
      <c r="E27" t="s">
        <v>27</v>
      </c>
    </row>
    <row r="28" spans="1:6" x14ac:dyDescent="0.2">
      <c r="A28" t="s">
        <v>15</v>
      </c>
      <c r="B28">
        <v>2</v>
      </c>
      <c r="C28">
        <v>533.33333333333337</v>
      </c>
      <c r="D28">
        <v>115.47005383792506</v>
      </c>
      <c r="E28" t="s">
        <v>27</v>
      </c>
    </row>
    <row r="29" spans="1:6" x14ac:dyDescent="0.2">
      <c r="A29" t="s">
        <v>16</v>
      </c>
      <c r="B29">
        <v>2</v>
      </c>
      <c r="C29">
        <v>400</v>
      </c>
      <c r="D29">
        <v>200</v>
      </c>
      <c r="E29" t="s">
        <v>27</v>
      </c>
    </row>
    <row r="30" spans="1:6" x14ac:dyDescent="0.2">
      <c r="A30" t="s">
        <v>17</v>
      </c>
      <c r="B30">
        <v>2</v>
      </c>
      <c r="C30">
        <v>133.66666666666666</v>
      </c>
      <c r="D30">
        <v>114.89270356873553</v>
      </c>
      <c r="E30" t="s">
        <v>27</v>
      </c>
    </row>
    <row r="31" spans="1:6" x14ac:dyDescent="0.2">
      <c r="A31" t="s">
        <v>18</v>
      </c>
      <c r="B31">
        <v>2</v>
      </c>
      <c r="C31">
        <v>266.66666666666669</v>
      </c>
      <c r="D31">
        <v>115.47005383792514</v>
      </c>
      <c r="E31" t="s">
        <v>27</v>
      </c>
    </row>
    <row r="32" spans="1:6" x14ac:dyDescent="0.2">
      <c r="A32" t="s">
        <v>19</v>
      </c>
      <c r="B32">
        <v>2</v>
      </c>
      <c r="C32">
        <v>67.333333333333329</v>
      </c>
      <c r="D32">
        <v>114.89270356873553</v>
      </c>
      <c r="E32" t="s">
        <v>27</v>
      </c>
    </row>
    <row r="33" spans="1:5" x14ac:dyDescent="0.2">
      <c r="A33" t="s">
        <v>20</v>
      </c>
      <c r="B33">
        <v>2</v>
      </c>
      <c r="C33">
        <v>200</v>
      </c>
      <c r="D33">
        <v>0</v>
      </c>
      <c r="E33" t="s">
        <v>27</v>
      </c>
    </row>
    <row r="34" spans="1:5" x14ac:dyDescent="0.2">
      <c r="A34" t="s">
        <v>21</v>
      </c>
      <c r="B34">
        <v>2</v>
      </c>
      <c r="C34">
        <v>67.333333333333329</v>
      </c>
      <c r="D34">
        <v>114.89270356873553</v>
      </c>
      <c r="E34" t="s">
        <v>27</v>
      </c>
    </row>
    <row r="35" spans="1:5" x14ac:dyDescent="0.2">
      <c r="A35" t="s">
        <v>22</v>
      </c>
      <c r="B35">
        <v>2</v>
      </c>
      <c r="C35">
        <v>67.333333333333329</v>
      </c>
      <c r="D35">
        <v>114.89270356873553</v>
      </c>
      <c r="E35" t="s">
        <v>27</v>
      </c>
    </row>
    <row r="36" spans="1:5" x14ac:dyDescent="0.2">
      <c r="A36" t="s">
        <v>23</v>
      </c>
      <c r="B36">
        <v>2</v>
      </c>
      <c r="C36">
        <v>533.33333333333337</v>
      </c>
      <c r="D36">
        <v>115.47005383792506</v>
      </c>
      <c r="E36" t="s">
        <v>27</v>
      </c>
    </row>
    <row r="37" spans="1:5" x14ac:dyDescent="0.2">
      <c r="A37" t="s">
        <v>24</v>
      </c>
      <c r="B37">
        <v>2</v>
      </c>
      <c r="C37">
        <v>1400</v>
      </c>
      <c r="D37">
        <v>346.41016151377545</v>
      </c>
      <c r="E37" t="s">
        <v>27</v>
      </c>
    </row>
    <row r="38" spans="1:5" x14ac:dyDescent="0.2">
      <c r="A38" t="s">
        <v>13</v>
      </c>
      <c r="B38">
        <v>2</v>
      </c>
      <c r="C38" cm="1">
        <f t="array" ref="C38:C49">TRANSPOSE([1]PFU!$B9:$M9)</f>
        <v>200</v>
      </c>
      <c r="D38" cm="1">
        <f t="array" ref="D38:D49">TRANSPOSE([1]PFU!$B21:$M21)</f>
        <v>0</v>
      </c>
      <c r="E38" t="s">
        <v>29</v>
      </c>
    </row>
    <row r="39" spans="1:5" x14ac:dyDescent="0.2">
      <c r="A39" t="s">
        <v>14</v>
      </c>
      <c r="B39">
        <v>2</v>
      </c>
      <c r="C39">
        <v>133.66666666666666</v>
      </c>
      <c r="D39">
        <v>114.89270356873553</v>
      </c>
      <c r="E39" t="s">
        <v>29</v>
      </c>
    </row>
    <row r="40" spans="1:5" x14ac:dyDescent="0.2">
      <c r="A40" t="s">
        <v>15</v>
      </c>
      <c r="B40">
        <v>2</v>
      </c>
      <c r="C40">
        <v>133.66666666666666</v>
      </c>
      <c r="D40">
        <v>114.89270356873553</v>
      </c>
      <c r="E40" t="s">
        <v>29</v>
      </c>
    </row>
    <row r="41" spans="1:5" x14ac:dyDescent="0.2">
      <c r="A41" t="s">
        <v>16</v>
      </c>
      <c r="B41">
        <v>2</v>
      </c>
      <c r="C41">
        <v>2066.6666666666665</v>
      </c>
      <c r="D41">
        <v>416.33319989322615</v>
      </c>
      <c r="E41" t="s">
        <v>29</v>
      </c>
    </row>
    <row r="42" spans="1:5" x14ac:dyDescent="0.2">
      <c r="A42" t="s">
        <v>17</v>
      </c>
      <c r="B42">
        <v>2</v>
      </c>
      <c r="C42">
        <v>333.33333333333331</v>
      </c>
      <c r="D42">
        <v>230.94010767585033</v>
      </c>
      <c r="E42" t="s">
        <v>29</v>
      </c>
    </row>
    <row r="43" spans="1:5" x14ac:dyDescent="0.2">
      <c r="A43" t="s">
        <v>18</v>
      </c>
      <c r="B43">
        <v>2</v>
      </c>
      <c r="C43">
        <v>533.33333333333337</v>
      </c>
      <c r="D43">
        <v>230.94010767585027</v>
      </c>
      <c r="E43" t="s">
        <v>29</v>
      </c>
    </row>
    <row r="44" spans="1:5" x14ac:dyDescent="0.2">
      <c r="A44" t="s">
        <v>19</v>
      </c>
      <c r="B44">
        <v>2</v>
      </c>
      <c r="C44">
        <v>1</v>
      </c>
      <c r="D44">
        <v>0</v>
      </c>
      <c r="E44" t="s">
        <v>29</v>
      </c>
    </row>
    <row r="45" spans="1:5" x14ac:dyDescent="0.2">
      <c r="A45" t="s">
        <v>20</v>
      </c>
      <c r="B45">
        <v>2</v>
      </c>
      <c r="C45">
        <v>1</v>
      </c>
      <c r="D45">
        <v>0</v>
      </c>
      <c r="E45" t="s">
        <v>29</v>
      </c>
    </row>
    <row r="46" spans="1:5" x14ac:dyDescent="0.2">
      <c r="A46" t="s">
        <v>21</v>
      </c>
      <c r="B46">
        <v>2</v>
      </c>
      <c r="C46">
        <v>67.333333333333329</v>
      </c>
      <c r="D46">
        <v>114.89270356873553</v>
      </c>
      <c r="E46" t="s">
        <v>29</v>
      </c>
    </row>
    <row r="47" spans="1:5" x14ac:dyDescent="0.2">
      <c r="A47" t="s">
        <v>22</v>
      </c>
      <c r="B47">
        <v>2</v>
      </c>
      <c r="C47">
        <v>1</v>
      </c>
      <c r="D47">
        <v>0</v>
      </c>
      <c r="E47" t="s">
        <v>29</v>
      </c>
    </row>
    <row r="48" spans="1:5" x14ac:dyDescent="0.2">
      <c r="A48" t="s">
        <v>23</v>
      </c>
      <c r="B48">
        <v>2</v>
      </c>
      <c r="C48">
        <v>400</v>
      </c>
      <c r="D48">
        <v>200</v>
      </c>
      <c r="E48" t="s">
        <v>29</v>
      </c>
    </row>
    <row r="49" spans="1:5" x14ac:dyDescent="0.2">
      <c r="A49" t="s">
        <v>24</v>
      </c>
      <c r="B49">
        <v>2</v>
      </c>
      <c r="C49">
        <v>1</v>
      </c>
      <c r="D49">
        <v>0</v>
      </c>
      <c r="E49" t="s">
        <v>29</v>
      </c>
    </row>
    <row r="50" spans="1:5" x14ac:dyDescent="0.2">
      <c r="A50" t="s">
        <v>13</v>
      </c>
      <c r="B50">
        <v>4</v>
      </c>
      <c r="C50" cm="1">
        <f t="array" ref="C50:C61">TRANSPOSE([1]PFU!$B4:$M4)</f>
        <v>120000</v>
      </c>
      <c r="D50" cm="1">
        <f t="array" ref="D50:D61">TRANSPOSE([1]PFU!$B16:$M16)</f>
        <v>72111.025509279789</v>
      </c>
      <c r="E50" t="s">
        <v>27</v>
      </c>
    </row>
    <row r="51" spans="1:5" x14ac:dyDescent="0.2">
      <c r="A51" t="s">
        <v>14</v>
      </c>
      <c r="B51">
        <v>4</v>
      </c>
      <c r="C51">
        <v>106666.66666666667</v>
      </c>
      <c r="D51">
        <v>75718.777944003654</v>
      </c>
      <c r="E51" t="s">
        <v>27</v>
      </c>
    </row>
    <row r="52" spans="1:5" x14ac:dyDescent="0.2">
      <c r="A52" t="s">
        <v>15</v>
      </c>
      <c r="B52">
        <v>4</v>
      </c>
      <c r="C52">
        <v>140000</v>
      </c>
      <c r="D52">
        <v>72111.025509279789</v>
      </c>
      <c r="E52" t="s">
        <v>27</v>
      </c>
    </row>
    <row r="53" spans="1:5" x14ac:dyDescent="0.2">
      <c r="A53" t="s">
        <v>16</v>
      </c>
      <c r="B53">
        <v>4</v>
      </c>
      <c r="C53">
        <v>333333.33333333331</v>
      </c>
      <c r="D53">
        <v>230940.10767585033</v>
      </c>
      <c r="E53" t="s">
        <v>27</v>
      </c>
    </row>
    <row r="54" spans="1:5" x14ac:dyDescent="0.2">
      <c r="A54" t="s">
        <v>17</v>
      </c>
      <c r="B54">
        <v>4</v>
      </c>
      <c r="C54">
        <v>466666.66666666669</v>
      </c>
      <c r="D54">
        <v>115470.0538379248</v>
      </c>
      <c r="E54" t="s">
        <v>27</v>
      </c>
    </row>
    <row r="55" spans="1:5" x14ac:dyDescent="0.2">
      <c r="A55" t="s">
        <v>18</v>
      </c>
      <c r="B55">
        <v>4</v>
      </c>
      <c r="C55">
        <v>266666.66666666663</v>
      </c>
      <c r="D55">
        <v>115470.0538379252</v>
      </c>
      <c r="E55" t="s">
        <v>27</v>
      </c>
    </row>
    <row r="56" spans="1:5" x14ac:dyDescent="0.2">
      <c r="A56" t="s">
        <v>19</v>
      </c>
      <c r="B56">
        <v>4</v>
      </c>
      <c r="C56">
        <v>67.333333333333329</v>
      </c>
      <c r="D56">
        <v>114.89270356873553</v>
      </c>
      <c r="E56" t="s">
        <v>27</v>
      </c>
    </row>
    <row r="57" spans="1:5" x14ac:dyDescent="0.2">
      <c r="A57" t="s">
        <v>20</v>
      </c>
      <c r="B57">
        <v>4</v>
      </c>
      <c r="C57">
        <v>1066.6666666666667</v>
      </c>
      <c r="D57">
        <v>305.50504633038923</v>
      </c>
      <c r="E57" t="s">
        <v>27</v>
      </c>
    </row>
    <row r="58" spans="1:5" x14ac:dyDescent="0.2">
      <c r="A58" t="s">
        <v>21</v>
      </c>
      <c r="B58">
        <v>4</v>
      </c>
      <c r="C58">
        <v>67.333333333333329</v>
      </c>
      <c r="D58">
        <v>114.89270356873553</v>
      </c>
      <c r="E58" t="s">
        <v>27</v>
      </c>
    </row>
    <row r="59" spans="1:5" x14ac:dyDescent="0.2">
      <c r="A59" t="s">
        <v>22</v>
      </c>
      <c r="B59">
        <v>4</v>
      </c>
      <c r="C59">
        <v>240000</v>
      </c>
      <c r="D59">
        <v>225388.5533916929</v>
      </c>
      <c r="E59" t="s">
        <v>27</v>
      </c>
    </row>
    <row r="60" spans="1:5" x14ac:dyDescent="0.2">
      <c r="A60" t="s">
        <v>23</v>
      </c>
      <c r="B60">
        <v>4</v>
      </c>
      <c r="C60">
        <v>120000</v>
      </c>
      <c r="D60">
        <v>20000</v>
      </c>
      <c r="E60" t="s">
        <v>27</v>
      </c>
    </row>
    <row r="61" spans="1:5" x14ac:dyDescent="0.2">
      <c r="A61" t="s">
        <v>24</v>
      </c>
      <c r="B61">
        <v>4</v>
      </c>
      <c r="C61">
        <v>206666.66666666666</v>
      </c>
      <c r="D61">
        <v>128582.01014657275</v>
      </c>
      <c r="E61" t="s">
        <v>27</v>
      </c>
    </row>
    <row r="62" spans="1:5" x14ac:dyDescent="0.2">
      <c r="A62" t="s">
        <v>13</v>
      </c>
      <c r="B62">
        <v>4</v>
      </c>
      <c r="C62" cm="1">
        <f t="array" ref="C62:C73">TRANSPOSE([1]PFU!$B10:$M10)</f>
        <v>1000000</v>
      </c>
      <c r="D62" cm="1">
        <f t="array" ref="D62:D73">TRANSPOSE([1]PFU!$B22:$M22)</f>
        <v>500000</v>
      </c>
      <c r="E62" t="s">
        <v>29</v>
      </c>
    </row>
    <row r="63" spans="1:5" x14ac:dyDescent="0.2">
      <c r="A63" t="s">
        <v>14</v>
      </c>
      <c r="B63">
        <v>4</v>
      </c>
      <c r="C63">
        <v>5333333.333333333</v>
      </c>
      <c r="D63">
        <v>2362907.8131263047</v>
      </c>
      <c r="E63" t="s">
        <v>29</v>
      </c>
    </row>
    <row r="64" spans="1:5" x14ac:dyDescent="0.2">
      <c r="A64" t="s">
        <v>15</v>
      </c>
      <c r="B64">
        <v>4</v>
      </c>
      <c r="C64">
        <v>2333333.3333333335</v>
      </c>
      <c r="D64">
        <v>763762.6158259731</v>
      </c>
      <c r="E64" t="s">
        <v>29</v>
      </c>
    </row>
    <row r="65" spans="1:5" x14ac:dyDescent="0.2">
      <c r="A65" t="s">
        <v>16</v>
      </c>
      <c r="B65">
        <v>4</v>
      </c>
      <c r="C65">
        <v>10333333.333333334</v>
      </c>
      <c r="D65">
        <v>2020725.9421636928</v>
      </c>
      <c r="E65" t="s">
        <v>29</v>
      </c>
    </row>
    <row r="66" spans="1:5" x14ac:dyDescent="0.2">
      <c r="A66" t="s">
        <v>17</v>
      </c>
      <c r="B66">
        <v>4</v>
      </c>
      <c r="C66">
        <v>1833333.3333333333</v>
      </c>
      <c r="D66">
        <v>577350.26918962551</v>
      </c>
      <c r="E66" t="s">
        <v>29</v>
      </c>
    </row>
    <row r="67" spans="1:5" x14ac:dyDescent="0.2">
      <c r="A67" t="s">
        <v>18</v>
      </c>
      <c r="B67">
        <v>4</v>
      </c>
      <c r="C67">
        <v>2833333.3333333335</v>
      </c>
      <c r="D67">
        <v>4252450.2740576919</v>
      </c>
      <c r="E67" t="s">
        <v>29</v>
      </c>
    </row>
    <row r="68" spans="1:5" x14ac:dyDescent="0.2">
      <c r="A68" t="s">
        <v>19</v>
      </c>
      <c r="B68">
        <v>4</v>
      </c>
      <c r="C68">
        <v>667</v>
      </c>
      <c r="D68">
        <v>763.32627362092023</v>
      </c>
      <c r="E68" t="s">
        <v>29</v>
      </c>
    </row>
    <row r="69" spans="1:5" x14ac:dyDescent="0.2">
      <c r="A69" t="s">
        <v>20</v>
      </c>
      <c r="B69">
        <v>4</v>
      </c>
      <c r="C69">
        <v>1</v>
      </c>
      <c r="D69">
        <v>0</v>
      </c>
      <c r="E69" t="s">
        <v>29</v>
      </c>
    </row>
    <row r="70" spans="1:5" x14ac:dyDescent="0.2">
      <c r="A70" t="s">
        <v>21</v>
      </c>
      <c r="B70">
        <v>4</v>
      </c>
      <c r="C70">
        <v>1</v>
      </c>
      <c r="D70">
        <v>0</v>
      </c>
      <c r="E70" t="s">
        <v>29</v>
      </c>
    </row>
    <row r="71" spans="1:5" x14ac:dyDescent="0.2">
      <c r="A71" t="s">
        <v>22</v>
      </c>
      <c r="B71">
        <v>4</v>
      </c>
      <c r="C71">
        <v>1500000</v>
      </c>
      <c r="D71">
        <v>0</v>
      </c>
      <c r="E71" t="s">
        <v>29</v>
      </c>
    </row>
    <row r="72" spans="1:5" x14ac:dyDescent="0.2">
      <c r="A72" t="s">
        <v>23</v>
      </c>
      <c r="B72">
        <v>4</v>
      </c>
      <c r="C72">
        <v>9500000</v>
      </c>
      <c r="D72">
        <v>3278719.2621510006</v>
      </c>
      <c r="E72" t="s">
        <v>29</v>
      </c>
    </row>
    <row r="73" spans="1:5" x14ac:dyDescent="0.2">
      <c r="A73" t="s">
        <v>24</v>
      </c>
      <c r="B73">
        <v>4</v>
      </c>
      <c r="C73">
        <v>2666666.6666666665</v>
      </c>
      <c r="D73">
        <v>288675.13459481287</v>
      </c>
      <c r="E73" t="s">
        <v>29</v>
      </c>
    </row>
    <row r="74" spans="1:5" x14ac:dyDescent="0.2">
      <c r="A74" t="s">
        <v>13</v>
      </c>
      <c r="B74">
        <v>21</v>
      </c>
      <c r="C74" cm="1">
        <f t="array" ref="C74:C85">TRANSPOSE([1]PFU!$B5:$M5)</f>
        <v>2166666666.6666665</v>
      </c>
      <c r="D74" cm="1">
        <f t="array" ref="D74:D85">TRANSPOSE([1]PFU!$B17:$M17)</f>
        <v>1607275126.8321583</v>
      </c>
      <c r="E74" t="s">
        <v>27</v>
      </c>
    </row>
    <row r="75" spans="1:5" x14ac:dyDescent="0.2">
      <c r="A75" t="s">
        <v>14</v>
      </c>
      <c r="B75">
        <v>21</v>
      </c>
      <c r="C75">
        <v>1833333333.3333333</v>
      </c>
      <c r="D75">
        <v>763762615.82597315</v>
      </c>
      <c r="E75" t="s">
        <v>27</v>
      </c>
    </row>
    <row r="76" spans="1:5" x14ac:dyDescent="0.2">
      <c r="A76" t="s">
        <v>15</v>
      </c>
      <c r="B76">
        <v>21</v>
      </c>
      <c r="C76">
        <v>5833333333.333333</v>
      </c>
      <c r="D76">
        <v>1443375672.9740653</v>
      </c>
      <c r="E76" t="s">
        <v>27</v>
      </c>
    </row>
    <row r="77" spans="1:5" x14ac:dyDescent="0.2">
      <c r="A77" t="s">
        <v>16</v>
      </c>
      <c r="B77">
        <v>21</v>
      </c>
      <c r="C77">
        <v>28333333333.333332</v>
      </c>
      <c r="D77">
        <v>20207259421.636898</v>
      </c>
      <c r="E77" t="s">
        <v>27</v>
      </c>
    </row>
    <row r="78" spans="1:5" x14ac:dyDescent="0.2">
      <c r="A78" t="s">
        <v>17</v>
      </c>
      <c r="B78">
        <v>21</v>
      </c>
      <c r="C78">
        <v>11666666666.666666</v>
      </c>
      <c r="D78">
        <v>2886751345.9481306</v>
      </c>
      <c r="E78" t="s">
        <v>27</v>
      </c>
    </row>
    <row r="79" spans="1:5" x14ac:dyDescent="0.2">
      <c r="A79" t="s">
        <v>18</v>
      </c>
      <c r="B79">
        <v>21</v>
      </c>
      <c r="C79">
        <v>75000000000</v>
      </c>
      <c r="D79">
        <v>50000000000</v>
      </c>
      <c r="E79" t="s">
        <v>27</v>
      </c>
    </row>
    <row r="80" spans="1:5" x14ac:dyDescent="0.2">
      <c r="A80" t="s">
        <v>19</v>
      </c>
      <c r="B80">
        <v>21</v>
      </c>
      <c r="C80">
        <v>5500</v>
      </c>
      <c r="D80">
        <v>1322.8756555322952</v>
      </c>
      <c r="E80" t="s">
        <v>27</v>
      </c>
    </row>
    <row r="81" spans="1:5" x14ac:dyDescent="0.2">
      <c r="A81" t="s">
        <v>20</v>
      </c>
      <c r="B81">
        <v>21</v>
      </c>
      <c r="C81">
        <v>21666666.666666668</v>
      </c>
      <c r="D81">
        <v>16072751.268321592</v>
      </c>
      <c r="E81" t="s">
        <v>27</v>
      </c>
    </row>
    <row r="82" spans="1:5" x14ac:dyDescent="0.2">
      <c r="A82" t="s">
        <v>21</v>
      </c>
      <c r="B82">
        <v>21</v>
      </c>
      <c r="C82">
        <v>55000000</v>
      </c>
      <c r="D82">
        <v>21794494.717703369</v>
      </c>
      <c r="E82" t="s">
        <v>27</v>
      </c>
    </row>
    <row r="83" spans="1:5" x14ac:dyDescent="0.2">
      <c r="A83" t="s">
        <v>22</v>
      </c>
      <c r="B83">
        <v>21</v>
      </c>
      <c r="C83">
        <v>916666666.66666663</v>
      </c>
      <c r="D83">
        <v>305505046.3303892</v>
      </c>
      <c r="E83" t="s">
        <v>27</v>
      </c>
    </row>
    <row r="84" spans="1:5" x14ac:dyDescent="0.2">
      <c r="A84" t="s">
        <v>23</v>
      </c>
      <c r="B84">
        <v>21</v>
      </c>
      <c r="C84">
        <v>266666666.66666666</v>
      </c>
      <c r="D84">
        <v>202072594.216369</v>
      </c>
      <c r="E84" t="s">
        <v>27</v>
      </c>
    </row>
    <row r="85" spans="1:5" x14ac:dyDescent="0.2">
      <c r="A85" t="s">
        <v>24</v>
      </c>
      <c r="B85">
        <v>21</v>
      </c>
      <c r="C85">
        <v>366666666.66666669</v>
      </c>
      <c r="D85">
        <v>208166599.94661331</v>
      </c>
      <c r="E85" t="s">
        <v>27</v>
      </c>
    </row>
    <row r="86" spans="1:5" x14ac:dyDescent="0.2">
      <c r="A86" t="s">
        <v>13</v>
      </c>
      <c r="B86">
        <v>21</v>
      </c>
      <c r="C86" cm="1">
        <f t="array" ref="C86:C97">TRANSPOSE([1]PFU!$B11:$M11)</f>
        <v>3500000000</v>
      </c>
      <c r="D86" cm="1">
        <f t="array" ref="D86:D97">TRANSPOSE([1]PFU!$B23:$M23)</f>
        <v>3605551275.4639893</v>
      </c>
      <c r="E86" t="s">
        <v>29</v>
      </c>
    </row>
    <row r="87" spans="1:5" x14ac:dyDescent="0.2">
      <c r="A87" t="s">
        <v>14</v>
      </c>
      <c r="B87">
        <v>21</v>
      </c>
      <c r="C87">
        <v>2166666666.6666665</v>
      </c>
      <c r="D87">
        <v>1154700538.3792515</v>
      </c>
      <c r="E87" t="s">
        <v>29</v>
      </c>
    </row>
    <row r="88" spans="1:5" x14ac:dyDescent="0.2">
      <c r="A88" t="s">
        <v>15</v>
      </c>
      <c r="B88">
        <v>21</v>
      </c>
      <c r="C88">
        <v>6833333333.333333</v>
      </c>
      <c r="D88">
        <v>2753785273.6430516</v>
      </c>
      <c r="E88" t="s">
        <v>29</v>
      </c>
    </row>
    <row r="89" spans="1:5" x14ac:dyDescent="0.2">
      <c r="A89" t="s">
        <v>16</v>
      </c>
      <c r="B89">
        <v>21</v>
      </c>
      <c r="C89">
        <v>4500000000</v>
      </c>
      <c r="D89">
        <v>1322875655.5322952</v>
      </c>
      <c r="E89" t="s">
        <v>29</v>
      </c>
    </row>
    <row r="90" spans="1:5" x14ac:dyDescent="0.2">
      <c r="A90" t="s">
        <v>17</v>
      </c>
      <c r="B90">
        <v>21</v>
      </c>
      <c r="C90">
        <v>2333333333.3333335</v>
      </c>
      <c r="D90">
        <v>1040832999.7330662</v>
      </c>
      <c r="E90" t="s">
        <v>29</v>
      </c>
    </row>
    <row r="91" spans="1:5" x14ac:dyDescent="0.2">
      <c r="A91" t="s">
        <v>18</v>
      </c>
      <c r="B91">
        <v>21</v>
      </c>
      <c r="C91">
        <v>1833333333.3333333</v>
      </c>
      <c r="D91">
        <v>1040832999.7330662</v>
      </c>
      <c r="E91" t="s">
        <v>29</v>
      </c>
    </row>
    <row r="92" spans="1:5" x14ac:dyDescent="0.2">
      <c r="A92" t="s">
        <v>19</v>
      </c>
      <c r="B92">
        <v>21</v>
      </c>
      <c r="C92">
        <v>6666666666.666667</v>
      </c>
      <c r="D92">
        <v>1443375672.9740653</v>
      </c>
      <c r="E92" t="s">
        <v>29</v>
      </c>
    </row>
    <row r="93" spans="1:5" x14ac:dyDescent="0.2">
      <c r="A93" t="s">
        <v>20</v>
      </c>
      <c r="B93">
        <v>21</v>
      </c>
      <c r="C93">
        <v>6833333333.333333</v>
      </c>
      <c r="D93">
        <v>1607275126.8321574</v>
      </c>
      <c r="E93" t="s">
        <v>29</v>
      </c>
    </row>
    <row r="94" spans="1:5" x14ac:dyDescent="0.2">
      <c r="A94" t="s">
        <v>21</v>
      </c>
      <c r="B94">
        <v>21</v>
      </c>
      <c r="C94">
        <v>3833333333.3333335</v>
      </c>
      <c r="D94">
        <v>1258305739.211791</v>
      </c>
      <c r="E94" t="s">
        <v>29</v>
      </c>
    </row>
    <row r="95" spans="1:5" x14ac:dyDescent="0.2">
      <c r="A95" t="s">
        <v>22</v>
      </c>
      <c r="B95">
        <v>21</v>
      </c>
      <c r="C95">
        <v>3333333333.3333325</v>
      </c>
      <c r="D95">
        <v>1154700538.3792517</v>
      </c>
      <c r="E95" t="s">
        <v>29</v>
      </c>
    </row>
    <row r="96" spans="1:5" x14ac:dyDescent="0.2">
      <c r="A96" t="s">
        <v>23</v>
      </c>
      <c r="B96">
        <v>21</v>
      </c>
      <c r="C96">
        <v>4000000000</v>
      </c>
      <c r="D96">
        <v>1000000000</v>
      </c>
      <c r="E96" t="s">
        <v>29</v>
      </c>
    </row>
    <row r="97" spans="1:5" x14ac:dyDescent="0.2">
      <c r="A97" t="s">
        <v>24</v>
      </c>
      <c r="B97">
        <v>21</v>
      </c>
      <c r="C97">
        <v>3000000000</v>
      </c>
      <c r="D97">
        <v>1322875655.5322945</v>
      </c>
      <c r="E97" t="s">
        <v>29</v>
      </c>
    </row>
    <row r="98" spans="1:5" x14ac:dyDescent="0.2">
      <c r="A98" t="s">
        <v>13</v>
      </c>
      <c r="B98">
        <v>24</v>
      </c>
      <c r="C98" cm="1">
        <f t="array" ref="C98:C109">TRANSPOSE([1]PFU!$B6:$M6)</f>
        <v>3333333333.3333335</v>
      </c>
      <c r="D98" cm="1">
        <f t="array" ref="D98:D109">TRANSPOSE([1]PFU!$B18:$M18)</f>
        <v>1527525231.6519468</v>
      </c>
      <c r="E98" t="s">
        <v>27</v>
      </c>
    </row>
    <row r="99" spans="1:5" x14ac:dyDescent="0.2">
      <c r="A99" t="s">
        <v>14</v>
      </c>
      <c r="B99">
        <v>24</v>
      </c>
      <c r="C99">
        <v>2333333333.3333335</v>
      </c>
      <c r="D99">
        <v>288675134.59481227</v>
      </c>
      <c r="E99" t="s">
        <v>27</v>
      </c>
    </row>
    <row r="100" spans="1:5" x14ac:dyDescent="0.2">
      <c r="A100" t="s">
        <v>15</v>
      </c>
      <c r="B100">
        <v>24</v>
      </c>
      <c r="C100">
        <v>4333333333.333333</v>
      </c>
      <c r="D100">
        <v>1892969448.6000907</v>
      </c>
      <c r="E100" t="s">
        <v>27</v>
      </c>
    </row>
    <row r="101" spans="1:5" x14ac:dyDescent="0.2">
      <c r="A101" t="s">
        <v>16</v>
      </c>
      <c r="B101">
        <v>24</v>
      </c>
      <c r="C101">
        <v>33333333333.333332</v>
      </c>
      <c r="D101">
        <v>5773502691.8962498</v>
      </c>
      <c r="E101" t="s">
        <v>27</v>
      </c>
    </row>
    <row r="102" spans="1:5" x14ac:dyDescent="0.2">
      <c r="A102" t="s">
        <v>17</v>
      </c>
      <c r="B102">
        <v>24</v>
      </c>
      <c r="C102">
        <v>11666666666.666666</v>
      </c>
      <c r="D102">
        <v>2886751345.9481306</v>
      </c>
      <c r="E102" t="s">
        <v>27</v>
      </c>
    </row>
    <row r="103" spans="1:5" x14ac:dyDescent="0.2">
      <c r="A103" t="s">
        <v>18</v>
      </c>
      <c r="B103">
        <v>24</v>
      </c>
      <c r="C103">
        <v>15000000000</v>
      </c>
      <c r="D103">
        <v>5000000000</v>
      </c>
      <c r="E103" t="s">
        <v>27</v>
      </c>
    </row>
    <row r="104" spans="1:5" x14ac:dyDescent="0.2">
      <c r="A104" t="s">
        <v>19</v>
      </c>
      <c r="B104">
        <v>24</v>
      </c>
      <c r="C104">
        <v>23333.333333333332</v>
      </c>
      <c r="D104">
        <v>23629.078131263042</v>
      </c>
      <c r="E104" t="s">
        <v>27</v>
      </c>
    </row>
    <row r="105" spans="1:5" x14ac:dyDescent="0.2">
      <c r="A105" t="s">
        <v>20</v>
      </c>
      <c r="B105">
        <v>24</v>
      </c>
      <c r="C105">
        <v>43333333.333333336</v>
      </c>
      <c r="D105">
        <v>7637626.1582597112</v>
      </c>
      <c r="E105" t="s">
        <v>27</v>
      </c>
    </row>
    <row r="106" spans="1:5" x14ac:dyDescent="0.2">
      <c r="A106" t="s">
        <v>21</v>
      </c>
      <c r="B106">
        <v>24</v>
      </c>
      <c r="C106">
        <v>45000000</v>
      </c>
      <c r="D106">
        <v>8660254.037844358</v>
      </c>
      <c r="E106" t="s">
        <v>27</v>
      </c>
    </row>
    <row r="107" spans="1:5" x14ac:dyDescent="0.2">
      <c r="A107" t="s">
        <v>22</v>
      </c>
      <c r="B107">
        <v>24</v>
      </c>
      <c r="C107">
        <v>6833333333.3333321</v>
      </c>
      <c r="D107">
        <v>2466441431.1581244</v>
      </c>
      <c r="E107" t="s">
        <v>27</v>
      </c>
    </row>
    <row r="108" spans="1:5" x14ac:dyDescent="0.2">
      <c r="A108" t="s">
        <v>23</v>
      </c>
      <c r="B108">
        <v>24</v>
      </c>
      <c r="C108">
        <v>7166666666.666667</v>
      </c>
      <c r="D108">
        <v>4725815626.2526083</v>
      </c>
      <c r="E108" t="s">
        <v>27</v>
      </c>
    </row>
    <row r="109" spans="1:5" x14ac:dyDescent="0.2">
      <c r="A109" t="s">
        <v>24</v>
      </c>
      <c r="B109">
        <v>24</v>
      </c>
      <c r="C109">
        <v>3500000000</v>
      </c>
      <c r="D109">
        <v>500000000</v>
      </c>
      <c r="E109" t="s">
        <v>27</v>
      </c>
    </row>
    <row r="110" spans="1:5" x14ac:dyDescent="0.2">
      <c r="A110" t="s">
        <v>13</v>
      </c>
      <c r="B110">
        <v>24</v>
      </c>
      <c r="C110" cm="1">
        <f t="array" ref="C110:C121">TRANSPOSE([1]PFU!$B12:$M12)</f>
        <v>46666666667</v>
      </c>
      <c r="D110" cm="1">
        <f t="array" ref="D110:D121">TRANSPOSE([1]PFU!$B24:$M24)</f>
        <v>40722639075.662399</v>
      </c>
      <c r="E110" t="s">
        <v>29</v>
      </c>
    </row>
    <row r="111" spans="1:5" x14ac:dyDescent="0.2">
      <c r="A111" t="s">
        <v>14</v>
      </c>
      <c r="B111">
        <v>24</v>
      </c>
      <c r="C111">
        <v>21666666666.666668</v>
      </c>
      <c r="D111">
        <v>20816659994.661327</v>
      </c>
      <c r="E111" t="s">
        <v>29</v>
      </c>
    </row>
    <row r="112" spans="1:5" x14ac:dyDescent="0.2">
      <c r="A112" t="s">
        <v>15</v>
      </c>
      <c r="B112">
        <v>24</v>
      </c>
      <c r="C112">
        <v>21666666667</v>
      </c>
      <c r="D112">
        <v>29297326385.041801</v>
      </c>
      <c r="E112" t="s">
        <v>29</v>
      </c>
    </row>
    <row r="113" spans="1:5" x14ac:dyDescent="0.2">
      <c r="A113" t="s">
        <v>16</v>
      </c>
      <c r="B113">
        <v>24</v>
      </c>
      <c r="C113">
        <v>3500000000</v>
      </c>
      <c r="D113">
        <v>1500000000</v>
      </c>
      <c r="E113" t="s">
        <v>29</v>
      </c>
    </row>
    <row r="114" spans="1:5" x14ac:dyDescent="0.2">
      <c r="A114" t="s">
        <v>17</v>
      </c>
      <c r="B114">
        <v>24</v>
      </c>
      <c r="C114">
        <v>5833333333.333333</v>
      </c>
      <c r="D114">
        <v>3752776749.7325678</v>
      </c>
      <c r="E114" t="s">
        <v>29</v>
      </c>
    </row>
    <row r="115" spans="1:5" x14ac:dyDescent="0.2">
      <c r="A115" t="s">
        <v>18</v>
      </c>
      <c r="B115">
        <v>24</v>
      </c>
      <c r="C115">
        <v>8500000000</v>
      </c>
      <c r="D115">
        <v>1802775637.7319992</v>
      </c>
      <c r="E115" t="s">
        <v>29</v>
      </c>
    </row>
    <row r="116" spans="1:5" x14ac:dyDescent="0.2">
      <c r="A116" t="s">
        <v>19</v>
      </c>
      <c r="B116">
        <v>24</v>
      </c>
      <c r="C116">
        <v>783333333.33333337</v>
      </c>
      <c r="D116">
        <v>332916405.92396969</v>
      </c>
      <c r="E116" t="s">
        <v>29</v>
      </c>
    </row>
    <row r="117" spans="1:5" x14ac:dyDescent="0.2">
      <c r="A117" t="s">
        <v>20</v>
      </c>
      <c r="B117">
        <v>24</v>
      </c>
      <c r="C117">
        <v>3000000000</v>
      </c>
      <c r="D117">
        <v>999999999.99999893</v>
      </c>
      <c r="E117" t="s">
        <v>29</v>
      </c>
    </row>
    <row r="118" spans="1:5" x14ac:dyDescent="0.2">
      <c r="A118" t="s">
        <v>21</v>
      </c>
      <c r="B118">
        <v>24</v>
      </c>
      <c r="C118">
        <v>6000000000</v>
      </c>
      <c r="D118">
        <v>3000000000</v>
      </c>
      <c r="E118" t="s">
        <v>29</v>
      </c>
    </row>
    <row r="119" spans="1:5" x14ac:dyDescent="0.2">
      <c r="A119" t="s">
        <v>22</v>
      </c>
      <c r="B119">
        <v>24</v>
      </c>
      <c r="C119">
        <v>18333333333.333332</v>
      </c>
      <c r="D119">
        <v>7637626158.2597361</v>
      </c>
      <c r="E119" t="s">
        <v>29</v>
      </c>
    </row>
    <row r="120" spans="1:5" x14ac:dyDescent="0.2">
      <c r="A120" t="s">
        <v>23</v>
      </c>
      <c r="B120">
        <v>24</v>
      </c>
      <c r="C120">
        <v>23333333333.333332</v>
      </c>
      <c r="D120">
        <v>27537852736.430508</v>
      </c>
      <c r="E120" t="s">
        <v>29</v>
      </c>
    </row>
    <row r="121" spans="1:5" x14ac:dyDescent="0.2">
      <c r="A121" t="s">
        <v>24</v>
      </c>
      <c r="B121">
        <v>24</v>
      </c>
      <c r="C121">
        <v>26666666666.666668</v>
      </c>
      <c r="D121">
        <v>18929694486.000912</v>
      </c>
      <c r="E121" t="s">
        <v>29</v>
      </c>
    </row>
    <row r="122" spans="1:5" x14ac:dyDescent="0.2">
      <c r="A122" t="s">
        <v>13</v>
      </c>
      <c r="B122">
        <v>48</v>
      </c>
      <c r="C122" cm="1">
        <f t="array" ref="C122:C133">TRANSPOSE([1]PFU!$B7:$M7)</f>
        <v>55000000000</v>
      </c>
      <c r="D122" cm="1">
        <f t="array" ref="D122:D133">TRANSPOSE([1]PFU!$B19:$M19)</f>
        <v>13228756555.322943</v>
      </c>
      <c r="E122" t="s">
        <v>27</v>
      </c>
    </row>
    <row r="123" spans="1:5" x14ac:dyDescent="0.2">
      <c r="A123" t="s">
        <v>14</v>
      </c>
      <c r="B123">
        <v>48</v>
      </c>
      <c r="C123">
        <v>18333333333.333332</v>
      </c>
      <c r="D123">
        <v>10408329997.330666</v>
      </c>
      <c r="E123" t="s">
        <v>27</v>
      </c>
    </row>
    <row r="124" spans="1:5" x14ac:dyDescent="0.2">
      <c r="A124" t="s">
        <v>15</v>
      </c>
      <c r="B124">
        <v>48</v>
      </c>
      <c r="C124">
        <v>15000000000</v>
      </c>
      <c r="D124">
        <v>17320508075.688774</v>
      </c>
      <c r="E124" t="s">
        <v>27</v>
      </c>
    </row>
    <row r="125" spans="1:5" x14ac:dyDescent="0.2">
      <c r="A125" t="s">
        <v>16</v>
      </c>
      <c r="B125">
        <v>48</v>
      </c>
      <c r="C125">
        <v>3500000000</v>
      </c>
      <c r="D125">
        <v>0</v>
      </c>
      <c r="E125" t="s">
        <v>27</v>
      </c>
    </row>
    <row r="126" spans="1:5" x14ac:dyDescent="0.2">
      <c r="A126" t="s">
        <v>17</v>
      </c>
      <c r="B126">
        <v>48</v>
      </c>
      <c r="C126">
        <v>4000000000</v>
      </c>
      <c r="D126">
        <v>500000000</v>
      </c>
      <c r="E126" t="s">
        <v>27</v>
      </c>
    </row>
    <row r="127" spans="1:5" x14ac:dyDescent="0.2">
      <c r="A127" t="s">
        <v>18</v>
      </c>
      <c r="B127">
        <v>48</v>
      </c>
      <c r="C127">
        <v>4833333333.333333</v>
      </c>
      <c r="D127">
        <v>288675134.59481287</v>
      </c>
      <c r="E127" t="s">
        <v>27</v>
      </c>
    </row>
    <row r="128" spans="1:5" x14ac:dyDescent="0.2">
      <c r="A128" t="s">
        <v>19</v>
      </c>
      <c r="B128">
        <v>48</v>
      </c>
      <c r="C128">
        <v>5000000000</v>
      </c>
      <c r="D128">
        <v>0</v>
      </c>
      <c r="E128" t="s">
        <v>27</v>
      </c>
    </row>
    <row r="129" spans="1:7" x14ac:dyDescent="0.2">
      <c r="A129" t="s">
        <v>20</v>
      </c>
      <c r="B129">
        <v>48</v>
      </c>
      <c r="C129">
        <v>13333333333.333334</v>
      </c>
      <c r="D129">
        <v>10408329997.330664</v>
      </c>
      <c r="E129" t="s">
        <v>27</v>
      </c>
    </row>
    <row r="130" spans="1:7" x14ac:dyDescent="0.2">
      <c r="A130" t="s">
        <v>21</v>
      </c>
      <c r="B130">
        <v>48</v>
      </c>
      <c r="C130">
        <v>3333333333.6666665</v>
      </c>
      <c r="D130">
        <v>2886751345.3707786</v>
      </c>
      <c r="E130" t="s">
        <v>27</v>
      </c>
    </row>
    <row r="131" spans="1:7" x14ac:dyDescent="0.2">
      <c r="A131" t="s">
        <v>22</v>
      </c>
      <c r="B131">
        <v>48</v>
      </c>
      <c r="C131">
        <v>2500000000</v>
      </c>
      <c r="D131">
        <v>0</v>
      </c>
      <c r="E131" t="s">
        <v>27</v>
      </c>
    </row>
    <row r="132" spans="1:7" x14ac:dyDescent="0.2">
      <c r="A132" t="s">
        <v>23</v>
      </c>
      <c r="B132">
        <v>48</v>
      </c>
      <c r="C132">
        <v>3833333333.3333335</v>
      </c>
      <c r="D132">
        <v>763762615.82597244</v>
      </c>
      <c r="E132" t="s">
        <v>27</v>
      </c>
    </row>
    <row r="133" spans="1:7" x14ac:dyDescent="0.2">
      <c r="A133" t="s">
        <v>24</v>
      </c>
      <c r="B133">
        <v>48</v>
      </c>
      <c r="C133">
        <v>1500000000</v>
      </c>
      <c r="D133">
        <v>0</v>
      </c>
      <c r="E133" t="s">
        <v>27</v>
      </c>
    </row>
    <row r="134" spans="1:7" x14ac:dyDescent="0.2">
      <c r="A134" t="s">
        <v>13</v>
      </c>
      <c r="B134">
        <v>48</v>
      </c>
      <c r="C134" cm="1">
        <f t="array" ref="C134:C145">TRANSPOSE([1]PFU!$B13:$M13)</f>
        <v>3166666666.6666665</v>
      </c>
      <c r="D134" cm="1">
        <f t="array" ref="D134:D145">TRANSPOSE([1]PFU!$B25:$M25)</f>
        <v>1527525231.6519468</v>
      </c>
      <c r="E134" t="s">
        <v>29</v>
      </c>
    </row>
    <row r="135" spans="1:7" x14ac:dyDescent="0.2">
      <c r="A135" t="s">
        <v>14</v>
      </c>
      <c r="B135">
        <v>48</v>
      </c>
      <c r="C135">
        <v>4166666666.6666665</v>
      </c>
      <c r="D135">
        <v>1040832999.7330657</v>
      </c>
      <c r="E135" t="s">
        <v>29</v>
      </c>
    </row>
    <row r="136" spans="1:7" x14ac:dyDescent="0.2">
      <c r="A136" t="s">
        <v>15</v>
      </c>
      <c r="B136">
        <v>48</v>
      </c>
      <c r="C136">
        <v>4166666666.6666665</v>
      </c>
      <c r="D136">
        <v>1322875655.5322952</v>
      </c>
      <c r="E136" t="s">
        <v>29</v>
      </c>
    </row>
    <row r="137" spans="1:7" x14ac:dyDescent="0.2">
      <c r="A137" t="s">
        <v>16</v>
      </c>
      <c r="B137">
        <v>48</v>
      </c>
      <c r="C137">
        <v>6166666666.666667</v>
      </c>
      <c r="D137">
        <v>1040832999.7330676</v>
      </c>
      <c r="E137" t="s">
        <v>29</v>
      </c>
    </row>
    <row r="138" spans="1:7" x14ac:dyDescent="0.2">
      <c r="A138" t="s">
        <v>17</v>
      </c>
      <c r="B138">
        <v>48</v>
      </c>
      <c r="C138">
        <v>2666666666.6666665</v>
      </c>
      <c r="D138">
        <v>1607275126.8321593</v>
      </c>
      <c r="E138" t="s">
        <v>29</v>
      </c>
    </row>
    <row r="139" spans="1:7" x14ac:dyDescent="0.2">
      <c r="A139" t="s">
        <v>18</v>
      </c>
      <c r="B139">
        <v>48</v>
      </c>
      <c r="C139">
        <v>2333333333.3333335</v>
      </c>
      <c r="D139">
        <v>288675134.59481227</v>
      </c>
      <c r="E139" t="s">
        <v>29</v>
      </c>
    </row>
    <row r="140" spans="1:7" x14ac:dyDescent="0.2">
      <c r="A140" t="s">
        <v>19</v>
      </c>
      <c r="B140">
        <v>48</v>
      </c>
      <c r="C140">
        <v>1666666666.6666667</v>
      </c>
      <c r="D140">
        <v>763762615.82597339</v>
      </c>
      <c r="E140" t="s">
        <v>29</v>
      </c>
      <c r="F140">
        <f>C128/(C128+C140)</f>
        <v>0.75</v>
      </c>
    </row>
    <row r="141" spans="1:7" x14ac:dyDescent="0.2">
      <c r="A141" t="s">
        <v>20</v>
      </c>
      <c r="B141">
        <v>48</v>
      </c>
      <c r="C141">
        <v>3000000000</v>
      </c>
      <c r="D141">
        <v>1802775637.7319946</v>
      </c>
      <c r="E141" t="s">
        <v>29</v>
      </c>
      <c r="F141">
        <f>C129/(C129+C141)</f>
        <v>0.81632653061224492</v>
      </c>
    </row>
    <row r="142" spans="1:7" x14ac:dyDescent="0.2">
      <c r="A142" t="s">
        <v>21</v>
      </c>
      <c r="B142">
        <v>48</v>
      </c>
      <c r="C142">
        <v>2166666666.6666665</v>
      </c>
      <c r="D142">
        <v>763762616</v>
      </c>
      <c r="E142" t="s">
        <v>29</v>
      </c>
      <c r="F142">
        <f>G142/(G142+C142)</f>
        <v>0.69767441860465118</v>
      </c>
      <c r="G142" s="1">
        <v>5000000000</v>
      </c>
    </row>
    <row r="143" spans="1:7" x14ac:dyDescent="0.2">
      <c r="A143" t="s">
        <v>22</v>
      </c>
      <c r="B143">
        <v>48</v>
      </c>
      <c r="C143">
        <v>1666666666.6666667</v>
      </c>
      <c r="D143">
        <v>763762615.82597339</v>
      </c>
      <c r="E143" t="s">
        <v>29</v>
      </c>
    </row>
    <row r="144" spans="1:7" x14ac:dyDescent="0.2">
      <c r="A144" t="s">
        <v>23</v>
      </c>
      <c r="B144">
        <v>48</v>
      </c>
      <c r="C144">
        <v>2166666666.6666665</v>
      </c>
      <c r="D144">
        <v>763762615.82597315</v>
      </c>
      <c r="E144" t="s">
        <v>29</v>
      </c>
    </row>
    <row r="145" spans="1:5" x14ac:dyDescent="0.2">
      <c r="A145" t="s">
        <v>24</v>
      </c>
      <c r="B145">
        <v>48</v>
      </c>
      <c r="C145">
        <v>4000000000</v>
      </c>
      <c r="D145">
        <v>1000000000</v>
      </c>
      <c r="E145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DA29F-03FA-4841-8A81-6D652824B828}">
  <dimension ref="A1:C5"/>
  <sheetViews>
    <sheetView workbookViewId="0">
      <selection activeCell="F26" sqref="F26"/>
    </sheetView>
  </sheetViews>
  <sheetFormatPr baseColWidth="10" defaultRowHeight="16" x14ac:dyDescent="0.2"/>
  <sheetData>
    <row r="1" spans="1:3" x14ac:dyDescent="0.2">
      <c r="A1" t="s">
        <v>0</v>
      </c>
      <c r="B1" t="s">
        <v>28</v>
      </c>
      <c r="C1" t="s">
        <v>30</v>
      </c>
    </row>
    <row r="2" spans="1:3" x14ac:dyDescent="0.2">
      <c r="A2" t="s">
        <v>31</v>
      </c>
      <c r="B2">
        <v>-0.94599879670423315</v>
      </c>
      <c r="C2">
        <v>1.5545830676128079E-2</v>
      </c>
    </row>
    <row r="3" spans="1:3" x14ac:dyDescent="0.2">
      <c r="A3" t="s">
        <v>32</v>
      </c>
      <c r="B3">
        <v>9.6092796092796126E-2</v>
      </c>
      <c r="C3">
        <v>8.6919251240878292E-2</v>
      </c>
    </row>
    <row r="4" spans="1:3" x14ac:dyDescent="0.2">
      <c r="A4" t="s">
        <v>33</v>
      </c>
      <c r="B4">
        <v>-0.10828002842928219</v>
      </c>
      <c r="C4">
        <v>0.10913253659998966</v>
      </c>
    </row>
    <row r="5" spans="1:3" x14ac:dyDescent="0.2">
      <c r="A5" t="s">
        <v>34</v>
      </c>
      <c r="B5">
        <v>0.15832246691780158</v>
      </c>
      <c r="C5">
        <v>0.11710000258622487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5385E-13B2-C44B-AC11-C9CC7B0C0002}">
  <dimension ref="A1:B13"/>
  <sheetViews>
    <sheetView workbookViewId="0">
      <selection activeCell="A14" sqref="A14"/>
    </sheetView>
  </sheetViews>
  <sheetFormatPr baseColWidth="10" defaultRowHeight="16" x14ac:dyDescent="0.2"/>
  <sheetData>
    <row r="1" spans="1:2" x14ac:dyDescent="0.2">
      <c r="A1" t="s">
        <v>0</v>
      </c>
      <c r="B1" t="s">
        <v>38</v>
      </c>
    </row>
    <row r="2" spans="1:2" x14ac:dyDescent="0.2">
      <c r="A2" t="s">
        <v>39</v>
      </c>
      <c r="B2">
        <v>-0.84321201617606545</v>
      </c>
    </row>
    <row r="3" spans="1:2" x14ac:dyDescent="0.2">
      <c r="A3" t="s">
        <v>39</v>
      </c>
      <c r="B3">
        <v>-0.55381944444444442</v>
      </c>
    </row>
    <row r="4" spans="1:2" x14ac:dyDescent="0.2">
      <c r="A4" t="s">
        <v>39</v>
      </c>
      <c r="B4">
        <v>-0.73466160658025181</v>
      </c>
    </row>
    <row r="5" spans="1:2" x14ac:dyDescent="0.2">
      <c r="A5" t="s">
        <v>40</v>
      </c>
      <c r="B5">
        <v>0.16138763197586736</v>
      </c>
    </row>
    <row r="6" spans="1:2" x14ac:dyDescent="0.2">
      <c r="A6" t="s">
        <v>40</v>
      </c>
      <c r="B6">
        <v>0</v>
      </c>
    </row>
    <row r="7" spans="1:2" x14ac:dyDescent="0.2">
      <c r="A7" t="s">
        <v>40</v>
      </c>
      <c r="B7">
        <v>0.45647969052224374</v>
      </c>
    </row>
    <row r="8" spans="1:2" x14ac:dyDescent="0.2">
      <c r="A8" t="s">
        <v>41</v>
      </c>
      <c r="B8">
        <v>8.333333333333337E-2</v>
      </c>
    </row>
    <row r="9" spans="1:2" x14ac:dyDescent="0.2">
      <c r="A9" t="s">
        <v>41</v>
      </c>
      <c r="B9">
        <v>0.41632653061224495</v>
      </c>
    </row>
    <row r="10" spans="1:2" x14ac:dyDescent="0.2">
      <c r="A10" t="s">
        <v>41</v>
      </c>
      <c r="B10">
        <v>-6.0606060582185428E-2</v>
      </c>
    </row>
    <row r="11" spans="1:2" x14ac:dyDescent="0.2">
      <c r="A11" t="s">
        <v>42</v>
      </c>
      <c r="B11">
        <v>-0.11309220580743756</v>
      </c>
    </row>
    <row r="12" spans="1:2" x14ac:dyDescent="0.2">
      <c r="A12" t="s">
        <v>42</v>
      </c>
      <c r="B12">
        <v>-0.33320914058618967</v>
      </c>
    </row>
    <row r="13" spans="1:2" x14ac:dyDescent="0.2">
      <c r="A13" t="s">
        <v>42</v>
      </c>
      <c r="B13">
        <v>-0.80140909321303666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B0721-9A2C-0F49-A654-548D792AB43E}">
  <dimension ref="A1:E145"/>
  <sheetViews>
    <sheetView topLeftCell="A70" workbookViewId="0">
      <selection activeCell="J138" sqref="J138"/>
    </sheetView>
  </sheetViews>
  <sheetFormatPr baseColWidth="10" defaultRowHeight="16" x14ac:dyDescent="0.2"/>
  <sheetData>
    <row r="1" spans="1:5" x14ac:dyDescent="0.2">
      <c r="A1" t="s">
        <v>0</v>
      </c>
      <c r="B1" t="s">
        <v>25</v>
      </c>
      <c r="C1" t="s">
        <v>28</v>
      </c>
      <c r="D1" t="s">
        <v>30</v>
      </c>
      <c r="E1" t="s">
        <v>26</v>
      </c>
    </row>
    <row r="2" spans="1:5" x14ac:dyDescent="0.2">
      <c r="A2" t="s">
        <v>13</v>
      </c>
      <c r="B2">
        <v>0</v>
      </c>
      <c r="C2" cm="1">
        <f t="array" ref="C2:C13">TRANSPOSE([1]Doublings!$B2:$M2)</f>
        <v>0</v>
      </c>
      <c r="D2">
        <f>STDEV('[1]Raw counts'!B41:B43)</f>
        <v>0</v>
      </c>
      <c r="E2" t="s">
        <v>27</v>
      </c>
    </row>
    <row r="3" spans="1:5" x14ac:dyDescent="0.2">
      <c r="A3" t="s">
        <v>14</v>
      </c>
      <c r="B3">
        <v>0</v>
      </c>
      <c r="C3">
        <v>0</v>
      </c>
      <c r="D3">
        <f>STDEV('[1]Raw counts'!B44:B46)</f>
        <v>0</v>
      </c>
      <c r="E3" t="s">
        <v>27</v>
      </c>
    </row>
    <row r="4" spans="1:5" x14ac:dyDescent="0.2">
      <c r="A4" t="s">
        <v>15</v>
      </c>
      <c r="B4">
        <v>0</v>
      </c>
      <c r="C4">
        <v>0</v>
      </c>
      <c r="D4">
        <f>STDEV('[1]Raw counts'!B47:B49)</f>
        <v>0</v>
      </c>
      <c r="E4" t="s">
        <v>27</v>
      </c>
    </row>
    <row r="5" spans="1:5" x14ac:dyDescent="0.2">
      <c r="A5" t="s">
        <v>16</v>
      </c>
      <c r="B5">
        <v>0</v>
      </c>
      <c r="C5">
        <v>0</v>
      </c>
      <c r="D5">
        <f>STDEV('[1]Raw counts'!B50:B52)</f>
        <v>0</v>
      </c>
      <c r="E5" t="s">
        <v>27</v>
      </c>
    </row>
    <row r="6" spans="1:5" x14ac:dyDescent="0.2">
      <c r="A6" t="s">
        <v>17</v>
      </c>
      <c r="B6">
        <v>0</v>
      </c>
      <c r="C6">
        <v>0</v>
      </c>
      <c r="D6">
        <f>STDEV('[1]Raw counts'!B53:B55)</f>
        <v>0</v>
      </c>
      <c r="E6" t="s">
        <v>27</v>
      </c>
    </row>
    <row r="7" spans="1:5" x14ac:dyDescent="0.2">
      <c r="A7" t="s">
        <v>18</v>
      </c>
      <c r="B7">
        <v>0</v>
      </c>
      <c r="C7">
        <v>0</v>
      </c>
      <c r="D7">
        <f>STDEV('[1]Raw counts'!B56:B58)</f>
        <v>0</v>
      </c>
      <c r="E7" t="s">
        <v>27</v>
      </c>
    </row>
    <row r="8" spans="1:5" x14ac:dyDescent="0.2">
      <c r="A8" t="s">
        <v>19</v>
      </c>
      <c r="B8">
        <v>0</v>
      </c>
      <c r="C8">
        <v>0</v>
      </c>
      <c r="D8">
        <f>STDEV('[1]Raw counts'!B59:B61)</f>
        <v>0</v>
      </c>
      <c r="E8" t="s">
        <v>27</v>
      </c>
    </row>
    <row r="9" spans="1:5" x14ac:dyDescent="0.2">
      <c r="A9" t="s">
        <v>20</v>
      </c>
      <c r="B9">
        <v>0</v>
      </c>
      <c r="C9">
        <v>0</v>
      </c>
      <c r="D9">
        <f>STDEV('[1]Raw counts'!B62:B64)</f>
        <v>0</v>
      </c>
      <c r="E9" t="s">
        <v>27</v>
      </c>
    </row>
    <row r="10" spans="1:5" x14ac:dyDescent="0.2">
      <c r="A10" t="s">
        <v>21</v>
      </c>
      <c r="B10">
        <v>0</v>
      </c>
      <c r="C10">
        <v>0</v>
      </c>
      <c r="D10">
        <f>STDEV('[1]Raw counts'!B65:B67)</f>
        <v>0</v>
      </c>
      <c r="E10" t="s">
        <v>27</v>
      </c>
    </row>
    <row r="11" spans="1:5" x14ac:dyDescent="0.2">
      <c r="A11" t="s">
        <v>22</v>
      </c>
      <c r="B11">
        <v>0</v>
      </c>
      <c r="C11">
        <v>0</v>
      </c>
      <c r="D11">
        <f>STDEV('[1]Raw counts'!B68:B70)</f>
        <v>0</v>
      </c>
      <c r="E11" t="s">
        <v>27</v>
      </c>
    </row>
    <row r="12" spans="1:5" x14ac:dyDescent="0.2">
      <c r="A12" t="s">
        <v>23</v>
      </c>
      <c r="B12">
        <v>0</v>
      </c>
      <c r="C12">
        <v>0</v>
      </c>
      <c r="D12">
        <f>STDEV('[1]Raw counts'!B71:B73)</f>
        <v>0</v>
      </c>
      <c r="E12" t="s">
        <v>27</v>
      </c>
    </row>
    <row r="13" spans="1:5" x14ac:dyDescent="0.2">
      <c r="A13" t="s">
        <v>24</v>
      </c>
      <c r="B13">
        <v>0</v>
      </c>
      <c r="C13">
        <v>0</v>
      </c>
      <c r="D13" s="1">
        <f>STDEV('[1]Raw counts'!B74:B76)</f>
        <v>0</v>
      </c>
      <c r="E13" t="s">
        <v>27</v>
      </c>
    </row>
    <row r="14" spans="1:5" x14ac:dyDescent="0.2">
      <c r="A14" t="s">
        <v>13</v>
      </c>
      <c r="B14">
        <v>0</v>
      </c>
      <c r="C14" cm="1">
        <f t="array" ref="C14:C25">TRANSPOSE([1]Doublings!$B8:$M8)</f>
        <v>0</v>
      </c>
      <c r="D14">
        <f>STDEV('[1]Raw counts'!C41:C43)</f>
        <v>0</v>
      </c>
      <c r="E14" t="s">
        <v>29</v>
      </c>
    </row>
    <row r="15" spans="1:5" x14ac:dyDescent="0.2">
      <c r="A15" t="s">
        <v>14</v>
      </c>
      <c r="B15">
        <v>0</v>
      </c>
      <c r="C15">
        <v>0</v>
      </c>
      <c r="D15">
        <f>STDEV('[1]Raw counts'!C44:C46)</f>
        <v>0</v>
      </c>
      <c r="E15" t="s">
        <v>29</v>
      </c>
    </row>
    <row r="16" spans="1:5" x14ac:dyDescent="0.2">
      <c r="A16" t="s">
        <v>15</v>
      </c>
      <c r="B16">
        <v>0</v>
      </c>
      <c r="C16">
        <v>0</v>
      </c>
      <c r="D16">
        <f>STDEV('[1]Raw counts'!C47:C49)</f>
        <v>0</v>
      </c>
      <c r="E16" t="s">
        <v>29</v>
      </c>
    </row>
    <row r="17" spans="1:5" x14ac:dyDescent="0.2">
      <c r="A17" t="s">
        <v>16</v>
      </c>
      <c r="B17">
        <v>0</v>
      </c>
      <c r="C17">
        <v>0</v>
      </c>
      <c r="D17">
        <f>STDEV('[1]Raw counts'!C50:C52)</f>
        <v>0</v>
      </c>
      <c r="E17" t="s">
        <v>29</v>
      </c>
    </row>
    <row r="18" spans="1:5" x14ac:dyDescent="0.2">
      <c r="A18" t="s">
        <v>17</v>
      </c>
      <c r="B18">
        <v>0</v>
      </c>
      <c r="C18">
        <v>0</v>
      </c>
      <c r="D18">
        <f>STDEV('[1]Raw counts'!C53:C55)</f>
        <v>0</v>
      </c>
      <c r="E18" t="s">
        <v>29</v>
      </c>
    </row>
    <row r="19" spans="1:5" x14ac:dyDescent="0.2">
      <c r="A19" t="s">
        <v>18</v>
      </c>
      <c r="B19">
        <v>0</v>
      </c>
      <c r="C19">
        <v>0</v>
      </c>
      <c r="D19">
        <f>STDEV('[1]Raw counts'!C56:C58)</f>
        <v>0</v>
      </c>
      <c r="E19" t="s">
        <v>29</v>
      </c>
    </row>
    <row r="20" spans="1:5" x14ac:dyDescent="0.2">
      <c r="A20" t="s">
        <v>19</v>
      </c>
      <c r="B20">
        <v>0</v>
      </c>
      <c r="C20">
        <v>0</v>
      </c>
      <c r="D20">
        <f>STDEV('[1]Raw counts'!C59:C61)</f>
        <v>0</v>
      </c>
      <c r="E20" t="s">
        <v>29</v>
      </c>
    </row>
    <row r="21" spans="1:5" x14ac:dyDescent="0.2">
      <c r="A21" t="s">
        <v>20</v>
      </c>
      <c r="B21">
        <v>0</v>
      </c>
      <c r="C21">
        <v>0</v>
      </c>
      <c r="D21">
        <f>STDEV('[1]Raw counts'!C62:C64)</f>
        <v>0</v>
      </c>
      <c r="E21" t="s">
        <v>29</v>
      </c>
    </row>
    <row r="22" spans="1:5" x14ac:dyDescent="0.2">
      <c r="A22" t="s">
        <v>21</v>
      </c>
      <c r="B22">
        <v>0</v>
      </c>
      <c r="C22">
        <v>0</v>
      </c>
      <c r="D22">
        <f>STDEV('[1]Raw counts'!C65:C67)</f>
        <v>0</v>
      </c>
      <c r="E22" t="s">
        <v>29</v>
      </c>
    </row>
    <row r="23" spans="1:5" x14ac:dyDescent="0.2">
      <c r="A23" t="s">
        <v>22</v>
      </c>
      <c r="B23">
        <v>0</v>
      </c>
      <c r="C23">
        <v>0</v>
      </c>
      <c r="D23">
        <f>STDEV('[1]Raw counts'!C68:C70)</f>
        <v>0</v>
      </c>
      <c r="E23" t="s">
        <v>29</v>
      </c>
    </row>
    <row r="24" spans="1:5" x14ac:dyDescent="0.2">
      <c r="A24" t="s">
        <v>23</v>
      </c>
      <c r="B24">
        <v>0</v>
      </c>
      <c r="C24">
        <v>0</v>
      </c>
      <c r="D24">
        <f>STDEV('[1]Raw counts'!C71:C73)</f>
        <v>0</v>
      </c>
      <c r="E24" t="s">
        <v>29</v>
      </c>
    </row>
    <row r="25" spans="1:5" x14ac:dyDescent="0.2">
      <c r="A25" t="s">
        <v>24</v>
      </c>
      <c r="B25">
        <v>0</v>
      </c>
      <c r="C25">
        <v>0</v>
      </c>
      <c r="D25" s="1">
        <f>STDEV('[1]Raw counts'!C74:C76)</f>
        <v>0</v>
      </c>
      <c r="E25" t="s">
        <v>29</v>
      </c>
    </row>
    <row r="26" spans="1:5" x14ac:dyDescent="0.2">
      <c r="A26" t="s">
        <v>13</v>
      </c>
      <c r="B26">
        <v>2</v>
      </c>
      <c r="C26" cm="1">
        <f t="array" ref="C26:C37">TRANSPOSE([1]Doublings!$B3:$M3)</f>
        <v>0.192645078</v>
      </c>
      <c r="D26">
        <f>STDEV('[1]Raw counts'!D41:D43)</f>
        <v>1.5903137662199955</v>
      </c>
      <c r="E26" t="s">
        <v>27</v>
      </c>
    </row>
    <row r="27" spans="1:5" x14ac:dyDescent="0.2">
      <c r="A27" t="s">
        <v>14</v>
      </c>
      <c r="B27">
        <v>2</v>
      </c>
      <c r="C27">
        <v>3.2630344060000001</v>
      </c>
      <c r="D27">
        <f>STDEV('[1]Raw counts'!D44:D46)</f>
        <v>0.4906469223957271</v>
      </c>
      <c r="E27" t="s">
        <v>27</v>
      </c>
    </row>
    <row r="28" spans="1:5" x14ac:dyDescent="0.2">
      <c r="A28" t="s">
        <v>15</v>
      </c>
      <c r="B28">
        <v>2</v>
      </c>
      <c r="C28">
        <v>1.752072487</v>
      </c>
      <c r="D28">
        <f>STDEV('[1]Raw counts'!D47:D49)</f>
        <v>0.96319173793898583</v>
      </c>
      <c r="E28" t="s">
        <v>27</v>
      </c>
    </row>
    <row r="29" spans="1:5" x14ac:dyDescent="0.2">
      <c r="A29" t="s">
        <v>16</v>
      </c>
      <c r="B29">
        <v>2</v>
      </c>
      <c r="C29">
        <v>0.726981506</v>
      </c>
      <c r="D29">
        <f>STDEV('[1]Raw counts'!D50:D52)</f>
        <v>0.40642729423293206</v>
      </c>
      <c r="E29" t="s">
        <v>27</v>
      </c>
    </row>
    <row r="30" spans="1:5" x14ac:dyDescent="0.2">
      <c r="A30" t="s">
        <v>17</v>
      </c>
      <c r="B30">
        <v>2</v>
      </c>
      <c r="C30">
        <v>-0.45582938000000001</v>
      </c>
      <c r="D30">
        <f>STDEV('[1]Raw counts'!D53:D55)</f>
        <v>3.819645988147188</v>
      </c>
      <c r="E30" t="s">
        <v>27</v>
      </c>
    </row>
    <row r="31" spans="1:5" x14ac:dyDescent="0.2">
      <c r="A31" t="s">
        <v>18</v>
      </c>
      <c r="B31">
        <v>2</v>
      </c>
      <c r="C31">
        <v>2.4150374989999999</v>
      </c>
      <c r="D31">
        <f>STDEV('[1]Raw counts'!D56:D58)</f>
        <v>0.91507852644682108</v>
      </c>
      <c r="E31" t="s">
        <v>27</v>
      </c>
    </row>
    <row r="32" spans="1:5" x14ac:dyDescent="0.2">
      <c r="A32" t="s">
        <v>19</v>
      </c>
      <c r="B32">
        <v>2</v>
      </c>
      <c r="C32">
        <v>-0.57060719999999998</v>
      </c>
      <c r="D32">
        <f>STDEV('[1]Raw counts'!D59:D61)</f>
        <v>4.7484660499281954</v>
      </c>
      <c r="E32" t="s">
        <v>27</v>
      </c>
    </row>
    <row r="33" spans="1:5" x14ac:dyDescent="0.2">
      <c r="A33" t="s">
        <v>20</v>
      </c>
      <c r="B33">
        <v>2</v>
      </c>
      <c r="C33">
        <v>1.5849625000000001</v>
      </c>
      <c r="D33">
        <f>STDEV('[1]Raw counts'!D62:D64)</f>
        <v>0.33772825725719496</v>
      </c>
      <c r="E33" t="s">
        <v>27</v>
      </c>
    </row>
    <row r="34" spans="1:5" x14ac:dyDescent="0.2">
      <c r="A34" t="s">
        <v>21</v>
      </c>
      <c r="B34">
        <v>2</v>
      </c>
      <c r="C34">
        <v>0.42939279000000002</v>
      </c>
      <c r="D34">
        <f>STDEV('[1]Raw counts'!D65:D67)</f>
        <v>4.413182428813224</v>
      </c>
      <c r="E34" t="s">
        <v>27</v>
      </c>
    </row>
    <row r="35" spans="1:5" x14ac:dyDescent="0.2">
      <c r="A35" t="s">
        <v>22</v>
      </c>
      <c r="B35">
        <v>2</v>
      </c>
      <c r="C35">
        <v>0.69242719799999997</v>
      </c>
      <c r="D35">
        <f>STDEV('[1]Raw counts'!D68:D70)</f>
        <v>4.1547034093977011</v>
      </c>
      <c r="E35" t="s">
        <v>27</v>
      </c>
    </row>
    <row r="36" spans="1:5" x14ac:dyDescent="0.2">
      <c r="A36" t="s">
        <v>23</v>
      </c>
      <c r="B36">
        <v>2</v>
      </c>
      <c r="C36">
        <v>4</v>
      </c>
      <c r="D36">
        <f>STDEV('[1]Raw counts'!D71:D73)</f>
        <v>0.91507852644682297</v>
      </c>
      <c r="E36" t="s">
        <v>27</v>
      </c>
    </row>
    <row r="37" spans="1:5" x14ac:dyDescent="0.2">
      <c r="A37" t="s">
        <v>24</v>
      </c>
      <c r="B37">
        <v>2</v>
      </c>
      <c r="C37">
        <v>3.807354922</v>
      </c>
      <c r="D37" s="1">
        <f>STDEV('[1]Raw counts'!D74:D76)</f>
        <v>1.4036927838466911</v>
      </c>
      <c r="E37" t="s">
        <v>27</v>
      </c>
    </row>
    <row r="38" spans="1:5" x14ac:dyDescent="0.2">
      <c r="A38" t="s">
        <v>13</v>
      </c>
      <c r="B38">
        <v>2</v>
      </c>
      <c r="C38" cm="1">
        <f t="array" ref="C38:C49">TRANSPOSE([1]Doublings!$B9:$M9)</f>
        <v>3.5283789720000001</v>
      </c>
      <c r="D38">
        <f>STDEV('[1]Raw counts'!E41:E43)</f>
        <v>3.2584818904339752</v>
      </c>
      <c r="E38" t="s">
        <v>29</v>
      </c>
    </row>
    <row r="39" spans="1:5" x14ac:dyDescent="0.2">
      <c r="A39" t="s">
        <v>14</v>
      </c>
      <c r="B39">
        <v>2</v>
      </c>
      <c r="C39">
        <v>0.99640673499999999</v>
      </c>
      <c r="D39">
        <f>STDEV('[1]Raw counts'!E44:E46)</f>
        <v>7.7314753966652772</v>
      </c>
      <c r="E39" t="s">
        <v>29</v>
      </c>
    </row>
    <row r="40" spans="1:5" x14ac:dyDescent="0.2">
      <c r="A40" t="s">
        <v>15</v>
      </c>
      <c r="B40">
        <v>2</v>
      </c>
      <c r="C40">
        <v>2.9470187079999999</v>
      </c>
      <c r="D40">
        <f>STDEV('[1]Raw counts'!E47:E49)</f>
        <v>3.9640393989972709</v>
      </c>
      <c r="E40" t="s">
        <v>29</v>
      </c>
    </row>
    <row r="41" spans="1:5" x14ac:dyDescent="0.2">
      <c r="A41" t="s">
        <v>16</v>
      </c>
      <c r="B41">
        <v>2</v>
      </c>
      <c r="C41">
        <v>4.6322682149999999</v>
      </c>
      <c r="D41">
        <f>STDEV('[1]Raw counts'!E50:E52)</f>
        <v>0.92482554474027712</v>
      </c>
      <c r="E41" t="s">
        <v>29</v>
      </c>
    </row>
    <row r="42" spans="1:5" x14ac:dyDescent="0.2">
      <c r="A42" t="s">
        <v>17</v>
      </c>
      <c r="B42">
        <v>2</v>
      </c>
      <c r="C42">
        <v>1.862496476</v>
      </c>
      <c r="D42">
        <f>STDEV('[1]Raw counts'!E53:E55)</f>
        <v>1.5935119371611053</v>
      </c>
      <c r="E42" t="s">
        <v>29</v>
      </c>
    </row>
    <row r="43" spans="1:5" x14ac:dyDescent="0.2">
      <c r="A43" t="s">
        <v>18</v>
      </c>
      <c r="B43">
        <v>2</v>
      </c>
      <c r="C43">
        <v>1.2451124979999999</v>
      </c>
      <c r="D43">
        <f>STDEV('[1]Raw counts'!E56:E58)</f>
        <v>1.4003151653559949</v>
      </c>
      <c r="E43" t="s">
        <v>29</v>
      </c>
    </row>
    <row r="44" spans="1:5" x14ac:dyDescent="0.2">
      <c r="A44" t="s">
        <v>19</v>
      </c>
      <c r="B44">
        <v>2</v>
      </c>
      <c r="C44">
        <v>-5.6438562000000001</v>
      </c>
      <c r="D44">
        <f>STDEV('[1]Raw counts'!E59:E61)</f>
        <v>0</v>
      </c>
      <c r="E44" t="s">
        <v>29</v>
      </c>
    </row>
    <row r="45" spans="1:5" x14ac:dyDescent="0.2">
      <c r="A45" t="s">
        <v>20</v>
      </c>
      <c r="B45">
        <v>2</v>
      </c>
      <c r="C45">
        <v>-6.6438562000000001</v>
      </c>
      <c r="D45">
        <f>STDEV('[1]Raw counts'!E62:E64)</f>
        <v>0</v>
      </c>
      <c r="E45" t="s">
        <v>29</v>
      </c>
    </row>
    <row r="46" spans="1:5" x14ac:dyDescent="0.2">
      <c r="A46" t="s">
        <v>21</v>
      </c>
      <c r="B46">
        <v>2</v>
      </c>
      <c r="C46">
        <v>1.4293927900000001</v>
      </c>
      <c r="D46">
        <f>STDEV('[1]Raw counts'!E65:E67)</f>
        <v>4.413182428813224</v>
      </c>
      <c r="E46" t="s">
        <v>29</v>
      </c>
    </row>
    <row r="47" spans="1:5" x14ac:dyDescent="0.2">
      <c r="A47" t="s">
        <v>22</v>
      </c>
      <c r="B47">
        <v>2</v>
      </c>
      <c r="C47">
        <v>-6.0588936899999997</v>
      </c>
      <c r="D47">
        <f>STDEV('[1]Raw counts'!E68:E70)</f>
        <v>0.33772825725719613</v>
      </c>
      <c r="E47" t="s">
        <v>29</v>
      </c>
    </row>
    <row r="48" spans="1:5" x14ac:dyDescent="0.2">
      <c r="A48" t="s">
        <v>23</v>
      </c>
      <c r="B48">
        <v>2</v>
      </c>
      <c r="C48">
        <v>3.9808911770000002</v>
      </c>
      <c r="D48">
        <f>STDEV('[1]Raw counts'!E71:E73)</f>
        <v>3.5962101476911692</v>
      </c>
      <c r="E48" t="s">
        <v>29</v>
      </c>
    </row>
    <row r="49" spans="1:5" x14ac:dyDescent="0.2">
      <c r="A49" t="s">
        <v>24</v>
      </c>
      <c r="B49">
        <v>2</v>
      </c>
      <c r="C49">
        <v>-3.1699250000000001</v>
      </c>
      <c r="D49" s="1">
        <f>STDEV('[1]Raw counts'!E74:E76)</f>
        <v>2.6811316212443468</v>
      </c>
      <c r="E49" t="s">
        <v>29</v>
      </c>
    </row>
    <row r="50" spans="1:5" x14ac:dyDescent="0.2">
      <c r="A50" t="s">
        <v>13</v>
      </c>
      <c r="B50">
        <v>4</v>
      </c>
      <c r="C50" cm="1">
        <f t="array" ref="C50:C61">TRANSPOSE([1]Doublings!$B4:$M4)</f>
        <v>9.4214637680000006</v>
      </c>
      <c r="D50">
        <f>STDEV('[1]Raw counts'!F41:F43)</f>
        <v>0.77681958170286824</v>
      </c>
      <c r="E50" t="s">
        <v>27</v>
      </c>
    </row>
    <row r="51" spans="1:5" x14ac:dyDescent="0.2">
      <c r="A51" t="s">
        <v>14</v>
      </c>
      <c r="B51">
        <v>4</v>
      </c>
      <c r="C51">
        <v>9.7369655940000008</v>
      </c>
      <c r="D51">
        <f>STDEV('[1]Raw counts'!F44:F46)</f>
        <v>2.1447296210989388</v>
      </c>
      <c r="E51" t="s">
        <v>27</v>
      </c>
    </row>
    <row r="52" spans="1:5" x14ac:dyDescent="0.2">
      <c r="A52" t="s">
        <v>15</v>
      </c>
      <c r="B52">
        <v>4</v>
      </c>
      <c r="C52">
        <v>9.7882460990000002</v>
      </c>
      <c r="D52">
        <f>STDEV('[1]Raw counts'!F47:F49)</f>
        <v>1.7914464649285904</v>
      </c>
      <c r="E52" t="s">
        <v>27</v>
      </c>
    </row>
    <row r="53" spans="1:5" x14ac:dyDescent="0.2">
      <c r="A53" t="s">
        <v>16</v>
      </c>
      <c r="B53">
        <v>4</v>
      </c>
      <c r="C53">
        <v>10.42973138</v>
      </c>
      <c r="D53">
        <f>STDEV('[1]Raw counts'!F50:F52)</f>
        <v>0.66634593223280714</v>
      </c>
      <c r="E53" t="s">
        <v>27</v>
      </c>
    </row>
    <row r="54" spans="1:5" x14ac:dyDescent="0.2">
      <c r="A54" t="s">
        <v>17</v>
      </c>
      <c r="B54">
        <v>4</v>
      </c>
      <c r="C54">
        <v>11.31370759</v>
      </c>
      <c r="D54">
        <f>STDEV('[1]Raw counts'!F53:F55)</f>
        <v>0.50240044669857808</v>
      </c>
      <c r="E54" t="s">
        <v>27</v>
      </c>
    </row>
    <row r="55" spans="1:5" x14ac:dyDescent="0.2">
      <c r="A55" t="s">
        <v>18</v>
      </c>
      <c r="B55">
        <v>4</v>
      </c>
      <c r="C55">
        <v>12.38082178</v>
      </c>
      <c r="D55">
        <f>STDEV('[1]Raw counts'!F56:F58)</f>
        <v>0.5024004466985782</v>
      </c>
      <c r="E55" t="s">
        <v>27</v>
      </c>
    </row>
    <row r="56" spans="1:5" x14ac:dyDescent="0.2">
      <c r="A56" t="s">
        <v>19</v>
      </c>
      <c r="B56">
        <v>4</v>
      </c>
      <c r="C56">
        <v>-0.57060719999999998</v>
      </c>
      <c r="D56">
        <f>STDEV('[1]Raw counts'!F59:F61)</f>
        <v>4.7484660499281954</v>
      </c>
      <c r="E56" t="s">
        <v>27</v>
      </c>
    </row>
    <row r="57" spans="1:5" x14ac:dyDescent="0.2">
      <c r="A57" t="s">
        <v>20</v>
      </c>
      <c r="B57">
        <v>4</v>
      </c>
      <c r="C57">
        <v>4</v>
      </c>
      <c r="D57">
        <f>STDEV('[1]Raw counts'!F62:F64)</f>
        <v>0.7289168696674615</v>
      </c>
      <c r="E57" t="s">
        <v>27</v>
      </c>
    </row>
    <row r="58" spans="1:5" x14ac:dyDescent="0.2">
      <c r="A58" t="s">
        <v>21</v>
      </c>
      <c r="B58">
        <v>4</v>
      </c>
      <c r="C58">
        <v>0.42939279000000002</v>
      </c>
      <c r="D58">
        <f>STDEV('[1]Raw counts'!F65:F67)</f>
        <v>4.413182428813224</v>
      </c>
      <c r="E58" t="s">
        <v>27</v>
      </c>
    </row>
    <row r="59" spans="1:5" x14ac:dyDescent="0.2">
      <c r="A59" t="s">
        <v>22</v>
      </c>
      <c r="B59">
        <v>4</v>
      </c>
      <c r="C59">
        <v>12.4918531</v>
      </c>
      <c r="D59">
        <f>STDEV('[1]Raw counts'!F68:F70)</f>
        <v>1.1624587328062206</v>
      </c>
      <c r="E59" t="s">
        <v>27</v>
      </c>
    </row>
    <row r="60" spans="1:5" x14ac:dyDescent="0.2">
      <c r="A60" t="s">
        <v>23</v>
      </c>
      <c r="B60">
        <v>4</v>
      </c>
      <c r="C60">
        <v>11.81378119</v>
      </c>
      <c r="D60">
        <f>STDEV('[1]Raw counts'!F71:F73)</f>
        <v>0.39552627288281245</v>
      </c>
      <c r="E60" t="s">
        <v>27</v>
      </c>
    </row>
    <row r="61" spans="1:5" x14ac:dyDescent="0.2">
      <c r="A61" t="s">
        <v>24</v>
      </c>
      <c r="B61">
        <v>4</v>
      </c>
      <c r="C61">
        <v>11.01309</v>
      </c>
      <c r="D61" s="1">
        <f>STDEV('[1]Raw counts'!F74:F76)</f>
        <v>2.2163510474896779</v>
      </c>
      <c r="E61" t="s">
        <v>27</v>
      </c>
    </row>
    <row r="62" spans="1:5" x14ac:dyDescent="0.2">
      <c r="A62" t="s">
        <v>13</v>
      </c>
      <c r="B62">
        <v>4</v>
      </c>
      <c r="C62" cm="1">
        <f t="array" ref="C62:C73">TRANSPOSE([1]Doublings!$B10:$M10)</f>
        <v>15.816091350000001</v>
      </c>
      <c r="D62">
        <f>STDEV('[1]Raw counts'!G41:G43)</f>
        <v>2.6791486003388525</v>
      </c>
      <c r="E62" t="s">
        <v>29</v>
      </c>
    </row>
    <row r="63" spans="1:5" x14ac:dyDescent="0.2">
      <c r="A63" t="s">
        <v>14</v>
      </c>
      <c r="B63">
        <v>4</v>
      </c>
      <c r="C63">
        <v>16.28051688</v>
      </c>
      <c r="D63">
        <f>STDEV('[1]Raw counts'!G44:G46)</f>
        <v>3.9072604102000121</v>
      </c>
      <c r="E63" t="s">
        <v>29</v>
      </c>
    </row>
    <row r="64" spans="1:5" x14ac:dyDescent="0.2">
      <c r="A64" t="s">
        <v>15</v>
      </c>
      <c r="B64">
        <v>4</v>
      </c>
      <c r="C64">
        <v>17.038483769999999</v>
      </c>
      <c r="D64">
        <f>STDEV('[1]Raw counts'!G47:G49)</f>
        <v>2.9172407530869275</v>
      </c>
      <c r="E64" t="s">
        <v>29</v>
      </c>
    </row>
    <row r="65" spans="1:5" x14ac:dyDescent="0.2">
      <c r="A65" t="s">
        <v>16</v>
      </c>
      <c r="B65">
        <v>4</v>
      </c>
      <c r="C65">
        <v>16.919980599999999</v>
      </c>
      <c r="D65">
        <f>STDEV('[1]Raw counts'!G50:G52)</f>
        <v>0.532927165209377</v>
      </c>
      <c r="E65" t="s">
        <v>29</v>
      </c>
    </row>
    <row r="66" spans="1:5" x14ac:dyDescent="0.2">
      <c r="A66" t="s">
        <v>17</v>
      </c>
      <c r="B66">
        <v>4</v>
      </c>
      <c r="C66">
        <v>14.28771238</v>
      </c>
      <c r="D66">
        <f>STDEV('[1]Raw counts'!G53:G55)</f>
        <v>1.1075295629176665</v>
      </c>
      <c r="E66" t="s">
        <v>29</v>
      </c>
    </row>
    <row r="67" spans="1:5" x14ac:dyDescent="0.2">
      <c r="A67" t="s">
        <v>18</v>
      </c>
      <c r="B67">
        <v>4</v>
      </c>
      <c r="C67">
        <v>13.62028772</v>
      </c>
      <c r="D67">
        <f>STDEV('[1]Raw counts'!G56:G58)</f>
        <v>1.1711949460905771</v>
      </c>
      <c r="E67" t="s">
        <v>29</v>
      </c>
    </row>
    <row r="68" spans="1:5" x14ac:dyDescent="0.2">
      <c r="A68" t="s">
        <v>19</v>
      </c>
      <c r="B68">
        <v>4</v>
      </c>
      <c r="C68">
        <v>3.7376867599999999</v>
      </c>
      <c r="D68">
        <f>STDEV('[1]Raw counts'!G59:G61)</f>
        <v>5.6894002568674544</v>
      </c>
      <c r="E68" t="s">
        <v>29</v>
      </c>
    </row>
    <row r="69" spans="1:5" x14ac:dyDescent="0.2">
      <c r="A69" t="s">
        <v>20</v>
      </c>
      <c r="B69">
        <v>4</v>
      </c>
      <c r="C69">
        <v>-6.6438562000000001</v>
      </c>
      <c r="D69">
        <f>STDEV('[1]Raw counts'!G62:G64)</f>
        <v>0</v>
      </c>
      <c r="E69" t="s">
        <v>29</v>
      </c>
    </row>
    <row r="70" spans="1:5" x14ac:dyDescent="0.2">
      <c r="A70" t="s">
        <v>21</v>
      </c>
      <c r="B70">
        <v>4</v>
      </c>
      <c r="C70">
        <v>-4.6438562000000001</v>
      </c>
      <c r="D70">
        <f>STDEV('[1]Raw counts'!G65:G67)</f>
        <v>0</v>
      </c>
      <c r="E70" t="s">
        <v>29</v>
      </c>
    </row>
    <row r="71" spans="1:5" x14ac:dyDescent="0.2">
      <c r="A71" t="s">
        <v>22</v>
      </c>
      <c r="B71">
        <v>4</v>
      </c>
      <c r="C71">
        <v>14.45763738</v>
      </c>
      <c r="D71">
        <f>STDEV('[1]Raw counts'!G68:G70)</f>
        <v>0.33772825725719713</v>
      </c>
      <c r="E71" t="s">
        <v>29</v>
      </c>
    </row>
    <row r="72" spans="1:5" x14ac:dyDescent="0.2">
      <c r="A72" t="s">
        <v>23</v>
      </c>
      <c r="B72">
        <v>4</v>
      </c>
      <c r="C72">
        <v>18.516531069999999</v>
      </c>
      <c r="D72">
        <f>STDEV('[1]Raw counts'!G71:G73)</f>
        <v>2.5389310525265318</v>
      </c>
      <c r="E72" t="s">
        <v>29</v>
      </c>
    </row>
    <row r="73" spans="1:5" x14ac:dyDescent="0.2">
      <c r="A73" t="s">
        <v>24</v>
      </c>
      <c r="B73">
        <v>4</v>
      </c>
      <c r="C73">
        <v>18.176681070000001</v>
      </c>
      <c r="D73" s="1">
        <f>STDEV('[1]Raw counts'!G74:G76)</f>
        <v>2.7601981428643989</v>
      </c>
      <c r="E73" t="s">
        <v>29</v>
      </c>
    </row>
    <row r="74" spans="1:5" x14ac:dyDescent="0.2">
      <c r="A74" t="s">
        <v>13</v>
      </c>
      <c r="B74">
        <v>21</v>
      </c>
      <c r="C74" cm="1">
        <f t="array" ref="C74:C85">TRANSPOSE([1]Doublings!$B5:$M5)</f>
        <v>23.561618960000001</v>
      </c>
      <c r="D74">
        <f>STDEV('[1]Raw counts'!H41:H43)</f>
        <v>2.3463992539934382</v>
      </c>
      <c r="E74" t="s">
        <v>27</v>
      </c>
    </row>
    <row r="75" spans="1:5" x14ac:dyDescent="0.2">
      <c r="A75" t="s">
        <v>14</v>
      </c>
      <c r="B75">
        <v>21</v>
      </c>
      <c r="C75">
        <v>23.80603769</v>
      </c>
      <c r="D75">
        <f>STDEV('[1]Raw counts'!H44:H46)</f>
        <v>0.50007078744457789</v>
      </c>
      <c r="E75" t="s">
        <v>27</v>
      </c>
    </row>
    <row r="76" spans="1:5" x14ac:dyDescent="0.2">
      <c r="A76" t="s">
        <v>15</v>
      </c>
      <c r="B76">
        <v>21</v>
      </c>
      <c r="C76">
        <v>25.134852169999998</v>
      </c>
      <c r="D76">
        <f>STDEV('[1]Raw counts'!H47:H49)</f>
        <v>0.64694760026142362</v>
      </c>
      <c r="E76" t="s">
        <v>27</v>
      </c>
    </row>
    <row r="77" spans="1:5" x14ac:dyDescent="0.2">
      <c r="A77" t="s">
        <v>16</v>
      </c>
      <c r="B77">
        <v>21</v>
      </c>
      <c r="C77">
        <v>26.80490661</v>
      </c>
      <c r="D77">
        <f>STDEV('[1]Raw counts'!H50:H52)</f>
        <v>0.77242757092873127</v>
      </c>
      <c r="E77" t="s">
        <v>27</v>
      </c>
    </row>
    <row r="78" spans="1:5" x14ac:dyDescent="0.2">
      <c r="A78" t="s">
        <v>17</v>
      </c>
      <c r="B78">
        <v>21</v>
      </c>
      <c r="C78">
        <v>25.923348059999999</v>
      </c>
      <c r="D78">
        <f>STDEV('[1]Raw counts'!H53:H55)</f>
        <v>0.91507852644682286</v>
      </c>
      <c r="E78" t="s">
        <v>27</v>
      </c>
    </row>
    <row r="79" spans="1:5" x14ac:dyDescent="0.2">
      <c r="A79" t="s">
        <v>18</v>
      </c>
      <c r="B79">
        <v>21</v>
      </c>
      <c r="C79">
        <v>30.48231535</v>
      </c>
      <c r="D79">
        <f>STDEV('[1]Raw counts'!H56:H58)</f>
        <v>1.9574395739186021</v>
      </c>
      <c r="E79" t="s">
        <v>27</v>
      </c>
    </row>
    <row r="80" spans="1:5" x14ac:dyDescent="0.2">
      <c r="A80" t="s">
        <v>19</v>
      </c>
      <c r="B80">
        <v>21</v>
      </c>
      <c r="C80">
        <v>5.7813597100000003</v>
      </c>
      <c r="D80">
        <f>STDEV('[1]Raw counts'!H59:H61)</f>
        <v>0.72686890712682117</v>
      </c>
      <c r="E80" t="s">
        <v>27</v>
      </c>
    </row>
    <row r="81" spans="1:5" x14ac:dyDescent="0.2">
      <c r="A81" t="s">
        <v>20</v>
      </c>
      <c r="B81">
        <v>21</v>
      </c>
      <c r="C81">
        <v>18.310080200000002</v>
      </c>
      <c r="D81">
        <f>STDEV('[1]Raw counts'!H62:H64)</f>
        <v>0.81697228112205444</v>
      </c>
      <c r="E81" t="s">
        <v>27</v>
      </c>
    </row>
    <row r="82" spans="1:5" x14ac:dyDescent="0.2">
      <c r="A82" t="s">
        <v>21</v>
      </c>
      <c r="B82">
        <v>21</v>
      </c>
      <c r="C82">
        <v>20.0690721</v>
      </c>
      <c r="D82">
        <f>STDEV('[1]Raw counts'!H65:H67)</f>
        <v>0.53508550864102011</v>
      </c>
      <c r="E82" t="s">
        <v>27</v>
      </c>
    </row>
    <row r="83" spans="1:5" x14ac:dyDescent="0.2">
      <c r="A83" t="s">
        <v>22</v>
      </c>
      <c r="B83">
        <v>21</v>
      </c>
      <c r="C83">
        <v>24.39100019</v>
      </c>
      <c r="D83">
        <f>STDEV('[1]Raw counts'!H68:H70)</f>
        <v>0.33875160653181474</v>
      </c>
      <c r="E83" t="s">
        <v>27</v>
      </c>
    </row>
    <row r="84" spans="1:5" x14ac:dyDescent="0.2">
      <c r="A84" t="s">
        <v>23</v>
      </c>
      <c r="B84">
        <v>21</v>
      </c>
      <c r="C84">
        <v>22.93156857</v>
      </c>
      <c r="D84">
        <f>STDEV('[1]Raw counts'!H71:H73)</f>
        <v>1.3882159875073858</v>
      </c>
      <c r="E84" t="s">
        <v>27</v>
      </c>
    </row>
    <row r="85" spans="1:5" x14ac:dyDescent="0.2">
      <c r="A85" t="s">
        <v>24</v>
      </c>
      <c r="B85">
        <v>21</v>
      </c>
      <c r="C85">
        <v>21.80603769</v>
      </c>
      <c r="D85" s="1">
        <f>STDEV('[1]Raw counts'!H74:H76)</f>
        <v>2.2446603361540443</v>
      </c>
      <c r="E85" t="s">
        <v>27</v>
      </c>
    </row>
    <row r="86" spans="1:5" x14ac:dyDescent="0.2">
      <c r="A86" t="s">
        <v>13</v>
      </c>
      <c r="B86">
        <v>21</v>
      </c>
      <c r="C86" cm="1">
        <f t="array" ref="C86:C97">TRANSPOSE([1]Doublings!$B11:$M11)</f>
        <v>27.589230560000001</v>
      </c>
      <c r="D86">
        <f>STDEV('[1]Raw counts'!I41:I43)</f>
        <v>5.1183100980201539</v>
      </c>
      <c r="E86" t="s">
        <v>29</v>
      </c>
    </row>
    <row r="87" spans="1:5" x14ac:dyDescent="0.2">
      <c r="A87" t="s">
        <v>14</v>
      </c>
      <c r="B87">
        <v>21</v>
      </c>
      <c r="C87">
        <v>24.94674088</v>
      </c>
      <c r="D87">
        <f>STDEV('[1]Raw counts'!I44:I46)</f>
        <v>3.2371718294181857</v>
      </c>
      <c r="E87" t="s">
        <v>29</v>
      </c>
    </row>
    <row r="88" spans="1:5" x14ac:dyDescent="0.2">
      <c r="A88" t="s">
        <v>15</v>
      </c>
      <c r="B88">
        <v>21</v>
      </c>
      <c r="C88">
        <v>28.554465140000001</v>
      </c>
      <c r="D88">
        <f>STDEV('[1]Raw counts'!I47:I49)</f>
        <v>2.7216939651765055</v>
      </c>
      <c r="E88" t="s">
        <v>29</v>
      </c>
    </row>
    <row r="89" spans="1:5" x14ac:dyDescent="0.2">
      <c r="A89" t="s">
        <v>16</v>
      </c>
      <c r="B89">
        <v>21</v>
      </c>
      <c r="C89">
        <v>25.686456069999998</v>
      </c>
      <c r="D89">
        <f>STDEV('[1]Raw counts'!I50:I52)</f>
        <v>0.31162992217178453</v>
      </c>
      <c r="E89" t="s">
        <v>29</v>
      </c>
    </row>
    <row r="90" spans="1:5" x14ac:dyDescent="0.2">
      <c r="A90" t="s">
        <v>17</v>
      </c>
      <c r="B90">
        <v>21</v>
      </c>
      <c r="C90">
        <v>24.601419969999998</v>
      </c>
      <c r="D90">
        <f>STDEV('[1]Raw counts'!I53:I55)</f>
        <v>0.59821805860285115</v>
      </c>
      <c r="E90" t="s">
        <v>29</v>
      </c>
    </row>
    <row r="91" spans="1:5" x14ac:dyDescent="0.2">
      <c r="A91" t="s">
        <v>18</v>
      </c>
      <c r="B91">
        <v>21</v>
      </c>
      <c r="C91">
        <v>22.958040780000001</v>
      </c>
      <c r="D91">
        <f>STDEV('[1]Raw counts'!I56:I58)</f>
        <v>0.40017306902453847</v>
      </c>
      <c r="E91" t="s">
        <v>29</v>
      </c>
    </row>
    <row r="92" spans="1:5" x14ac:dyDescent="0.2">
      <c r="A92" t="s">
        <v>19</v>
      </c>
      <c r="B92">
        <v>21</v>
      </c>
      <c r="C92">
        <v>26.990462300000001</v>
      </c>
      <c r="D92">
        <f>STDEV('[1]Raw counts'!I59:I61)</f>
        <v>0.33772825725719713</v>
      </c>
      <c r="E92" t="s">
        <v>29</v>
      </c>
    </row>
    <row r="93" spans="1:5" x14ac:dyDescent="0.2">
      <c r="A93" t="s">
        <v>20</v>
      </c>
      <c r="B93">
        <v>21</v>
      </c>
      <c r="C93">
        <v>26.026086200000002</v>
      </c>
      <c r="D93">
        <f>STDEV('[1]Raw counts'!I62:I64)</f>
        <v>0.36756677328506371</v>
      </c>
      <c r="E93" t="s">
        <v>29</v>
      </c>
    </row>
    <row r="94" spans="1:5" x14ac:dyDescent="0.2">
      <c r="A94" t="s">
        <v>21</v>
      </c>
      <c r="B94">
        <v>21</v>
      </c>
      <c r="C94">
        <v>27.192096100000001</v>
      </c>
      <c r="D94">
        <f>STDEV('[1]Raw counts'!I65:I67)</f>
        <v>0.51046044684854364</v>
      </c>
      <c r="E94" t="s">
        <v>29</v>
      </c>
    </row>
    <row r="95" spans="1:5" x14ac:dyDescent="0.2">
      <c r="A95" t="s">
        <v>22</v>
      </c>
      <c r="B95">
        <v>21</v>
      </c>
      <c r="C95">
        <v>25.575424760000001</v>
      </c>
      <c r="D95">
        <f>STDEV('[1]Raw counts'!I68:I70)</f>
        <v>0.80148687408072827</v>
      </c>
      <c r="E95" t="s">
        <v>29</v>
      </c>
    </row>
    <row r="96" spans="1:5" x14ac:dyDescent="0.2">
      <c r="A96" t="s">
        <v>23</v>
      </c>
      <c r="B96">
        <v>21</v>
      </c>
      <c r="C96">
        <v>27.23438784</v>
      </c>
      <c r="D96">
        <f>STDEV('[1]Raw counts'!I71:I73)</f>
        <v>3.3510254978781591</v>
      </c>
      <c r="E96" t="s">
        <v>29</v>
      </c>
    </row>
    <row r="97" spans="1:5" x14ac:dyDescent="0.2">
      <c r="A97" t="s">
        <v>24</v>
      </c>
      <c r="B97">
        <v>21</v>
      </c>
      <c r="C97">
        <v>28.312390350000001</v>
      </c>
      <c r="D97" s="1">
        <f>STDEV('[1]Raw counts'!I74:I76)</f>
        <v>3.4438393697701297</v>
      </c>
      <c r="E97" t="s">
        <v>29</v>
      </c>
    </row>
    <row r="98" spans="1:5" x14ac:dyDescent="0.2">
      <c r="A98" t="s">
        <v>13</v>
      </c>
      <c r="B98">
        <v>24</v>
      </c>
      <c r="C98" cm="1">
        <f t="array" ref="C98:C109">TRANSPOSE([1]Doublings!$B6:$M6)</f>
        <v>24.183107339999999</v>
      </c>
      <c r="D98">
        <f>STDEV('[1]Raw counts'!J41:J43)</f>
        <v>1.1317344653934525</v>
      </c>
      <c r="E98" t="s">
        <v>27</v>
      </c>
    </row>
    <row r="99" spans="1:5" x14ac:dyDescent="0.2">
      <c r="A99" t="s">
        <v>14</v>
      </c>
      <c r="B99">
        <v>24</v>
      </c>
      <c r="C99">
        <v>24.153960990000002</v>
      </c>
      <c r="D99">
        <f>STDEV('[1]Raw counts'!J44:J46)</f>
        <v>0.65199185382444957</v>
      </c>
      <c r="E99" t="s">
        <v>27</v>
      </c>
    </row>
    <row r="100" spans="1:5" x14ac:dyDescent="0.2">
      <c r="A100" t="s">
        <v>15</v>
      </c>
      <c r="B100">
        <v>24</v>
      </c>
      <c r="C100">
        <v>24.706008870000002</v>
      </c>
      <c r="D100">
        <f>STDEV('[1]Raw counts'!J47:J49)</f>
        <v>1.4970059198505317</v>
      </c>
      <c r="E100" t="s">
        <v>27</v>
      </c>
    </row>
    <row r="101" spans="1:5" x14ac:dyDescent="0.2">
      <c r="A101" t="s">
        <v>16</v>
      </c>
      <c r="B101">
        <v>24</v>
      </c>
      <c r="C101">
        <v>27.039371859999999</v>
      </c>
      <c r="D101">
        <f>STDEV('[1]Raw counts'!J50:J52)</f>
        <v>0.26436954977139798</v>
      </c>
      <c r="E101" t="s">
        <v>27</v>
      </c>
    </row>
    <row r="102" spans="1:5" x14ac:dyDescent="0.2">
      <c r="A102" t="s">
        <v>17</v>
      </c>
      <c r="B102">
        <v>24</v>
      </c>
      <c r="C102">
        <v>25.923348059999999</v>
      </c>
      <c r="D102">
        <f>STDEV('[1]Raw counts'!J53:J55)</f>
        <v>0.91507852644682286</v>
      </c>
      <c r="E102" t="s">
        <v>27</v>
      </c>
    </row>
    <row r="103" spans="1:5" x14ac:dyDescent="0.2">
      <c r="A103" t="s">
        <v>18</v>
      </c>
      <c r="B103">
        <v>24</v>
      </c>
      <c r="C103">
        <v>28.16038726</v>
      </c>
      <c r="D103">
        <f>STDEV('[1]Raw counts'!J56:J58)</f>
        <v>1.1227096513811754</v>
      </c>
      <c r="E103" t="s">
        <v>27</v>
      </c>
    </row>
    <row r="104" spans="1:5" x14ac:dyDescent="0.2">
      <c r="A104" t="s">
        <v>19</v>
      </c>
      <c r="B104">
        <v>24</v>
      </c>
      <c r="C104">
        <v>7.8662486100000004</v>
      </c>
      <c r="D104">
        <f>STDEV('[1]Raw counts'!J59:J61)</f>
        <v>1.2944166487585334</v>
      </c>
      <c r="E104" t="s">
        <v>27</v>
      </c>
    </row>
    <row r="105" spans="1:5" x14ac:dyDescent="0.2">
      <c r="A105" t="s">
        <v>20</v>
      </c>
      <c r="B105">
        <v>24</v>
      </c>
      <c r="C105">
        <v>19.310080200000002</v>
      </c>
      <c r="D105">
        <f>STDEV('[1]Raw counts'!J62:J64)</f>
        <v>0.11366470205957956</v>
      </c>
      <c r="E105" t="s">
        <v>27</v>
      </c>
    </row>
    <row r="106" spans="1:5" x14ac:dyDescent="0.2">
      <c r="A106" t="s">
        <v>21</v>
      </c>
      <c r="B106">
        <v>24</v>
      </c>
      <c r="C106">
        <v>19.7795655</v>
      </c>
      <c r="D106">
        <f>STDEV('[1]Raw counts'!J65:J67)</f>
        <v>0.26525296869446857</v>
      </c>
      <c r="E106" t="s">
        <v>27</v>
      </c>
    </row>
    <row r="107" spans="1:5" x14ac:dyDescent="0.2">
      <c r="A107" t="s">
        <v>22</v>
      </c>
      <c r="B107">
        <v>24</v>
      </c>
      <c r="C107">
        <v>27.289120570000001</v>
      </c>
      <c r="D107">
        <f>STDEV('[1]Raw counts'!J68:J70)</f>
        <v>1.0440367605837448</v>
      </c>
      <c r="E107" t="s">
        <v>27</v>
      </c>
    </row>
    <row r="108" spans="1:5" x14ac:dyDescent="0.2">
      <c r="A108" t="s">
        <v>23</v>
      </c>
      <c r="B108">
        <v>24</v>
      </c>
      <c r="C108">
        <v>27.679761419999998</v>
      </c>
      <c r="D108">
        <f>STDEV('[1]Raw counts'!J71:J73)</f>
        <v>0.43949797336541746</v>
      </c>
      <c r="E108" t="s">
        <v>27</v>
      </c>
    </row>
    <row r="109" spans="1:5" x14ac:dyDescent="0.2">
      <c r="A109" t="s">
        <v>24</v>
      </c>
      <c r="B109">
        <v>24</v>
      </c>
      <c r="C109">
        <v>25.060851589999999</v>
      </c>
      <c r="D109" s="1">
        <f>STDEV('[1]Raw counts'!J74:J76)</f>
        <v>1.41006197284271</v>
      </c>
      <c r="E109" t="s">
        <v>27</v>
      </c>
    </row>
    <row r="110" spans="1:5" x14ac:dyDescent="0.2">
      <c r="A110" t="s">
        <v>13</v>
      </c>
      <c r="B110">
        <v>24</v>
      </c>
      <c r="C110" cm="1">
        <f t="array" ref="C110:C121">TRANSPOSE([1]Doublings!$B12:$M12)</f>
        <v>31.326196150000001</v>
      </c>
      <c r="D110">
        <f>STDEV('[1]Raw counts'!K41:K43)</f>
        <v>24.056560990076552</v>
      </c>
      <c r="E110" t="s">
        <v>29</v>
      </c>
    </row>
    <row r="111" spans="1:5" x14ac:dyDescent="0.2">
      <c r="A111" t="s">
        <v>14</v>
      </c>
      <c r="B111">
        <v>24</v>
      </c>
      <c r="C111">
        <v>28.268668980000001</v>
      </c>
      <c r="D111">
        <f>STDEV('[1]Raw counts'!K44:K46)</f>
        <v>3.0517153170457165</v>
      </c>
      <c r="E111" t="s">
        <v>29</v>
      </c>
    </row>
    <row r="112" spans="1:5" x14ac:dyDescent="0.2">
      <c r="A112" t="s">
        <v>15</v>
      </c>
      <c r="B112">
        <v>24</v>
      </c>
      <c r="C112">
        <v>30.219280950000002</v>
      </c>
      <c r="D112">
        <f>STDEV('[1]Raw counts'!K47:K49)</f>
        <v>23.180260714829267</v>
      </c>
      <c r="E112" t="s">
        <v>29</v>
      </c>
    </row>
    <row r="113" spans="1:5" x14ac:dyDescent="0.2">
      <c r="A113" t="s">
        <v>16</v>
      </c>
      <c r="B113">
        <v>24</v>
      </c>
      <c r="C113">
        <v>25.323885990000001</v>
      </c>
      <c r="D113">
        <f>STDEV('[1]Raw counts'!K50:K52)</f>
        <v>1.0811971225935773</v>
      </c>
      <c r="E113" t="s">
        <v>29</v>
      </c>
    </row>
    <row r="114" spans="1:5" x14ac:dyDescent="0.2">
      <c r="A114" t="s">
        <v>17</v>
      </c>
      <c r="B114">
        <v>24</v>
      </c>
      <c r="C114">
        <v>25.923348059999999</v>
      </c>
      <c r="D114">
        <f>STDEV('[1]Raw counts'!K53:K55)</f>
        <v>0.65784048356207403</v>
      </c>
      <c r="E114" t="s">
        <v>29</v>
      </c>
    </row>
    <row r="115" spans="1:5" x14ac:dyDescent="0.2">
      <c r="A115" t="s">
        <v>18</v>
      </c>
      <c r="B115">
        <v>24</v>
      </c>
      <c r="C115">
        <v>25.171034500000001</v>
      </c>
      <c r="D115">
        <f>STDEV('[1]Raw counts'!K56:K58)</f>
        <v>0.97834412659256331</v>
      </c>
      <c r="E115" t="s">
        <v>29</v>
      </c>
    </row>
    <row r="116" spans="1:5" x14ac:dyDescent="0.2">
      <c r="A116" t="s">
        <v>19</v>
      </c>
      <c r="B116">
        <v>24</v>
      </c>
      <c r="C116">
        <v>23.9011949</v>
      </c>
      <c r="D116">
        <f>STDEV('[1]Raw counts'!K59:K61)</f>
        <v>0.74277554403691881</v>
      </c>
      <c r="E116" t="s">
        <v>29</v>
      </c>
    </row>
    <row r="117" spans="1:5" x14ac:dyDescent="0.2">
      <c r="A117" t="s">
        <v>20</v>
      </c>
      <c r="B117">
        <v>24</v>
      </c>
      <c r="C117">
        <v>24.838459199999999</v>
      </c>
      <c r="D117">
        <f>STDEV('[1]Raw counts'!K62:K64)</f>
        <v>0.50240044669857964</v>
      </c>
      <c r="E117" t="s">
        <v>29</v>
      </c>
    </row>
    <row r="118" spans="1:5" x14ac:dyDescent="0.2">
      <c r="A118" t="s">
        <v>21</v>
      </c>
      <c r="B118">
        <v>24</v>
      </c>
      <c r="C118">
        <v>27.838459199999999</v>
      </c>
      <c r="D118">
        <f>STDEV('[1]Raw counts'!K65:K67)</f>
        <v>0.80148687408073205</v>
      </c>
      <c r="E118" t="s">
        <v>29</v>
      </c>
    </row>
    <row r="119" spans="1:5" x14ac:dyDescent="0.2">
      <c r="A119" t="s">
        <v>22</v>
      </c>
      <c r="B119">
        <v>24</v>
      </c>
      <c r="C119">
        <v>28.034856380000001</v>
      </c>
      <c r="D119">
        <f>STDEV('[1]Raw counts'!K68:K70)</f>
        <v>0.36946179574037025</v>
      </c>
      <c r="E119" t="s">
        <v>29</v>
      </c>
    </row>
    <row r="120" spans="1:5" x14ac:dyDescent="0.2">
      <c r="A120" t="s">
        <v>23</v>
      </c>
      <c r="B120">
        <v>24</v>
      </c>
      <c r="C120">
        <v>29.77870836</v>
      </c>
      <c r="D120">
        <f>STDEV('[1]Raw counts'!K71:K73)</f>
        <v>3.3862237113215778</v>
      </c>
      <c r="E120" t="s">
        <v>29</v>
      </c>
    </row>
    <row r="121" spans="1:5" x14ac:dyDescent="0.2">
      <c r="A121" t="s">
        <v>24</v>
      </c>
      <c r="B121">
        <v>24</v>
      </c>
      <c r="C121">
        <v>31.464393449999999</v>
      </c>
      <c r="D121" s="1">
        <f>STDEV('[1]Raw counts'!K74:K76)</f>
        <v>4.3586350426310103</v>
      </c>
      <c r="E121" t="s">
        <v>29</v>
      </c>
    </row>
    <row r="122" spans="1:5" x14ac:dyDescent="0.2">
      <c r="A122" t="s">
        <v>13</v>
      </c>
      <c r="B122">
        <v>48</v>
      </c>
      <c r="C122" cm="1">
        <f t="array" ref="C122:C133">TRANSPOSE([1]Doublings!$B7:$M7)</f>
        <v>28.227501455678592</v>
      </c>
      <c r="D122">
        <f>STDEV('[1]Raw counts'!L41:L43)</f>
        <v>1.9657004649041232</v>
      </c>
      <c r="E122" t="s">
        <v>27</v>
      </c>
    </row>
    <row r="123" spans="1:5" x14ac:dyDescent="0.2">
      <c r="A123" t="s">
        <v>14</v>
      </c>
      <c r="B123">
        <v>48</v>
      </c>
      <c r="C123">
        <v>27.127965782127681</v>
      </c>
      <c r="D123">
        <f>STDEV('[1]Raw counts'!L44:L46)</f>
        <v>0.40496230271067096</v>
      </c>
      <c r="E123" t="s">
        <v>27</v>
      </c>
    </row>
    <row r="124" spans="1:5" x14ac:dyDescent="0.2">
      <c r="A124" t="s">
        <v>15</v>
      </c>
      <c r="B124">
        <v>48</v>
      </c>
      <c r="C124">
        <v>26.497422247097628</v>
      </c>
      <c r="D124">
        <f>STDEV('[1]Raw counts'!L47:L49)</f>
        <v>1.9732399161669347</v>
      </c>
      <c r="E124" t="s">
        <v>27</v>
      </c>
    </row>
    <row r="125" spans="1:5" x14ac:dyDescent="0.2">
      <c r="A125" t="s">
        <v>16</v>
      </c>
      <c r="B125">
        <v>48</v>
      </c>
      <c r="C125">
        <v>23.787833091862726</v>
      </c>
      <c r="D125">
        <f>STDEV('[1]Raw counts'!L50:L52)</f>
        <v>0.39552627288281222</v>
      </c>
      <c r="E125" t="s">
        <v>27</v>
      </c>
    </row>
    <row r="126" spans="1:5" x14ac:dyDescent="0.2">
      <c r="A126" t="s">
        <v>17</v>
      </c>
      <c r="B126">
        <v>48</v>
      </c>
      <c r="C126">
        <v>24.379027546295394</v>
      </c>
      <c r="D126">
        <f>STDEV('[1]Raw counts'!L53:L55)</f>
        <v>0.624123478059043</v>
      </c>
      <c r="E126" t="s">
        <v>27</v>
      </c>
    </row>
    <row r="127" spans="1:5" x14ac:dyDescent="0.2">
      <c r="A127" t="s">
        <v>18</v>
      </c>
      <c r="B127">
        <v>48</v>
      </c>
      <c r="C127">
        <v>26.526515158617954</v>
      </c>
      <c r="D127">
        <f>STDEV('[1]Raw counts'!L56:L58)</f>
        <v>0.81921416657958601</v>
      </c>
      <c r="E127" t="s">
        <v>27</v>
      </c>
    </row>
    <row r="128" spans="1:5" x14ac:dyDescent="0.2">
      <c r="A128" t="s">
        <v>19</v>
      </c>
      <c r="B128">
        <v>48</v>
      </c>
      <c r="C128">
        <v>25.575424759098901</v>
      </c>
      <c r="D128">
        <f>STDEV('[1]Raw counts'!L59:L61)</f>
        <v>0.36946179574036858</v>
      </c>
      <c r="E128" t="s">
        <v>27</v>
      </c>
    </row>
    <row r="129" spans="1:5" x14ac:dyDescent="0.2">
      <c r="A129" t="s">
        <v>20</v>
      </c>
      <c r="B129">
        <v>48</v>
      </c>
      <c r="C129">
        <v>27.575424759098901</v>
      </c>
      <c r="D129">
        <f>STDEV('[1]Raw counts'!L62:L64)</f>
        <v>0.90708319070683363</v>
      </c>
      <c r="E129" t="s">
        <v>27</v>
      </c>
    </row>
    <row r="130" spans="1:5" x14ac:dyDescent="0.2">
      <c r="A130" t="s">
        <v>21</v>
      </c>
      <c r="B130">
        <v>48</v>
      </c>
      <c r="C130">
        <v>25.990462258522015</v>
      </c>
      <c r="D130">
        <f>STDEV('[1]Raw counts'!L65:L67)</f>
        <v>18.601810528928368</v>
      </c>
      <c r="E130" t="s">
        <v>27</v>
      </c>
    </row>
    <row r="131" spans="1:5" x14ac:dyDescent="0.2">
      <c r="A131" t="s">
        <v>22</v>
      </c>
      <c r="B131">
        <v>48</v>
      </c>
      <c r="C131">
        <v>25.838459164932694</v>
      </c>
      <c r="D131">
        <f>STDEV('[1]Raw counts'!L68:L70)</f>
        <v>0.57735026918962584</v>
      </c>
      <c r="E131" t="s">
        <v>27</v>
      </c>
    </row>
    <row r="132" spans="1:5" x14ac:dyDescent="0.2">
      <c r="A132" t="s">
        <v>23</v>
      </c>
      <c r="B132">
        <v>48</v>
      </c>
      <c r="C132">
        <v>26.777058620268548</v>
      </c>
      <c r="D132">
        <f>STDEV('[1]Raw counts'!L71:L73)</f>
        <v>0.87018309942723793</v>
      </c>
      <c r="E132" t="s">
        <v>27</v>
      </c>
    </row>
    <row r="133" spans="1:5" x14ac:dyDescent="0.2">
      <c r="A133" t="s">
        <v>24</v>
      </c>
      <c r="B133">
        <v>48</v>
      </c>
      <c r="C133">
        <v>23.838459164932694</v>
      </c>
      <c r="D133" s="1">
        <f>STDEV('[1]Raw counts'!L74:L76)</f>
        <v>1.4452833418037048</v>
      </c>
      <c r="E133" t="s">
        <v>27</v>
      </c>
    </row>
    <row r="134" spans="1:5" x14ac:dyDescent="0.2">
      <c r="A134" t="s">
        <v>13</v>
      </c>
      <c r="B134">
        <v>48</v>
      </c>
      <c r="C134" cm="1">
        <f t="array" ref="C134:C145">TRANSPOSE([1]Doublings!$B13:$M13)</f>
        <v>27.444840649288754</v>
      </c>
      <c r="D134">
        <f>STDEV('[1]Raw counts'!M41:M43)</f>
        <v>3.1128391250634078</v>
      </c>
      <c r="E134" t="s">
        <v>29</v>
      </c>
    </row>
    <row r="135" spans="1:5" x14ac:dyDescent="0.2">
      <c r="A135" t="s">
        <v>14</v>
      </c>
      <c r="B135">
        <v>48</v>
      </c>
      <c r="C135">
        <v>25.890157352582058</v>
      </c>
      <c r="D135">
        <f>STDEV('[1]Raw counts'!M44:M46)</f>
        <v>4.0273862179630644</v>
      </c>
      <c r="E135" t="s">
        <v>29</v>
      </c>
    </row>
    <row r="136" spans="1:5" x14ac:dyDescent="0.2">
      <c r="A136" t="s">
        <v>15</v>
      </c>
      <c r="B136">
        <v>48</v>
      </c>
      <c r="C136">
        <v>27.840769325619895</v>
      </c>
      <c r="D136">
        <f>STDEV('[1]Raw counts'!M47:M49)</f>
        <v>3.4319122392855652</v>
      </c>
      <c r="E136" t="s">
        <v>29</v>
      </c>
    </row>
    <row r="137" spans="1:5" x14ac:dyDescent="0.2">
      <c r="A137" t="s">
        <v>16</v>
      </c>
      <c r="B137">
        <v>48</v>
      </c>
      <c r="C137">
        <v>26.141021934953123</v>
      </c>
      <c r="D137">
        <f>STDEV('[1]Raw counts'!M50:M52)</f>
        <v>0.74339488553790245</v>
      </c>
      <c r="E137" t="s">
        <v>29</v>
      </c>
    </row>
    <row r="138" spans="1:5" x14ac:dyDescent="0.2">
      <c r="A138" t="s">
        <v>17</v>
      </c>
      <c r="B138">
        <v>48</v>
      </c>
      <c r="C138">
        <v>24.794065045574243</v>
      </c>
      <c r="D138">
        <f>STDEV('[1]Raw counts'!M53:M55)</f>
        <v>1.05531636054886</v>
      </c>
      <c r="E138" t="s">
        <v>29</v>
      </c>
    </row>
    <row r="139" spans="1:5" x14ac:dyDescent="0.2">
      <c r="A139" t="s">
        <v>18</v>
      </c>
      <c r="B139">
        <v>48</v>
      </c>
      <c r="C139">
        <v>23.305964084105671</v>
      </c>
      <c r="D139">
        <f>STDEV('[1]Raw counts'!M56:M58)</f>
        <v>0.94027928502452629</v>
      </c>
      <c r="E139" t="s">
        <v>29</v>
      </c>
    </row>
    <row r="140" spans="1:5" x14ac:dyDescent="0.2">
      <c r="A140" t="s">
        <v>19</v>
      </c>
      <c r="B140">
        <v>48</v>
      </c>
      <c r="C140">
        <v>24.990462258377743</v>
      </c>
      <c r="D140">
        <f>STDEV('[1]Raw counts'!M59:M61)</f>
        <v>0.66241896388504784</v>
      </c>
      <c r="E140" t="s">
        <v>29</v>
      </c>
    </row>
    <row r="141" spans="1:5" x14ac:dyDescent="0.2">
      <c r="A141" t="s">
        <v>20</v>
      </c>
      <c r="B141">
        <v>48</v>
      </c>
      <c r="C141">
        <v>24.83845916493269</v>
      </c>
      <c r="D141">
        <f>STDEV('[1]Raw counts'!M62:M64)</f>
        <v>1.1623656473355888</v>
      </c>
      <c r="E141" t="s">
        <v>29</v>
      </c>
    </row>
    <row r="142" spans="1:5" x14ac:dyDescent="0.2">
      <c r="A142" t="s">
        <v>21</v>
      </c>
      <c r="B142">
        <v>48</v>
      </c>
      <c r="C142">
        <v>26.368973881631476</v>
      </c>
      <c r="D142">
        <f>STDEV('[1]Raw counts'!M65:M67)</f>
        <v>0.50240044669857631</v>
      </c>
      <c r="E142" t="s">
        <v>29</v>
      </c>
    </row>
    <row r="143" spans="1:5" x14ac:dyDescent="0.2">
      <c r="A143" t="s">
        <v>22</v>
      </c>
      <c r="B143">
        <v>48</v>
      </c>
      <c r="C143">
        <v>24.575424759098901</v>
      </c>
      <c r="D143">
        <f>STDEV('[1]Raw counts'!M68:M70)</f>
        <v>0.72333986219816726</v>
      </c>
      <c r="E143" t="s">
        <v>29</v>
      </c>
    </row>
    <row r="144" spans="1:5" x14ac:dyDescent="0.2">
      <c r="A144" t="s">
        <v>23</v>
      </c>
      <c r="B144">
        <v>48</v>
      </c>
      <c r="C144">
        <v>26.349865058683768</v>
      </c>
      <c r="D144">
        <f>STDEV('[1]Raw counts'!M71:M73)</f>
        <v>3.4398031943987717</v>
      </c>
      <c r="E144" t="s">
        <v>29</v>
      </c>
    </row>
    <row r="145" spans="1:5" x14ac:dyDescent="0.2">
      <c r="A145" t="s">
        <v>24</v>
      </c>
      <c r="B145">
        <v>48</v>
      </c>
      <c r="C145">
        <v>28.727427852543951</v>
      </c>
      <c r="D145" s="1">
        <f>STDEV('[1]Raw counts'!M74:M76)</f>
        <v>2.6797089196984616</v>
      </c>
      <c r="E14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PFU_raw</vt:lpstr>
      <vt:lpstr>PFU_stat</vt:lpstr>
      <vt:lpstr>Percent_change</vt:lpstr>
      <vt:lpstr>Fullchange</vt:lpstr>
      <vt:lpstr>PFU_double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 Bisesi</dc:creator>
  <cp:lastModifiedBy>Ave Bisesi</cp:lastModifiedBy>
  <dcterms:created xsi:type="dcterms:W3CDTF">2022-05-13T13:53:10Z</dcterms:created>
  <dcterms:modified xsi:type="dcterms:W3CDTF">2022-05-31T23:20:34Z</dcterms:modified>
</cp:coreProperties>
</file>