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635" windowHeight="9195" activeTab="2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F8" i="1"/>
  <c r="B2" i="1" l="1"/>
  <c r="E2" i="1" s="1"/>
  <c r="F10" i="1" l="1"/>
  <c r="F2" i="1"/>
  <c r="F11" i="1" l="1"/>
  <c r="F9" i="1"/>
</calcChain>
</file>

<file path=xl/sharedStrings.xml><?xml version="1.0" encoding="utf-8"?>
<sst xmlns="http://schemas.openxmlformats.org/spreadsheetml/2006/main" count="34" uniqueCount="34">
  <si>
    <t>當月應計天數</t>
    <phoneticPr fontId="1" type="noConversion"/>
  </si>
  <si>
    <t>長照需要等級</t>
    <phoneticPr fontId="1" type="noConversion"/>
  </si>
  <si>
    <t>第2級</t>
    <phoneticPr fontId="1" type="noConversion"/>
  </si>
  <si>
    <t>第3級</t>
  </si>
  <si>
    <t>第4級</t>
  </si>
  <si>
    <t>第5級</t>
  </si>
  <si>
    <t>第6級</t>
  </si>
  <si>
    <t>第7級</t>
  </si>
  <si>
    <t>第8級</t>
  </si>
  <si>
    <t>第二類</t>
  </si>
  <si>
    <t>第二類</t>
    <phoneticPr fontId="1" type="noConversion"/>
  </si>
  <si>
    <t>交通分區</t>
    <phoneticPr fontId="1" type="noConversion"/>
  </si>
  <si>
    <t>照顧及專業服務
應有額度</t>
    <phoneticPr fontId="1" type="noConversion"/>
  </si>
  <si>
    <t>交通接送服務
應有額度</t>
    <phoneticPr fontId="1" type="noConversion"/>
  </si>
  <si>
    <t>照顧及專業服務-總額度</t>
    <phoneticPr fontId="1" type="noConversion"/>
  </si>
  <si>
    <t>應扣減額度</t>
    <phoneticPr fontId="1" type="noConversion"/>
  </si>
  <si>
    <t>交通接送服務-總額度</t>
    <phoneticPr fontId="1" type="noConversion"/>
  </si>
  <si>
    <t>應扣減額度</t>
    <phoneticPr fontId="1" type="noConversion"/>
  </si>
  <si>
    <t>評估日</t>
    <phoneticPr fontId="1" type="noConversion"/>
  </si>
  <si>
    <t>第2級</t>
  </si>
  <si>
    <t>第2級-有外看</t>
    <phoneticPr fontId="1" type="noConversion"/>
  </si>
  <si>
    <t>第3級-有外看</t>
  </si>
  <si>
    <t>第4級-有外看</t>
  </si>
  <si>
    <t>第5級-有外看</t>
  </si>
  <si>
    <t>第6級-有外看</t>
  </si>
  <si>
    <t>第7級-有外看</t>
  </si>
  <si>
    <t>第8級-有外看</t>
  </si>
  <si>
    <t>長照需要等級</t>
    <phoneticPr fontId="1" type="noConversion"/>
  </si>
  <si>
    <t>交通接送類型</t>
    <phoneticPr fontId="1" type="noConversion"/>
  </si>
  <si>
    <t>照顧及專業服務給付額度</t>
    <phoneticPr fontId="1" type="noConversion"/>
  </si>
  <si>
    <t>交通接送給付額度</t>
    <phoneticPr fontId="1" type="noConversion"/>
  </si>
  <si>
    <t>第一類</t>
    <phoneticPr fontId="1" type="noConversion"/>
  </si>
  <si>
    <t>第三類</t>
    <phoneticPr fontId="1" type="noConversion"/>
  </si>
  <si>
    <t>第四類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</si>
</sst>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#,##0_);[Red]\(#,##0\)"/>
    <numFmt numFmtId="178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芫荽"/>
      <family val="3"/>
      <charset val="136"/>
    </font>
    <font>
      <sz val="12"/>
      <color rgb="FFFF0000"/>
      <name val="芫荽"/>
      <family val="3"/>
      <charset val="136"/>
    </font>
    <font>
      <b/>
      <sz val="14"/>
      <color theme="1"/>
      <name val="芫荽"/>
      <family val="3"/>
      <charset val="136"/>
    </font>
    <font>
      <b/>
      <sz val="14"/>
      <color rgb="FFFF0000"/>
      <name val="芫荽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178" fontId="4" fillId="3" borderId="6" xfId="0" applyNumberFormat="1" applyFont="1" applyFill="1" applyBorder="1" applyAlignment="1" applyProtection="1">
      <alignment horizontal="center" vertical="center"/>
    </xf>
    <xf numFmtId="178" fontId="4" fillId="2" borderId="8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Protection="1">
      <alignment vertical="center"/>
    </xf>
    <xf numFmtId="0" fontId="4" fillId="2" borderId="3" xfId="0" applyFont="1" applyFill="1" applyBorder="1" applyProtection="1">
      <alignment vertical="center"/>
    </xf>
    <xf numFmtId="0" fontId="4" fillId="3" borderId="3" xfId="0" applyFont="1" applyFill="1" applyBorder="1" applyProtection="1">
      <alignment vertical="center"/>
    </xf>
    <xf numFmtId="0" fontId="4" fillId="3" borderId="5" xfId="0" applyFont="1" applyFill="1" applyBorder="1" applyProtection="1">
      <alignment vertical="center"/>
    </xf>
    <xf numFmtId="177" fontId="4" fillId="0" borderId="4" xfId="0" applyNumberFormat="1" applyFont="1" applyBorder="1" applyProtection="1">
      <alignment vertical="center"/>
    </xf>
    <xf numFmtId="177" fontId="4" fillId="0" borderId="2" xfId="0" applyNumberFormat="1" applyFont="1" applyBorder="1" applyProtection="1">
      <alignment vertical="center"/>
    </xf>
    <xf numFmtId="177" fontId="5" fillId="0" borderId="4" xfId="0" applyNumberFormat="1" applyFont="1" applyBorder="1" applyProtection="1">
      <alignment vertical="center"/>
    </xf>
    <xf numFmtId="177" fontId="5" fillId="0" borderId="6" xfId="0" applyNumberFormat="1" applyFont="1" applyBorder="1" applyProtection="1">
      <alignment vertical="center"/>
    </xf>
    <xf numFmtId="176" fontId="4" fillId="4" borderId="5" xfId="0" applyNumberFormat="1" applyFont="1" applyFill="1" applyBorder="1" applyAlignment="1" applyProtection="1">
      <alignment horizontal="center" vertical="center"/>
      <protection locked="0"/>
    </xf>
    <xf numFmtId="49" fontId="4" fillId="4" borderId="8" xfId="0" applyNumberFormat="1" applyFont="1" applyFill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0" sqref="B20"/>
    </sheetView>
  </sheetViews>
  <sheetFormatPr defaultRowHeight="16.5" x14ac:dyDescent="0.25"/>
  <cols>
    <col min="1" max="1" width="13" bestFit="1" customWidth="1"/>
    <col min="2" max="2" width="16.375" bestFit="1" customWidth="1"/>
    <col min="3" max="4" width="16.125" customWidth="1"/>
    <col min="5" max="5" width="28.125" bestFit="1" customWidth="1"/>
    <col min="6" max="6" width="23" bestFit="1" customWidth="1"/>
  </cols>
  <sheetData>
    <row r="1" spans="1:6" ht="39.950000000000003" customHeight="1" x14ac:dyDescent="0.25">
      <c r="A1" s="3" t="s">
        <v>18</v>
      </c>
      <c r="B1" s="4" t="s">
        <v>0</v>
      </c>
      <c r="C1" s="4" t="s">
        <v>1</v>
      </c>
      <c r="D1" s="4" t="s">
        <v>11</v>
      </c>
      <c r="E1" s="6" t="s">
        <v>12</v>
      </c>
      <c r="F1" s="7" t="s">
        <v>13</v>
      </c>
    </row>
    <row r="2" spans="1:6" ht="39.950000000000003" customHeight="1" thickBot="1" x14ac:dyDescent="0.3">
      <c r="A2" s="18">
        <v>45870</v>
      </c>
      <c r="B2" s="5">
        <f>EOMONTH(A2,0)-A2+1</f>
        <v>31</v>
      </c>
      <c r="C2" s="19" t="s">
        <v>19</v>
      </c>
      <c r="D2" s="19" t="s">
        <v>9</v>
      </c>
      <c r="E2" s="9">
        <f>VLOOKUP(C2,工作表2!A2:B15,2,FALSE)*(B2/DAY(EOMONTH(A2,0)))</f>
        <v>10020</v>
      </c>
      <c r="F2" s="8">
        <f>VLOOKUP(D2,工作表3!A3:B3,2,FALSE)*(B2/DAY(EOMONTH(A2,0)))</f>
        <v>1840</v>
      </c>
    </row>
    <row r="3" spans="1:6" ht="18" x14ac:dyDescent="0.25">
      <c r="A3" s="1"/>
      <c r="B3" s="1"/>
      <c r="C3" s="1"/>
      <c r="D3" s="1"/>
      <c r="E3" s="1"/>
      <c r="F3" s="1"/>
    </row>
    <row r="4" spans="1:6" ht="18" x14ac:dyDescent="0.25">
      <c r="A4" s="1"/>
      <c r="B4" s="1"/>
      <c r="C4" s="1"/>
      <c r="D4" s="1"/>
      <c r="E4" s="1"/>
      <c r="F4" s="1"/>
    </row>
    <row r="5" spans="1:6" ht="18" x14ac:dyDescent="0.25">
      <c r="A5" s="1"/>
      <c r="B5" s="1"/>
      <c r="C5" s="1"/>
      <c r="D5" s="1"/>
      <c r="E5" s="1"/>
      <c r="F5" s="1"/>
    </row>
    <row r="6" spans="1:6" ht="18" x14ac:dyDescent="0.25">
      <c r="A6" s="1"/>
      <c r="B6" s="1"/>
      <c r="C6" s="1"/>
      <c r="D6" s="1"/>
      <c r="E6" s="1"/>
      <c r="F6" s="1"/>
    </row>
    <row r="7" spans="1:6" ht="18.75" thickBot="1" x14ac:dyDescent="0.3">
      <c r="C7" s="1"/>
      <c r="D7" s="1"/>
      <c r="E7" s="1"/>
      <c r="F7" s="2"/>
    </row>
    <row r="8" spans="1:6" ht="30" customHeight="1" x14ac:dyDescent="0.25">
      <c r="C8" s="1"/>
      <c r="D8" s="1"/>
      <c r="E8" s="10" t="s">
        <v>14</v>
      </c>
      <c r="F8" s="15">
        <f>VLOOKUP(C2,工作表2!A2:B15,2,FALSE)</f>
        <v>10020</v>
      </c>
    </row>
    <row r="9" spans="1:6" ht="30" customHeight="1" x14ac:dyDescent="0.25">
      <c r="C9" s="1"/>
      <c r="D9" s="1"/>
      <c r="E9" s="11" t="s">
        <v>15</v>
      </c>
      <c r="F9" s="16">
        <f>F8-E2</f>
        <v>0</v>
      </c>
    </row>
    <row r="10" spans="1:6" ht="30" customHeight="1" x14ac:dyDescent="0.25">
      <c r="C10" s="1"/>
      <c r="D10" s="1"/>
      <c r="E10" s="12" t="s">
        <v>16</v>
      </c>
      <c r="F10" s="14">
        <f>VLOOKUP(D2,工作表3!A3:B3,2,FALSE)</f>
        <v>1840</v>
      </c>
    </row>
    <row r="11" spans="1:6" ht="30" customHeight="1" thickBot="1" x14ac:dyDescent="0.3">
      <c r="A11" s="1"/>
      <c r="B11" s="1"/>
      <c r="C11" s="1"/>
      <c r="D11" s="1"/>
      <c r="E11" s="13" t="s">
        <v>17</v>
      </c>
      <c r="F11" s="17">
        <f>F10-F2</f>
        <v>0</v>
      </c>
    </row>
  </sheetData>
  <sheetProtection selectLockedCells="1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工作表2!$A$2:$A$15</xm:f>
          </x14:formula1>
          <xm:sqref>C2</xm:sqref>
        </x14:dataValidation>
        <x14:dataValidation type="list" allowBlank="1" showInputMessage="1" showErrorMessage="1">
          <x14:formula1>
            <xm:f>工作表3!$A$3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5" sqref="D1:E5"/>
    </sheetView>
  </sheetViews>
  <sheetFormatPr defaultRowHeight="16.5" x14ac:dyDescent="0.25"/>
  <cols>
    <col min="1" max="1" width="13.875" bestFit="1" customWidth="1"/>
    <col min="4" max="4" width="13.875" bestFit="1" customWidth="1"/>
  </cols>
  <sheetData>
    <row r="1" spans="1:2" x14ac:dyDescent="0.25">
      <c r="A1" t="s">
        <v>27</v>
      </c>
      <c r="B1" t="s">
        <v>29</v>
      </c>
    </row>
    <row r="2" spans="1:2" x14ac:dyDescent="0.25">
      <c r="A2" t="s">
        <v>2</v>
      </c>
      <c r="B2">
        <v>10020</v>
      </c>
    </row>
    <row r="3" spans="1:2" x14ac:dyDescent="0.25">
      <c r="A3" t="s">
        <v>3</v>
      </c>
      <c r="B3">
        <v>15460</v>
      </c>
    </row>
    <row r="4" spans="1:2" x14ac:dyDescent="0.25">
      <c r="A4" t="s">
        <v>4</v>
      </c>
      <c r="B4">
        <v>18580</v>
      </c>
    </row>
    <row r="5" spans="1:2" x14ac:dyDescent="0.25">
      <c r="A5" t="s">
        <v>5</v>
      </c>
      <c r="B5">
        <v>24100</v>
      </c>
    </row>
    <row r="6" spans="1:2" x14ac:dyDescent="0.25">
      <c r="A6" t="s">
        <v>6</v>
      </c>
      <c r="B6">
        <v>28070</v>
      </c>
    </row>
    <row r="7" spans="1:2" x14ac:dyDescent="0.25">
      <c r="A7" t="s">
        <v>7</v>
      </c>
      <c r="B7">
        <v>32090</v>
      </c>
    </row>
    <row r="8" spans="1:2" x14ac:dyDescent="0.25">
      <c r="A8" t="s">
        <v>8</v>
      </c>
      <c r="B8">
        <v>36180</v>
      </c>
    </row>
    <row r="9" spans="1:2" x14ac:dyDescent="0.25">
      <c r="A9" t="s">
        <v>20</v>
      </c>
      <c r="B9">
        <f t="shared" ref="B9:B15" si="0">B2*0.3</f>
        <v>3006</v>
      </c>
    </row>
    <row r="10" spans="1:2" x14ac:dyDescent="0.25">
      <c r="A10" t="s">
        <v>21</v>
      </c>
      <c r="B10">
        <f t="shared" si="0"/>
        <v>4638</v>
      </c>
    </row>
    <row r="11" spans="1:2" x14ac:dyDescent="0.25">
      <c r="A11" t="s">
        <v>22</v>
      </c>
      <c r="B11">
        <f t="shared" si="0"/>
        <v>5574</v>
      </c>
    </row>
    <row r="12" spans="1:2" x14ac:dyDescent="0.25">
      <c r="A12" t="s">
        <v>23</v>
      </c>
      <c r="B12">
        <f t="shared" si="0"/>
        <v>7230</v>
      </c>
    </row>
    <row r="13" spans="1:2" x14ac:dyDescent="0.25">
      <c r="A13" t="s">
        <v>24</v>
      </c>
      <c r="B13">
        <f t="shared" si="0"/>
        <v>8421</v>
      </c>
    </row>
    <row r="14" spans="1:2" x14ac:dyDescent="0.25">
      <c r="A14" t="s">
        <v>25</v>
      </c>
      <c r="B14">
        <f t="shared" si="0"/>
        <v>9627</v>
      </c>
    </row>
    <row r="15" spans="1:2" x14ac:dyDescent="0.25">
      <c r="A15" t="s">
        <v>26</v>
      </c>
      <c r="B15">
        <f t="shared" si="0"/>
        <v>10854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13" sqref="D13"/>
    </sheetView>
  </sheetViews>
  <sheetFormatPr defaultRowHeight="16.5" x14ac:dyDescent="0.25"/>
  <cols>
    <col min="1" max="1" width="13.875" bestFit="1" customWidth="1"/>
  </cols>
  <sheetData>
    <row r="1" spans="1:2" x14ac:dyDescent="0.25">
      <c r="A1" t="s">
        <v>28</v>
      </c>
      <c r="B1" t="s">
        <v>30</v>
      </c>
    </row>
    <row r="2" spans="1:2" x14ac:dyDescent="0.25">
      <c r="A2" t="s">
        <v>31</v>
      </c>
      <c r="B2">
        <v>1680</v>
      </c>
    </row>
    <row r="3" spans="1:2" x14ac:dyDescent="0.25">
      <c r="A3" t="s">
        <v>10</v>
      </c>
      <c r="B3">
        <v>1840</v>
      </c>
    </row>
    <row r="4" spans="1:2" x14ac:dyDescent="0.25">
      <c r="A4" t="s">
        <v>32</v>
      </c>
      <c r="B4">
        <v>2000</v>
      </c>
    </row>
    <row r="5" spans="1:2" x14ac:dyDescent="0.25">
      <c r="A5" t="s">
        <v>33</v>
      </c>
      <c r="B5">
        <v>2400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247692</dc:creator>
  <cp:lastModifiedBy>247692</cp:lastModifiedBy>
  <dcterms:created xsi:type="dcterms:W3CDTF">2025-08-07T05:17:27Z</dcterms:created>
  <dcterms:modified xsi:type="dcterms:W3CDTF">2025-08-07T08:04:08Z</dcterms:modified>
</cp:coreProperties>
</file>