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Tower\Dropbox\Private\smart energy project\"/>
    </mc:Choice>
  </mc:AlternateContent>
  <bookViews>
    <workbookView xWindow="0" yWindow="0" windowWidth="25200" windowHeight="11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H44" i="1"/>
  <c r="H45" i="1"/>
  <c r="H46" i="1"/>
  <c r="H42" i="1"/>
  <c r="C27" i="1" l="1"/>
  <c r="C28" i="1"/>
  <c r="C26" i="1"/>
  <c r="B20" i="1" l="1"/>
  <c r="D46" i="1"/>
  <c r="E46" i="1" s="1"/>
  <c r="G46" i="1" s="1"/>
  <c r="D43" i="1"/>
  <c r="E43" i="1" s="1"/>
  <c r="G43" i="1" s="1"/>
  <c r="D44" i="1"/>
  <c r="E44" i="1" s="1"/>
  <c r="G44" i="1" s="1"/>
  <c r="D45" i="1"/>
  <c r="E45" i="1" s="1"/>
  <c r="G45" i="1" s="1"/>
  <c r="D42" i="1"/>
  <c r="E42" i="1" s="1"/>
  <c r="G42" i="1" s="1"/>
  <c r="D20" i="1"/>
  <c r="D12" i="1"/>
  <c r="G12" i="1" s="1"/>
  <c r="D11" i="1"/>
  <c r="E11" i="1" s="1"/>
  <c r="F46" i="1" l="1"/>
  <c r="F45" i="1"/>
  <c r="F44" i="1"/>
  <c r="F43" i="1"/>
  <c r="F42" i="1"/>
  <c r="G11" i="1"/>
  <c r="E12" i="1"/>
</calcChain>
</file>

<file path=xl/sharedStrings.xml><?xml version="1.0" encoding="utf-8"?>
<sst xmlns="http://schemas.openxmlformats.org/spreadsheetml/2006/main" count="100" uniqueCount="74">
  <si>
    <t>Car</t>
  </si>
  <si>
    <t>Entry Options</t>
  </si>
  <si>
    <t>Enter specific value if known (x l/100km)</t>
  </si>
  <si>
    <t>Dietary Attitude</t>
  </si>
  <si>
    <t>Meat Lover</t>
  </si>
  <si>
    <t>Average</t>
  </si>
  <si>
    <t>No Beef</t>
  </si>
  <si>
    <t>Vegetarian</t>
  </si>
  <si>
    <t>Vegan</t>
  </si>
  <si>
    <t>Car Type or specific fuel efficency</t>
  </si>
  <si>
    <t>Fuel Type</t>
  </si>
  <si>
    <t>Petrol</t>
  </si>
  <si>
    <t>Diesel</t>
  </si>
  <si>
    <t>Tramway</t>
  </si>
  <si>
    <t>Calculations</t>
  </si>
  <si>
    <t>Value</t>
  </si>
  <si>
    <t>Carbon Footprint in g CO2-eq/MJ</t>
  </si>
  <si>
    <t>Carbon Footprint in g CO2-eq/L</t>
  </si>
  <si>
    <t>Density in kg/L</t>
  </si>
  <si>
    <t>Energy in MJ/kg</t>
  </si>
  <si>
    <t>Unit</t>
  </si>
  <si>
    <t>Value Petrol</t>
  </si>
  <si>
    <t>Value Diesel</t>
  </si>
  <si>
    <t>Diet Type</t>
  </si>
  <si>
    <t>Average Daily Caloric Intake in kcal</t>
  </si>
  <si>
    <t>Average Daily Caloric Intake in kWh</t>
  </si>
  <si>
    <t>Cycling (~17.5 km/h)</t>
  </si>
  <si>
    <t>Walking (~4 km/h)</t>
  </si>
  <si>
    <t>Energy Intensity in kWh/km</t>
  </si>
  <si>
    <t>Foodprint in g CO2-eq/(Person*Year)</t>
  </si>
  <si>
    <t>Carbon Footprint in g CO2-eq/kWh</t>
  </si>
  <si>
    <t>Walking Carbon Footprint in g CO2-eq/km</t>
  </si>
  <si>
    <t>Cycling Carbon Footprint in g CO2-eq/km</t>
  </si>
  <si>
    <t>Smart Energy Project: User Profiling and Energy/CO2 Calculations</t>
  </si>
  <si>
    <t>Energy Intensity in kWh/L</t>
  </si>
  <si>
    <t>Carbon Footprint in g CO2-eq/km</t>
  </si>
  <si>
    <t>Energy in MJ/L</t>
  </si>
  <si>
    <t>Flying</t>
  </si>
  <si>
    <t>Value (&lt;463 km)</t>
  </si>
  <si>
    <t>Value (463 km - 3000 km)</t>
  </si>
  <si>
    <t>Value (&gt;3000 km)</t>
  </si>
  <si>
    <t>Energy Intensity in L/km (Jet Fuel)</t>
  </si>
  <si>
    <t>Heating System</t>
  </si>
  <si>
    <t>Heating Type</t>
  </si>
  <si>
    <t>Oil</t>
  </si>
  <si>
    <t>Gas</t>
  </si>
  <si>
    <t>Electric</t>
  </si>
  <si>
    <t>Air Source Heat Pump</t>
  </si>
  <si>
    <t>Ground Source Heat Pump</t>
  </si>
  <si>
    <t>Living Area</t>
  </si>
  <si>
    <t>Enter specific value if known (m^2)</t>
  </si>
  <si>
    <t>Room (16m^2)</t>
  </si>
  <si>
    <t>Flat (80m^2)</t>
  </si>
  <si>
    <t>Villa (500m^2)</t>
  </si>
  <si>
    <t>Minergie A (0 kWh/m^2)</t>
  </si>
  <si>
    <t>House (180m^2)</t>
  </si>
  <si>
    <t>average daily co2 footprint per capita in switzerland: 16.6027kg</t>
  </si>
  <si>
    <t>New Building (48/365 kWh/m^2)</t>
  </si>
  <si>
    <t>Renovated (90/365 kWh/m^2)</t>
  </si>
  <si>
    <t>Old Building (120/365 kWh/m^2)</t>
  </si>
  <si>
    <t>Minergie (38/365 kWh/m^2)</t>
  </si>
  <si>
    <t>Minergie P (30/365 kWh/m^2)</t>
  </si>
  <si>
    <t>House Type (heating per day)</t>
  </si>
  <si>
    <t>Small (5 l/100km)</t>
  </si>
  <si>
    <t>Medium (8 l/100km)</t>
  </si>
  <si>
    <t>Big (12 l/100km)</t>
  </si>
  <si>
    <t>Running Carbon Footprint in g CO2-eq/km</t>
  </si>
  <si>
    <t>Running(~10km/h)</t>
  </si>
  <si>
    <t>Sources: https://www.sbb.ch/content/dam/sbb/de/pdf/sbb-konzern/verantwortung-fuer-gesellschaft/Hintergrundbericht_d.pdf; https://www.stadt-zuerich.ch/vbz/de/index/die_vbz/medien/medienmitteilungen/quartier-ebus--die-vbz-setzen-elektrifizierungsstrategie-fort.html</t>
  </si>
  <si>
    <t>Sources: https://en.wikipedia.org/wiki/Environmental_impact_of_aviation; http://lipasto.vtt.fi/yksikkopaastot/henkiloliikennee/ilmaliikennee/ilmae.htm</t>
  </si>
  <si>
    <t>Sources: http://shrinkthatfootprint.com/food-carbon-footprint-diet; http://www.energie.ch/mobilitaet</t>
  </si>
  <si>
    <t>Sources: https://www.eia.gov/tools/faqs/faq.php?id=73&amp;t=11; https://en.wikipedia.org/wiki/Energy_density; https://www.eia.gov/tools/faqs/faq.php?id=73&amp;t=11</t>
  </si>
  <si>
    <t>Sources: https://www.energiestiftung.ch/energieeffizienz-gebaeudestandards.html; http://researchbriefings.files.parliament.uk/documents/POST-PN-0523/POST-PN-0523.pdf</t>
  </si>
  <si>
    <t>Source: https://www.theguardian.com/environment/datablog/2009/sep/02/carbon-emissions-per-person-capita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</si>
</sst>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.5"/>
      <color rgb="FF000000"/>
      <name val="Verdana"/>
      <family val="2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0" fillId="4" borderId="0" xfId="0" applyFill="1"/>
    <xf numFmtId="0" fontId="0" fillId="4" borderId="0" xfId="0" applyFont="1" applyFill="1"/>
    <xf numFmtId="0" fontId="0" fillId="3" borderId="0" xfId="0" applyFont="1" applyFill="1"/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40" workbookViewId="0">
      <selection activeCell="B67" sqref="B67"/>
    </sheetView>
  </sheetViews>
  <sheetFormatPr defaultRowHeight="15" x14ac:dyDescent="0.25"/>
  <cols>
    <col min="1" max="1" width="34.7109375" customWidth="1"/>
    <col min="2" max="2" width="41.42578125" customWidth="1"/>
    <col min="3" max="3" width="32.5703125" customWidth="1"/>
    <col min="4" max="4" width="39.5703125" customWidth="1"/>
    <col min="5" max="5" width="40.42578125" style="1" customWidth="1"/>
    <col min="6" max="6" width="41.42578125" customWidth="1"/>
    <col min="7" max="7" width="40.85546875" style="1" customWidth="1"/>
    <col min="8" max="8" width="36.85546875" customWidth="1"/>
  </cols>
  <sheetData>
    <row r="1" spans="1:7" ht="18.75" x14ac:dyDescent="0.3">
      <c r="A1" s="13" t="s">
        <v>33</v>
      </c>
    </row>
    <row r="2" spans="1:7" ht="18.75" x14ac:dyDescent="0.3">
      <c r="A2" s="13"/>
    </row>
    <row r="4" spans="1:7" x14ac:dyDescent="0.25">
      <c r="A4" s="1" t="s">
        <v>0</v>
      </c>
      <c r="B4" t="s">
        <v>71</v>
      </c>
    </row>
    <row r="5" spans="1:7" s="5" customFormat="1" x14ac:dyDescent="0.25">
      <c r="A5" s="4" t="s">
        <v>1</v>
      </c>
      <c r="E5" s="6"/>
      <c r="G5" s="6"/>
    </row>
    <row r="6" spans="1:7" s="5" customFormat="1" x14ac:dyDescent="0.25">
      <c r="A6" s="5" t="s">
        <v>9</v>
      </c>
      <c r="B6" s="5" t="s">
        <v>2</v>
      </c>
      <c r="C6" s="5" t="s">
        <v>63</v>
      </c>
      <c r="D6" s="5" t="s">
        <v>64</v>
      </c>
      <c r="E6" s="5" t="s">
        <v>65</v>
      </c>
      <c r="G6" s="6"/>
    </row>
    <row r="7" spans="1:7" s="5" customFormat="1" x14ac:dyDescent="0.25">
      <c r="A7" s="5" t="s">
        <v>10</v>
      </c>
      <c r="B7" s="5" t="s">
        <v>11</v>
      </c>
      <c r="C7" s="5" t="s">
        <v>12</v>
      </c>
      <c r="E7" s="6"/>
      <c r="G7" s="6"/>
    </row>
    <row r="9" spans="1:7" x14ac:dyDescent="0.25">
      <c r="A9" s="3" t="s">
        <v>14</v>
      </c>
    </row>
    <row r="10" spans="1:7" x14ac:dyDescent="0.25">
      <c r="A10" t="s">
        <v>20</v>
      </c>
      <c r="B10" t="s">
        <v>19</v>
      </c>
      <c r="C10" t="s">
        <v>18</v>
      </c>
      <c r="D10" t="s">
        <v>36</v>
      </c>
      <c r="E10" s="9" t="s">
        <v>34</v>
      </c>
      <c r="F10" t="s">
        <v>16</v>
      </c>
      <c r="G10" s="10" t="s">
        <v>17</v>
      </c>
    </row>
    <row r="11" spans="1:7" x14ac:dyDescent="0.25">
      <c r="A11" t="s">
        <v>21</v>
      </c>
      <c r="B11">
        <v>46.4</v>
      </c>
      <c r="C11">
        <v>0.745</v>
      </c>
      <c r="D11">
        <f>B11*C11</f>
        <v>34.567999999999998</v>
      </c>
      <c r="E11" s="9">
        <f>D11*0.277778</f>
        <v>9.6022299039999996</v>
      </c>
      <c r="F11">
        <v>67.583834899999999</v>
      </c>
      <c r="G11" s="10">
        <f>D11*F11</f>
        <v>2336.2380048231998</v>
      </c>
    </row>
    <row r="12" spans="1:7" x14ac:dyDescent="0.25">
      <c r="A12" t="s">
        <v>22</v>
      </c>
      <c r="B12">
        <v>48</v>
      </c>
      <c r="C12">
        <v>0.83199999999999996</v>
      </c>
      <c r="D12">
        <f>B12*C12</f>
        <v>39.936</v>
      </c>
      <c r="E12" s="9">
        <f>D12*0.277778</f>
        <v>11.093342208000001</v>
      </c>
      <c r="F12">
        <v>69.346517599999999</v>
      </c>
      <c r="G12" s="10">
        <f>D12*F12</f>
        <v>2769.4225268736</v>
      </c>
    </row>
    <row r="17" spans="1:7" x14ac:dyDescent="0.25">
      <c r="A17" s="1" t="s">
        <v>13</v>
      </c>
      <c r="B17" t="s">
        <v>68</v>
      </c>
    </row>
    <row r="18" spans="1:7" x14ac:dyDescent="0.25">
      <c r="A18" s="3" t="s">
        <v>14</v>
      </c>
    </row>
    <row r="19" spans="1:7" x14ac:dyDescent="0.25">
      <c r="A19" t="s">
        <v>20</v>
      </c>
      <c r="B19" s="8" t="s">
        <v>28</v>
      </c>
      <c r="C19" t="s">
        <v>30</v>
      </c>
      <c r="D19" s="10" t="s">
        <v>35</v>
      </c>
      <c r="E19"/>
      <c r="F19" s="1"/>
      <c r="G19"/>
    </row>
    <row r="20" spans="1:7" x14ac:dyDescent="0.25">
      <c r="A20" t="s">
        <v>15</v>
      </c>
      <c r="B20" s="8">
        <f>4.75/53</f>
        <v>8.9622641509433956E-2</v>
      </c>
      <c r="C20">
        <v>13</v>
      </c>
      <c r="D20" s="10">
        <f>B20*C20</f>
        <v>1.1650943396226414</v>
      </c>
      <c r="E20"/>
      <c r="F20" s="1"/>
      <c r="G20"/>
    </row>
    <row r="23" spans="1:7" x14ac:dyDescent="0.25">
      <c r="A23" s="1" t="s">
        <v>37</v>
      </c>
      <c r="B23" t="s">
        <v>69</v>
      </c>
    </row>
    <row r="24" spans="1:7" x14ac:dyDescent="0.25">
      <c r="A24" s="3" t="s">
        <v>14</v>
      </c>
    </row>
    <row r="25" spans="1:7" x14ac:dyDescent="0.25">
      <c r="A25" s="2" t="s">
        <v>20</v>
      </c>
      <c r="B25" t="s">
        <v>41</v>
      </c>
      <c r="C25" s="8" t="s">
        <v>28</v>
      </c>
      <c r="D25" s="10" t="s">
        <v>35</v>
      </c>
    </row>
    <row r="26" spans="1:7" x14ac:dyDescent="0.25">
      <c r="A26" s="2" t="s">
        <v>38</v>
      </c>
      <c r="B26" s="11">
        <v>0.1</v>
      </c>
      <c r="C26" s="8">
        <f>B26*34.7*0.277778</f>
        <v>0.96388966000000031</v>
      </c>
      <c r="D26" s="10">
        <v>260</v>
      </c>
    </row>
    <row r="27" spans="1:7" x14ac:dyDescent="0.25">
      <c r="A27" s="2" t="s">
        <v>39</v>
      </c>
      <c r="B27" s="11">
        <v>5.8999999999999997E-2</v>
      </c>
      <c r="C27" s="8">
        <f t="shared" ref="C27:C28" si="0">B27*34.7*0.277778</f>
        <v>0.56869489940000006</v>
      </c>
      <c r="D27" s="10">
        <v>149</v>
      </c>
    </row>
    <row r="28" spans="1:7" x14ac:dyDescent="0.25">
      <c r="A28" s="2" t="s">
        <v>40</v>
      </c>
      <c r="B28" s="11">
        <v>4.4999999999999998E-2</v>
      </c>
      <c r="C28" s="8">
        <f t="shared" si="0"/>
        <v>0.43375034700000009</v>
      </c>
      <c r="D28" s="10">
        <v>114</v>
      </c>
    </row>
    <row r="29" spans="1:7" x14ac:dyDescent="0.25">
      <c r="A29" s="2"/>
    </row>
    <row r="31" spans="1:7" x14ac:dyDescent="0.25">
      <c r="A31" s="1" t="s">
        <v>3</v>
      </c>
      <c r="B31" t="s">
        <v>70</v>
      </c>
    </row>
    <row r="32" spans="1:7" s="5" customFormat="1" x14ac:dyDescent="0.25">
      <c r="A32" s="4" t="s">
        <v>1</v>
      </c>
      <c r="E32" s="6"/>
      <c r="G32" s="6"/>
    </row>
    <row r="33" spans="1:8" s="5" customFormat="1" x14ac:dyDescent="0.25">
      <c r="A33" s="5" t="s">
        <v>23</v>
      </c>
      <c r="B33" s="5" t="s">
        <v>4</v>
      </c>
      <c r="C33" s="5" t="s">
        <v>5</v>
      </c>
      <c r="D33" s="5" t="s">
        <v>6</v>
      </c>
      <c r="E33" s="5" t="s">
        <v>7</v>
      </c>
      <c r="F33" s="7" t="s">
        <v>8</v>
      </c>
      <c r="G33" s="6"/>
    </row>
    <row r="35" spans="1:8" x14ac:dyDescent="0.25">
      <c r="A35" s="3" t="s">
        <v>14</v>
      </c>
    </row>
    <row r="36" spans="1:8" x14ac:dyDescent="0.25">
      <c r="A36" t="s">
        <v>20</v>
      </c>
      <c r="B36" s="8" t="s">
        <v>28</v>
      </c>
    </row>
    <row r="37" spans="1:8" x14ac:dyDescent="0.25">
      <c r="A37" t="s">
        <v>27</v>
      </c>
      <c r="B37" s="8">
        <v>0.01</v>
      </c>
    </row>
    <row r="38" spans="1:8" x14ac:dyDescent="0.25">
      <c r="A38" t="s">
        <v>67</v>
      </c>
      <c r="B38" s="8">
        <v>0.09</v>
      </c>
    </row>
    <row r="39" spans="1:8" x14ac:dyDescent="0.25">
      <c r="A39" t="s">
        <v>26</v>
      </c>
      <c r="B39" s="8">
        <v>2.5000000000000001E-2</v>
      </c>
    </row>
    <row r="41" spans="1:8" x14ac:dyDescent="0.25">
      <c r="A41" t="s">
        <v>20</v>
      </c>
      <c r="B41" t="s">
        <v>29</v>
      </c>
      <c r="C41" t="s">
        <v>24</v>
      </c>
      <c r="D41" t="s">
        <v>25</v>
      </c>
      <c r="E41" s="2" t="s">
        <v>30</v>
      </c>
      <c r="F41" s="10" t="s">
        <v>31</v>
      </c>
      <c r="G41" s="10" t="s">
        <v>32</v>
      </c>
      <c r="H41" s="10" t="s">
        <v>66</v>
      </c>
    </row>
    <row r="42" spans="1:8" x14ac:dyDescent="0.25">
      <c r="A42" t="s">
        <v>4</v>
      </c>
      <c r="B42">
        <v>3300000</v>
      </c>
      <c r="C42">
        <v>2600</v>
      </c>
      <c r="D42">
        <f>C42*0.00116222</f>
        <v>3.0217720000000003</v>
      </c>
      <c r="E42" s="2">
        <f>B42/(D42*365)</f>
        <v>2991.9847991214947</v>
      </c>
      <c r="F42" s="10">
        <f>($B$37)*E42</f>
        <v>29.919847991214947</v>
      </c>
      <c r="G42" s="10">
        <f>$B$39*E42</f>
        <v>74.79961997803737</v>
      </c>
      <c r="H42" s="10">
        <f>$B$38*E42</f>
        <v>269.27863192093452</v>
      </c>
    </row>
    <row r="43" spans="1:8" x14ac:dyDescent="0.25">
      <c r="A43" t="s">
        <v>5</v>
      </c>
      <c r="B43">
        <v>2500000</v>
      </c>
      <c r="C43">
        <v>2600</v>
      </c>
      <c r="D43">
        <f t="shared" ref="D43:D46" si="1">C43*0.00116222</f>
        <v>3.0217720000000003</v>
      </c>
      <c r="E43" s="2">
        <f t="shared" ref="E43:E46" si="2">B43/(D43*365)</f>
        <v>2266.6551508496173</v>
      </c>
      <c r="F43" s="10">
        <f t="shared" ref="F43:F46" si="3">($B$37)*E43</f>
        <v>22.666551508496173</v>
      </c>
      <c r="G43" s="10">
        <f t="shared" ref="G43:G46" si="4">$B$39*E43</f>
        <v>56.666378771240431</v>
      </c>
      <c r="H43" s="10">
        <f t="shared" ref="H43:H46" si="5">$B$38*E43</f>
        <v>203.99896357646554</v>
      </c>
    </row>
    <row r="44" spans="1:8" x14ac:dyDescent="0.25">
      <c r="A44" t="s">
        <v>6</v>
      </c>
      <c r="B44">
        <v>1900000</v>
      </c>
      <c r="C44">
        <v>2600</v>
      </c>
      <c r="D44">
        <f t="shared" si="1"/>
        <v>3.0217720000000003</v>
      </c>
      <c r="E44" s="2">
        <f t="shared" si="2"/>
        <v>1722.6579146457091</v>
      </c>
      <c r="F44" s="10">
        <f t="shared" si="3"/>
        <v>17.226579146457091</v>
      </c>
      <c r="G44" s="10">
        <f t="shared" si="4"/>
        <v>43.066447866142731</v>
      </c>
      <c r="H44" s="10">
        <f t="shared" si="5"/>
        <v>155.03921231811381</v>
      </c>
    </row>
    <row r="45" spans="1:8" x14ac:dyDescent="0.25">
      <c r="A45" t="s">
        <v>7</v>
      </c>
      <c r="B45">
        <v>1700000</v>
      </c>
      <c r="C45">
        <v>2600</v>
      </c>
      <c r="D45">
        <f t="shared" si="1"/>
        <v>3.0217720000000003</v>
      </c>
      <c r="E45" s="2">
        <f t="shared" si="2"/>
        <v>1541.3255025777396</v>
      </c>
      <c r="F45" s="10">
        <f t="shared" si="3"/>
        <v>15.413255025777396</v>
      </c>
      <c r="G45" s="10">
        <f t="shared" si="4"/>
        <v>38.533137564443493</v>
      </c>
      <c r="H45" s="10">
        <f t="shared" si="5"/>
        <v>138.71929523199657</v>
      </c>
    </row>
    <row r="46" spans="1:8" x14ac:dyDescent="0.25">
      <c r="A46" t="s">
        <v>8</v>
      </c>
      <c r="B46">
        <v>1500000</v>
      </c>
      <c r="C46">
        <v>2600</v>
      </c>
      <c r="D46">
        <f t="shared" si="1"/>
        <v>3.0217720000000003</v>
      </c>
      <c r="E46" s="2">
        <f t="shared" si="2"/>
        <v>1359.9930905097704</v>
      </c>
      <c r="F46" s="10">
        <f t="shared" si="3"/>
        <v>13.599930905097704</v>
      </c>
      <c r="G46" s="10">
        <f t="shared" si="4"/>
        <v>33.999827262744262</v>
      </c>
      <c r="H46" s="10">
        <f t="shared" si="5"/>
        <v>122.39937814587933</v>
      </c>
    </row>
    <row r="49" spans="1:7" x14ac:dyDescent="0.25">
      <c r="A49" s="1" t="s">
        <v>42</v>
      </c>
      <c r="B49" t="s">
        <v>72</v>
      </c>
    </row>
    <row r="50" spans="1:7" s="5" customFormat="1" x14ac:dyDescent="0.25">
      <c r="A50" s="4" t="s">
        <v>1</v>
      </c>
      <c r="E50" s="6"/>
      <c r="G50" s="6"/>
    </row>
    <row r="51" spans="1:7" s="5" customFormat="1" x14ac:dyDescent="0.25">
      <c r="A51" s="5" t="s">
        <v>43</v>
      </c>
      <c r="B51" s="5" t="s">
        <v>44</v>
      </c>
      <c r="C51" s="5" t="s">
        <v>45</v>
      </c>
      <c r="D51" s="5" t="s">
        <v>46</v>
      </c>
      <c r="E51" s="7" t="s">
        <v>47</v>
      </c>
      <c r="F51" s="5" t="s">
        <v>48</v>
      </c>
      <c r="G51" s="6"/>
    </row>
    <row r="52" spans="1:7" s="5" customFormat="1" x14ac:dyDescent="0.25">
      <c r="A52" s="5" t="s">
        <v>49</v>
      </c>
      <c r="B52" s="5" t="s">
        <v>50</v>
      </c>
      <c r="C52" s="5" t="s">
        <v>51</v>
      </c>
      <c r="D52" s="5" t="s">
        <v>52</v>
      </c>
      <c r="E52" s="7" t="s">
        <v>55</v>
      </c>
      <c r="F52" s="5" t="s">
        <v>53</v>
      </c>
      <c r="G52" s="6"/>
    </row>
    <row r="53" spans="1:7" s="5" customFormat="1" x14ac:dyDescent="0.25">
      <c r="A53" s="5" t="s">
        <v>62</v>
      </c>
      <c r="B53" s="5" t="s">
        <v>57</v>
      </c>
      <c r="C53" s="5" t="s">
        <v>58</v>
      </c>
      <c r="D53" s="5" t="s">
        <v>59</v>
      </c>
      <c r="E53" s="7" t="s">
        <v>60</v>
      </c>
      <c r="F53" s="5" t="s">
        <v>61</v>
      </c>
      <c r="G53" s="7" t="s">
        <v>54</v>
      </c>
    </row>
    <row r="55" spans="1:7" x14ac:dyDescent="0.25">
      <c r="A55" s="3" t="s">
        <v>14</v>
      </c>
    </row>
    <row r="56" spans="1:7" x14ac:dyDescent="0.25">
      <c r="A56" s="2" t="s">
        <v>20</v>
      </c>
      <c r="B56" s="10" t="s">
        <v>30</v>
      </c>
      <c r="C56" s="2"/>
    </row>
    <row r="57" spans="1:7" x14ac:dyDescent="0.25">
      <c r="A57" t="s">
        <v>44</v>
      </c>
      <c r="B57" s="10">
        <v>430</v>
      </c>
    </row>
    <row r="58" spans="1:7" x14ac:dyDescent="0.25">
      <c r="A58" t="s">
        <v>45</v>
      </c>
      <c r="B58" s="10">
        <v>295</v>
      </c>
    </row>
    <row r="59" spans="1:7" x14ac:dyDescent="0.25">
      <c r="A59" t="s">
        <v>46</v>
      </c>
      <c r="B59" s="10">
        <v>370</v>
      </c>
    </row>
    <row r="60" spans="1:7" x14ac:dyDescent="0.25">
      <c r="A60" t="s">
        <v>47</v>
      </c>
      <c r="B60" s="10">
        <v>170</v>
      </c>
    </row>
    <row r="61" spans="1:7" x14ac:dyDescent="0.25">
      <c r="A61" t="s">
        <v>48</v>
      </c>
      <c r="B61" s="10">
        <v>130</v>
      </c>
    </row>
    <row r="64" spans="1:7" x14ac:dyDescent="0.25">
      <c r="A64" s="12" t="s">
        <v>56</v>
      </c>
    </row>
    <row r="65" spans="1:1" x14ac:dyDescent="0.25">
      <c r="A65" t="s">
        <v>73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DaniTower</dc:creator>
  <cp:lastModifiedBy>DaniTower</cp:lastModifiedBy>
  <dcterms:created xsi:type="dcterms:W3CDTF">2017-10-11T21:30:54Z</dcterms:created>
  <dcterms:modified xsi:type="dcterms:W3CDTF">2017-11-07T21:03:34Z</dcterms:modified>
</cp:coreProperties>
</file>