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Tower\Dropbox\Private\smart energy project\"/>
    </mc:Choice>
  </mc:AlternateContent>
  <xr:revisionPtr revIDLastSave="15" documentId="0AC04DF9809125E3615100A2D9F68D14F105C2A9" xr6:coauthVersionLast="24" xr6:coauthVersionMax="24" xr10:uidLastSave="{8F60E4E8-C260-4F70-843A-A5226EA4DD87}"/>
  <bookViews>
    <workbookView xWindow="0" yWindow="0" windowWidth="25200" windowHeight="1116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2" i="1"/>
  <c r="H43" i="1"/>
  <c r="H44" i="1"/>
  <c r="H40" i="1"/>
  <c r="F40" i="1"/>
  <c r="C26" i="1"/>
  <c r="C27" i="1"/>
  <c r="C25" i="1"/>
  <c r="B19" i="1"/>
  <c r="D44" i="1"/>
  <c r="E44" i="1"/>
  <c r="G44" i="1"/>
  <c r="D41" i="1"/>
  <c r="E41" i="1"/>
  <c r="G41" i="1"/>
  <c r="D42" i="1"/>
  <c r="E42" i="1"/>
  <c r="G42" i="1"/>
  <c r="D43" i="1"/>
  <c r="E43" i="1"/>
  <c r="G43" i="1"/>
  <c r="D40" i="1"/>
  <c r="E40" i="1"/>
  <c r="G40" i="1"/>
  <c r="D19" i="1"/>
  <c r="D11" i="1"/>
  <c r="G11" i="1"/>
  <c r="D10" i="1"/>
  <c r="E10" i="1"/>
  <c r="F44" i="1"/>
  <c r="F43" i="1"/>
  <c r="F42" i="1"/>
  <c r="F41" i="1"/>
  <c r="G10" i="1"/>
  <c r="E11" i="1"/>
</calcChain>
</file>

<file path=xl/sharedStrings.xml><?xml version="1.0" encoding="utf-8"?>
<sst xmlns="http://schemas.openxmlformats.org/spreadsheetml/2006/main" count="63" uniqueCount="46">
  <si>
    <t>Smart Energy Project: User Profiling and Energy/CO2 Calculations</t>
  </si>
  <si>
    <t>Car</t>
  </si>
  <si>
    <t>Entry Options</t>
  </si>
  <si>
    <t>Car Type or specific fuel efficency</t>
  </si>
  <si>
    <t>Enter specific value if known (x l/100km)</t>
  </si>
  <si>
    <t>Small (x l/100km)</t>
  </si>
  <si>
    <t>Medium (x l/100km)</t>
  </si>
  <si>
    <t>Big (x l/100km)</t>
  </si>
  <si>
    <t>Fuel Type</t>
  </si>
  <si>
    <t>Petrol</t>
  </si>
  <si>
    <t>Diesel</t>
  </si>
  <si>
    <t>Calculations</t>
  </si>
  <si>
    <t>Unit</t>
  </si>
  <si>
    <t>Energy in MJ/kg</t>
  </si>
  <si>
    <t>Density in kg/L</t>
  </si>
  <si>
    <t>Energy in MJ/L</t>
  </si>
  <si>
    <t>Energy Intensity in kWh/L</t>
  </si>
  <si>
    <t>Carbon Footprint in g CO2-eq/MJ</t>
  </si>
  <si>
    <t>Carbon Footprint in g CO2-eq/L</t>
  </si>
  <si>
    <t>Value Petrol</t>
  </si>
  <si>
    <t>Value Diesel</t>
  </si>
  <si>
    <t>Tramway</t>
  </si>
  <si>
    <t>Energy Intensity in kWh/km</t>
  </si>
  <si>
    <t>Carbon Footprint in g CO2-eq/kWh</t>
  </si>
  <si>
    <t>Carbon Footprint in g CO2-eq/km</t>
  </si>
  <si>
    <t>Value</t>
  </si>
  <si>
    <t>Flying</t>
  </si>
  <si>
    <t>Energy Intensity in L/km (Jet Fuel)</t>
  </si>
  <si>
    <t>Value (&lt;463 km)</t>
  </si>
  <si>
    <t>Value (463 km - 3000 km)</t>
  </si>
  <si>
    <t>Value (&gt;3000 km)</t>
  </si>
  <si>
    <t>Dietary Attitude</t>
  </si>
  <si>
    <t>Diet Type</t>
  </si>
  <si>
    <t>Meat Lover</t>
  </si>
  <si>
    <t>Average</t>
  </si>
  <si>
    <t>No Beef</t>
  </si>
  <si>
    <t>Vegetarian</t>
  </si>
  <si>
    <t>Vegan</t>
  </si>
  <si>
    <t>Walking (~4 km/h)</t>
  </si>
  <si>
    <t>Cycling (~17.5 km/h)</t>
  </si>
  <si>
    <t>Foodprint in g CO2-eq/(Person*Year)</t>
  </si>
  <si>
    <t>Average Daily Caloric Intake in kcal</t>
  </si>
  <si>
    <t>Average Daily Caloric Intake in kWh</t>
  </si>
  <si>
    <t>Walking Carbon Footprint in g CO2-eq/km</t>
  </si>
  <si>
    <t>Cycling Carbon Footprint in g CO2-eq/km</t>
  </si>
  <si>
    <t>Running Carbon Footprint in g CO2-eq/km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</si>
</sst>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.5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4" borderId="0" xfId="0" applyFill="1"/>
    <xf numFmtId="0" fontId="0" fillId="4" borderId="0" xfId="0" applyFont="1" applyFill="1"/>
    <xf numFmtId="0" fontId="0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D27" workbookViewId="0" xr3:uid="{AEA406A1-0E4B-5B11-9CD5-51D6E497D94C}">
      <selection activeCell="H40" sqref="H40:H44"/>
    </sheetView>
  </sheetViews>
  <sheetFormatPr defaultRowHeight="15"/>
  <cols>
    <col min="1" max="1" width="34.7109375" customWidth="1"/>
    <col min="2" max="2" width="41.42578125" customWidth="1"/>
    <col min="3" max="3" width="32.5703125" customWidth="1"/>
    <col min="4" max="4" width="39.5703125" customWidth="1"/>
    <col min="5" max="5" width="40.42578125" style="1" customWidth="1"/>
    <col min="6" max="6" width="41.42578125" customWidth="1"/>
    <col min="7" max="7" width="40.85546875" style="1" customWidth="1"/>
    <col min="8" max="8" width="39" bestFit="1" customWidth="1"/>
  </cols>
  <sheetData>
    <row r="1" spans="1:7">
      <c r="A1" t="s">
        <v>0</v>
      </c>
    </row>
    <row r="3" spans="1:7">
      <c r="A3" s="1" t="s">
        <v>1</v>
      </c>
    </row>
    <row r="4" spans="1:7" s="5" customFormat="1">
      <c r="A4" s="4" t="s">
        <v>2</v>
      </c>
      <c r="E4" s="6"/>
      <c r="G4" s="6"/>
    </row>
    <row r="5" spans="1:7" s="5" customFormat="1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G5" s="6"/>
    </row>
    <row r="6" spans="1:7" s="5" customFormat="1">
      <c r="A6" s="5" t="s">
        <v>8</v>
      </c>
      <c r="B6" s="5" t="s">
        <v>9</v>
      </c>
      <c r="C6" s="5" t="s">
        <v>10</v>
      </c>
      <c r="E6" s="6"/>
      <c r="G6" s="6"/>
    </row>
    <row r="8" spans="1:7">
      <c r="A8" s="3" t="s">
        <v>11</v>
      </c>
    </row>
    <row r="9" spans="1:7">
      <c r="A9" t="s">
        <v>12</v>
      </c>
      <c r="B9" t="s">
        <v>13</v>
      </c>
      <c r="C9" t="s">
        <v>14</v>
      </c>
      <c r="D9" t="s">
        <v>15</v>
      </c>
      <c r="E9" s="9" t="s">
        <v>16</v>
      </c>
      <c r="F9" t="s">
        <v>17</v>
      </c>
      <c r="G9" s="10" t="s">
        <v>18</v>
      </c>
    </row>
    <row r="10" spans="1:7">
      <c r="A10" t="s">
        <v>19</v>
      </c>
      <c r="B10">
        <v>46.4</v>
      </c>
      <c r="C10">
        <v>0.745</v>
      </c>
      <c r="D10">
        <f>B10*C10</f>
        <v>34.567999999999998</v>
      </c>
      <c r="E10" s="9">
        <f>D10*0.277778</f>
        <v>9.6022299039999996</v>
      </c>
      <c r="F10">
        <v>67.583834899999999</v>
      </c>
      <c r="G10" s="10">
        <f>D10*F10</f>
        <v>2336.2380048231998</v>
      </c>
    </row>
    <row r="11" spans="1:7">
      <c r="A11" t="s">
        <v>20</v>
      </c>
      <c r="B11">
        <v>48</v>
      </c>
      <c r="C11">
        <v>0.83199999999999996</v>
      </c>
      <c r="D11">
        <f>B11*C11</f>
        <v>39.936</v>
      </c>
      <c r="E11" s="9">
        <f>D11*0.277778</f>
        <v>11.093342208000001</v>
      </c>
      <c r="F11">
        <v>69.346517599999999</v>
      </c>
      <c r="G11" s="10">
        <f>D11*F11</f>
        <v>2769.4225268736</v>
      </c>
    </row>
    <row r="16" spans="1:7">
      <c r="A16" s="1" t="s">
        <v>21</v>
      </c>
    </row>
    <row r="17" spans="1:7">
      <c r="A17" s="3" t="s">
        <v>11</v>
      </c>
    </row>
    <row r="18" spans="1:7">
      <c r="A18" t="s">
        <v>12</v>
      </c>
      <c r="B18" s="8" t="s">
        <v>22</v>
      </c>
      <c r="C18" t="s">
        <v>23</v>
      </c>
      <c r="D18" s="10" t="s">
        <v>24</v>
      </c>
      <c r="E18"/>
      <c r="F18" s="1"/>
      <c r="G18"/>
    </row>
    <row r="19" spans="1:7">
      <c r="A19" t="s">
        <v>25</v>
      </c>
      <c r="B19" s="8">
        <f>4.75/53</f>
        <v>8.9622641509433956E-2</v>
      </c>
      <c r="C19">
        <v>13</v>
      </c>
      <c r="D19" s="10">
        <f>B19*C19</f>
        <v>1.1650943396226414</v>
      </c>
      <c r="E19"/>
      <c r="F19" s="1"/>
      <c r="G19"/>
    </row>
    <row r="22" spans="1:7">
      <c r="A22" s="1" t="s">
        <v>26</v>
      </c>
    </row>
    <row r="23" spans="1:7">
      <c r="A23" s="3" t="s">
        <v>11</v>
      </c>
    </row>
    <row r="24" spans="1:7">
      <c r="A24" s="2" t="s">
        <v>12</v>
      </c>
      <c r="B24" t="s">
        <v>27</v>
      </c>
      <c r="C24" s="8" t="s">
        <v>22</v>
      </c>
      <c r="D24" s="10" t="s">
        <v>24</v>
      </c>
    </row>
    <row r="25" spans="1:7">
      <c r="A25" s="2" t="s">
        <v>28</v>
      </c>
      <c r="B25" s="11">
        <v>0.1</v>
      </c>
      <c r="C25" s="8">
        <f>B25*34.7*0.277778</f>
        <v>0.96388966000000031</v>
      </c>
      <c r="D25" s="10">
        <v>260</v>
      </c>
    </row>
    <row r="26" spans="1:7">
      <c r="A26" s="2" t="s">
        <v>29</v>
      </c>
      <c r="B26" s="11">
        <v>5.8999999999999997E-2</v>
      </c>
      <c r="C26" s="8">
        <f t="shared" ref="C26:C27" si="0">B26*34.7*0.277778</f>
        <v>0.56869489940000006</v>
      </c>
      <c r="D26" s="10">
        <v>149</v>
      </c>
    </row>
    <row r="27" spans="1:7">
      <c r="A27" s="2" t="s">
        <v>30</v>
      </c>
      <c r="B27" s="11">
        <v>4.4999999999999998E-2</v>
      </c>
      <c r="C27" s="8">
        <f t="shared" si="0"/>
        <v>0.43375034700000009</v>
      </c>
      <c r="D27" s="10">
        <v>114</v>
      </c>
    </row>
    <row r="28" spans="1:7">
      <c r="A28" s="2"/>
    </row>
    <row r="30" spans="1:7">
      <c r="A30" s="1" t="s">
        <v>31</v>
      </c>
    </row>
    <row r="31" spans="1:7" s="5" customFormat="1">
      <c r="A31" s="4" t="s">
        <v>2</v>
      </c>
      <c r="E31" s="6"/>
      <c r="G31" s="6"/>
    </row>
    <row r="32" spans="1:7" s="5" customFormat="1">
      <c r="A32" s="5" t="s">
        <v>32</v>
      </c>
      <c r="B32" s="5" t="s">
        <v>33</v>
      </c>
      <c r="C32" s="5" t="s">
        <v>34</v>
      </c>
      <c r="D32" s="5" t="s">
        <v>35</v>
      </c>
      <c r="E32" s="5" t="s">
        <v>36</v>
      </c>
      <c r="F32" s="7" t="s">
        <v>37</v>
      </c>
      <c r="G32" s="6"/>
    </row>
    <row r="34" spans="1:8">
      <c r="A34" s="3" t="s">
        <v>11</v>
      </c>
    </row>
    <row r="35" spans="1:8">
      <c r="A35" t="s">
        <v>12</v>
      </c>
      <c r="B35" s="8" t="s">
        <v>22</v>
      </c>
    </row>
    <row r="36" spans="1:8">
      <c r="A36" t="s">
        <v>38</v>
      </c>
      <c r="B36" s="8">
        <v>0.01</v>
      </c>
    </row>
    <row r="37" spans="1:8">
      <c r="A37" t="s">
        <v>39</v>
      </c>
      <c r="B37" s="8">
        <v>2.5000000000000001E-2</v>
      </c>
    </row>
    <row r="39" spans="1:8">
      <c r="A39" t="s">
        <v>12</v>
      </c>
      <c r="B39" t="s">
        <v>40</v>
      </c>
      <c r="C39" t="s">
        <v>41</v>
      </c>
      <c r="D39" t="s">
        <v>42</v>
      </c>
      <c r="E39" s="2" t="s">
        <v>23</v>
      </c>
      <c r="F39" s="10" t="s">
        <v>43</v>
      </c>
      <c r="G39" s="10" t="s">
        <v>44</v>
      </c>
      <c r="H39" s="10" t="s">
        <v>45</v>
      </c>
    </row>
    <row r="40" spans="1:8">
      <c r="A40" t="s">
        <v>33</v>
      </c>
      <c r="B40">
        <v>3300000</v>
      </c>
      <c r="C40">
        <v>2600</v>
      </c>
      <c r="D40">
        <f>C40*0.00116222</f>
        <v>3.0217720000000003</v>
      </c>
      <c r="E40" s="2">
        <f>B40/(D40*365)</f>
        <v>2991.9847991214947</v>
      </c>
      <c r="F40" s="10">
        <f>($B$36)*E40</f>
        <v>29.919847991214947</v>
      </c>
      <c r="G40" s="10">
        <f>$B$37*E40</f>
        <v>74.79961997803737</v>
      </c>
      <c r="H40" s="10">
        <f>G40/412*547</f>
        <v>99.309204194141842</v>
      </c>
    </row>
    <row r="41" spans="1:8">
      <c r="A41" t="s">
        <v>34</v>
      </c>
      <c r="B41">
        <v>2500000</v>
      </c>
      <c r="C41">
        <v>2600</v>
      </c>
      <c r="D41">
        <f t="shared" ref="D41:D44" si="1">C41*0.00116222</f>
        <v>3.0217720000000003</v>
      </c>
      <c r="E41" s="2">
        <f t="shared" ref="E41:E44" si="2">B41/(D41*365)</f>
        <v>2266.6551508496173</v>
      </c>
      <c r="F41" s="10">
        <f t="shared" ref="F41:F44" si="3">($B$36)*E41</f>
        <v>22.666551508496173</v>
      </c>
      <c r="G41" s="10">
        <f t="shared" ref="G41:H44" si="4">$B$37*E41</f>
        <v>56.666378771240431</v>
      </c>
      <c r="H41" s="10">
        <f t="shared" ref="H41:H44" si="5">G41/412*547</f>
        <v>75.234245601622618</v>
      </c>
    </row>
    <row r="42" spans="1:8">
      <c r="A42" t="s">
        <v>35</v>
      </c>
      <c r="B42">
        <v>1900000</v>
      </c>
      <c r="C42">
        <v>2600</v>
      </c>
      <c r="D42">
        <f t="shared" si="1"/>
        <v>3.0217720000000003</v>
      </c>
      <c r="E42" s="2">
        <f t="shared" si="2"/>
        <v>1722.6579146457091</v>
      </c>
      <c r="F42" s="10">
        <f t="shared" si="3"/>
        <v>17.226579146457091</v>
      </c>
      <c r="G42" s="10">
        <f t="shared" si="4"/>
        <v>43.066447866142731</v>
      </c>
      <c r="H42" s="10">
        <f t="shared" si="5"/>
        <v>57.178026657233183</v>
      </c>
    </row>
    <row r="43" spans="1:8">
      <c r="A43" t="s">
        <v>36</v>
      </c>
      <c r="B43">
        <v>1700000</v>
      </c>
      <c r="C43">
        <v>2600</v>
      </c>
      <c r="D43">
        <f t="shared" si="1"/>
        <v>3.0217720000000003</v>
      </c>
      <c r="E43" s="2">
        <f t="shared" si="2"/>
        <v>1541.3255025777396</v>
      </c>
      <c r="F43" s="10">
        <f t="shared" si="3"/>
        <v>15.413255025777396</v>
      </c>
      <c r="G43" s="10">
        <f t="shared" si="4"/>
        <v>38.533137564443493</v>
      </c>
      <c r="H43" s="10">
        <f t="shared" si="5"/>
        <v>51.15928700910338</v>
      </c>
    </row>
    <row r="44" spans="1:8">
      <c r="A44" t="s">
        <v>37</v>
      </c>
      <c r="B44">
        <v>1500000</v>
      </c>
      <c r="C44">
        <v>2600</v>
      </c>
      <c r="D44">
        <f t="shared" si="1"/>
        <v>3.0217720000000003</v>
      </c>
      <c r="E44" s="2">
        <f t="shared" si="2"/>
        <v>1359.9930905097704</v>
      </c>
      <c r="F44" s="10">
        <f t="shared" si="3"/>
        <v>13.599930905097704</v>
      </c>
      <c r="G44" s="10">
        <f t="shared" si="4"/>
        <v>33.999827262744262</v>
      </c>
      <c r="H44" s="10">
        <f t="shared" si="5"/>
        <v>45.140547360973571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DaniTower</dc:creator>
  <cp:keywords/>
  <dc:description/>
  <cp:lastModifiedBy>4GMnTlEKJs@student.ethz.ch</cp:lastModifiedBy>
  <cp:revision/>
  <dcterms:created xsi:type="dcterms:W3CDTF">2017-10-11T21:30:54Z</dcterms:created>
  <dcterms:modified xsi:type="dcterms:W3CDTF">2017-10-24T19:50:44Z</dcterms:modified>
  <cp:category/>
  <cp:contentStatus/>
</cp:coreProperties>
</file>