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22995" windowHeight="9735"/>
  </bookViews>
  <sheets>
    <sheet name="Cover Page" sheetId="16" r:id="rId1"/>
    <sheet name="Event Summary" sheetId="17" r:id="rId2"/>
    <sheet name="Tool Sketch" sheetId="18" r:id="rId3"/>
    <sheet name="VS EWNS" sheetId="1" r:id="rId4"/>
    <sheet name="OTH Dev" sheetId="13" r:id="rId5"/>
    <sheet name="Survey 5m" sheetId="12" r:id="rId6"/>
    <sheet name="Survey 50m" sheetId="15" r:id="rId7"/>
  </sheets>
  <definedNames>
    <definedName name="_xlnm.Print_Area" localSheetId="4">'OTH Dev'!$A$1:$H$55</definedName>
    <definedName name="_xlnm.Print_Area" localSheetId="3">'VS EWNS'!$A$1:$H$55</definedName>
  </definedNames>
  <calcPr calcId="145621"/>
</workbook>
</file>

<file path=xl/calcChain.xml><?xml version="1.0" encoding="utf-8"?>
<calcChain xmlns="http://schemas.openxmlformats.org/spreadsheetml/2006/main">
  <c r="A11" i="17" l="1"/>
  <c r="G11" i="13" l="1"/>
  <c r="G11" i="1"/>
  <c r="H13" i="1" l="1"/>
  <c r="D13" i="1"/>
  <c r="C13" i="1"/>
  <c r="B13" i="1"/>
  <c r="A13" i="1"/>
  <c r="D11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A4" i="18" l="1"/>
  <c r="C4" i="18"/>
  <c r="E4" i="18"/>
  <c r="G4" i="18"/>
  <c r="A6" i="18"/>
  <c r="C6" i="18"/>
  <c r="E6" i="18"/>
  <c r="G6" i="18"/>
  <c r="A9" i="18"/>
  <c r="C9" i="18"/>
  <c r="E9" i="18"/>
  <c r="G9" i="18"/>
  <c r="A11" i="18"/>
  <c r="C11" i="18"/>
  <c r="E11" i="18"/>
  <c r="G11" i="18"/>
  <c r="A12" i="18"/>
  <c r="A13" i="18"/>
  <c r="C13" i="18"/>
  <c r="E13" i="18"/>
  <c r="G13" i="18"/>
  <c r="H13" i="18"/>
  <c r="C52" i="18"/>
  <c r="D53" i="18"/>
  <c r="E54" i="18"/>
  <c r="E12" i="16"/>
  <c r="E13" i="16"/>
  <c r="E14" i="16"/>
  <c r="E15" i="16"/>
  <c r="E16" i="16"/>
  <c r="E17" i="16"/>
  <c r="E18" i="16"/>
  <c r="H34" i="16"/>
  <c r="C13" i="15" l="1"/>
  <c r="G13" i="15"/>
  <c r="C13" i="12"/>
  <c r="G13" i="12"/>
  <c r="E13" i="15"/>
  <c r="A13" i="15"/>
  <c r="E13" i="12"/>
  <c r="A13" i="12"/>
  <c r="H13" i="15"/>
  <c r="H13" i="12"/>
  <c r="H13" i="13"/>
  <c r="G13" i="13"/>
  <c r="D13" i="13"/>
  <c r="C13" i="13"/>
  <c r="B13" i="13"/>
  <c r="A13" i="13"/>
  <c r="A12" i="1"/>
  <c r="E11" i="15" l="1"/>
  <c r="C11" i="15"/>
  <c r="A11" i="15"/>
  <c r="G9" i="15"/>
  <c r="E9" i="15"/>
  <c r="C9" i="15"/>
  <c r="A9" i="15"/>
  <c r="G6" i="15"/>
  <c r="E6" i="15"/>
  <c r="C6" i="15"/>
  <c r="A6" i="15"/>
  <c r="G4" i="15"/>
  <c r="E4" i="15"/>
  <c r="C4" i="15"/>
  <c r="A4" i="15"/>
  <c r="A12" i="15" s="1"/>
  <c r="E11" i="12"/>
  <c r="C11" i="12"/>
  <c r="A11" i="12"/>
  <c r="G9" i="12"/>
  <c r="E9" i="12"/>
  <c r="C9" i="12"/>
  <c r="A9" i="12"/>
  <c r="C6" i="12"/>
  <c r="A6" i="12"/>
  <c r="G4" i="12"/>
  <c r="E4" i="12"/>
  <c r="C4" i="12"/>
  <c r="A4" i="12"/>
  <c r="A12" i="12" s="1"/>
  <c r="G6" i="12" l="1"/>
  <c r="E6" i="12"/>
  <c r="H11" i="13"/>
  <c r="D11" i="13"/>
  <c r="C11" i="13"/>
  <c r="B11" i="13"/>
  <c r="A11" i="13"/>
  <c r="G9" i="13"/>
  <c r="D9" i="13"/>
  <c r="C9" i="13"/>
  <c r="B9" i="13"/>
  <c r="A9" i="13"/>
  <c r="G6" i="13"/>
  <c r="C6" i="13"/>
  <c r="A6" i="13"/>
  <c r="G4" i="13"/>
  <c r="C4" i="13"/>
  <c r="A4" i="13"/>
  <c r="H11" i="1" l="1"/>
  <c r="A12" i="13"/>
  <c r="H9" i="13"/>
  <c r="G11" i="15"/>
  <c r="G11" i="12"/>
</calcChain>
</file>

<file path=xl/sharedStrings.xml><?xml version="1.0" encoding="utf-8"?>
<sst xmlns="http://schemas.openxmlformats.org/spreadsheetml/2006/main" count="239" uniqueCount="109">
  <si>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</si>
  <si>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</si>
  <si>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</si>
  <si>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</si>
  <si>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</si>
  <si>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</si>
  <si>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</si>
  <si>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</si>
  <si>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</si>
  <si>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</si>
  <si>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</si>
  <si>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</si>
  <si>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</si>
  <si>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</si>
  <si>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</si>
  <si>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</si>
  <si>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</si>
  <si>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</si>
  <si>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</si>
  <si>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</si>
  <si>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Queensland</t>
  </si>
  <si>
    <t>Latitude</t>
  </si>
  <si>
    <t>Longitude</t>
  </si>
  <si>
    <t>Survey Reference</t>
  </si>
  <si>
    <t>0 m MD</t>
  </si>
  <si>
    <t>Depth Above Reference</t>
  </si>
  <si>
    <t>True North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</si>
  <si>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</si>
  <si>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</si>
  <si>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</si>
  <si>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</si>
  <si>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</si>
  <si>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</si>
  <si>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</si>
  <si>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Maximum Deviation</t>
  </si>
  <si>
    <t>Depth of Max Deviation</t>
  </si>
  <si>
    <t>Deviation vs Measured Depth</t>
  </si>
  <si>
    <t>Depth of Max DLS</t>
  </si>
  <si>
    <t>Max DLS</t>
  </si>
  <si>
    <t>Elevation</t>
  </si>
  <si>
    <t>Depth Reference</t>
  </si>
  <si>
    <t>Vertical Section / NS - EW Plot / Deviation Plot</t>
  </si>
  <si>
    <t>Three Dimensional Well Profile / Dogleg Severity</t>
  </si>
  <si>
    <t>Survey Data / 50 m Intervals</t>
  </si>
  <si>
    <t>Survey Data / 5 m Intervals</t>
  </si>
  <si>
    <t>Origin</t>
  </si>
  <si>
    <t>Wireline Company</t>
  </si>
  <si>
    <t>Vause Wireline</t>
  </si>
  <si>
    <t>Wireline</t>
  </si>
  <si>
    <t>Wireline Engineer</t>
  </si>
  <si>
    <t>J. Hollingworth</t>
  </si>
  <si>
    <t>Gyro Rep</t>
  </si>
  <si>
    <t>Tool Serial Number</t>
  </si>
  <si>
    <t>Survey Tool SN</t>
  </si>
  <si>
    <t>Tools SN</t>
  </si>
  <si>
    <t>Conveyance</t>
  </si>
  <si>
    <t>Conveyance Type</t>
  </si>
  <si>
    <t>Report Date:</t>
  </si>
  <si>
    <t>Survey Engineer:</t>
  </si>
  <si>
    <t>Survey Date:</t>
  </si>
  <si>
    <t>Longitude:</t>
  </si>
  <si>
    <t>Latitude: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</si>
  <si>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</si>
  <si>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</si>
  <si>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</si>
  <si>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</si>
  <si>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</si>
  <si>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</si>
  <si>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</si>
  <si>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</si>
  <si>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Total Weight</t>
  </si>
  <si>
    <t>Maximum OD</t>
  </si>
  <si>
    <t>Total Length</t>
  </si>
  <si>
    <t>Bow Spring Centralizer / BN</t>
  </si>
  <si>
    <t>Bow Spring Centralizer</t>
  </si>
  <si>
    <t>Tool Zero</t>
  </si>
  <si>
    <t>Wireline Head</t>
  </si>
  <si>
    <t>Description</t>
  </si>
  <si>
    <t>Weight (lbs)</t>
  </si>
  <si>
    <t>OD (in)</t>
  </si>
  <si>
    <t>Length (m)</t>
  </si>
  <si>
    <t>Tool Sketch</t>
  </si>
  <si>
    <t>Durham Ranch 122V</t>
  </si>
  <si>
    <t>Durham Ranch</t>
  </si>
  <si>
    <t>Issue with spool, depart location for Roma.</t>
  </si>
  <si>
    <t>Depart Vause Wireline base Roma.</t>
  </si>
  <si>
    <t>Arrive Vause Wireline base Roma.</t>
  </si>
  <si>
    <t>Arrive Durham Ranch 122V, 86 km.</t>
  </si>
  <si>
    <t>290.40m AMSL</t>
  </si>
  <si>
    <t>RKB</t>
  </si>
  <si>
    <t>G. Thomson</t>
  </si>
  <si>
    <t>Issues with 7-1/16" Valve screwing into spool, job delayed till following day.</t>
  </si>
  <si>
    <r>
      <t>026</t>
    </r>
    <r>
      <rPr>
        <sz val="11"/>
        <color theme="1"/>
        <rFont val="Calibri"/>
        <family val="2"/>
      </rPr>
      <t>˚ 01' 02.87" S.</t>
    </r>
  </si>
  <si>
    <r>
      <t>149</t>
    </r>
    <r>
      <rPr>
        <sz val="11"/>
        <color theme="1"/>
        <rFont val="Calibri"/>
        <family val="2"/>
      </rPr>
      <t>˚ 11' 17.76" E.</t>
    </r>
  </si>
  <si>
    <t>Tool box meeting and JSA.</t>
  </si>
  <si>
    <t>Rig up.</t>
  </si>
  <si>
    <t>Warm up Gyro.</t>
  </si>
  <si>
    <t>Pick up lubricator.</t>
  </si>
  <si>
    <t>Open well.</t>
  </si>
  <si>
    <t>Start in-run Gyro Survey from surface to TD.</t>
  </si>
  <si>
    <t>Weight Bar</t>
  </si>
  <si>
    <t>7/32" Wireline Cable</t>
  </si>
  <si>
    <t>90 lbs/kft</t>
  </si>
  <si>
    <t>Tagged TD @1000.4m RKB and start out-run Gyro survey.</t>
  </si>
  <si>
    <t>0m</t>
  </si>
  <si>
    <t>996m MD</t>
  </si>
  <si>
    <t>P. Bawden</t>
  </si>
  <si>
    <t>OOH, Start rig down wireline lubricator and unit.</t>
  </si>
  <si>
    <t>Depart Location for Vause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</si>
</sst>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C09]d\ mmmm\ yyyy;@"/>
    <numFmt numFmtId="165" formatCode="0.00\ &quot;˚/30m&quot;"/>
    <numFmt numFmtId="166" formatCode="0.0\ &quot;m&quot;"/>
    <numFmt numFmtId="167" formatCode="0.00\ &quot;˚&quot;"/>
    <numFmt numFmtId="168" formatCode="0\ &quot;m MD&quot;"/>
    <numFmt numFmtId="169" formatCode="General\ &quot;m MD&quot;"/>
    <numFmt numFmtId="170" formatCode="0.0"/>
    <numFmt numFmtId="171" formatCode="@\ &quot;Rep&quot;"/>
    <numFmt numFmtId="172" formatCode="0\ &quot;lbs&quot;"/>
    <numFmt numFmtId="173" formatCode="0.000\ &quot;in&quot;"/>
    <numFmt numFmtId="174" formatCode="0.00\ &quot;m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5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7" fillId="0" borderId="4" xfId="0" applyFont="1" applyBorder="1" applyAlignment="1">
      <alignment horizontal="left" vertical="center" indent="1"/>
    </xf>
    <xf numFmtId="166" fontId="7" fillId="0" borderId="11" xfId="0" applyNumberFormat="1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0" fillId="0" borderId="12" xfId="0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0" fontId="8" fillId="0" borderId="0" xfId="1" applyFont="1"/>
    <xf numFmtId="0" fontId="3" fillId="0" borderId="0" xfId="0" applyFont="1" applyAlignment="1">
      <alignment vertical="center"/>
    </xf>
    <xf numFmtId="168" fontId="7" fillId="0" borderId="6" xfId="0" applyNumberFormat="1" applyFont="1" applyBorder="1" applyAlignment="1">
      <alignment horizontal="left" vertical="center" indent="1"/>
    </xf>
    <xf numFmtId="169" fontId="7" fillId="0" borderId="6" xfId="0" applyNumberFormat="1" applyFont="1" applyBorder="1" applyAlignment="1">
      <alignment horizontal="left" vertical="center" indent="1"/>
    </xf>
    <xf numFmtId="0" fontId="0" fillId="0" borderId="5" xfId="0" applyFon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164" fontId="0" fillId="0" borderId="11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71" fontId="4" fillId="0" borderId="10" xfId="0" applyNumberFormat="1" applyFont="1" applyBorder="1" applyAlignment="1">
      <alignment vertical="center"/>
    </xf>
    <xf numFmtId="171" fontId="4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13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11" fillId="0" borderId="14" xfId="0" applyFont="1" applyBorder="1" applyAlignment="1">
      <alignment horizontal="left" indent="1"/>
    </xf>
    <xf numFmtId="172" fontId="0" fillId="0" borderId="11" xfId="0" applyNumberFormat="1" applyBorder="1" applyAlignment="1">
      <alignment horizontal="left" inden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72" fontId="0" fillId="0" borderId="9" xfId="0" applyNumberFormat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73" fontId="0" fillId="0" borderId="8" xfId="0" applyNumberFormat="1" applyBorder="1" applyAlignment="1">
      <alignment horizontal="center"/>
    </xf>
    <xf numFmtId="174" fontId="0" fillId="0" borderId="7" xfId="0" applyNumberFormat="1" applyBorder="1" applyAlignment="1">
      <alignment horizontal="center"/>
    </xf>
    <xf numFmtId="172" fontId="0" fillId="0" borderId="15" xfId="0" applyNumberFormat="1" applyBorder="1" applyAlignment="1">
      <alignment horizontal="center"/>
    </xf>
    <xf numFmtId="173" fontId="0" fillId="0" borderId="15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left" inden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5" fontId="0" fillId="0" borderId="16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74" fontId="7" fillId="0" borderId="4" xfId="0" applyNumberFormat="1" applyFont="1" applyBorder="1" applyAlignment="1">
      <alignment horizontal="left" vertical="center" indent="1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166" fontId="0" fillId="0" borderId="4" xfId="0" applyNumberFormat="1" applyFont="1" applyBorder="1" applyAlignment="1">
      <alignment horizontal="left" vertical="center" indent="1"/>
    </xf>
    <xf numFmtId="164" fontId="0" fillId="0" borderId="4" xfId="0" applyNumberFormat="1" applyFont="1" applyBorder="1" applyAlignment="1">
      <alignment horizontal="left" vertical="center" indent="1"/>
    </xf>
    <xf numFmtId="164" fontId="0" fillId="0" borderId="6" xfId="0" applyNumberFormat="1" applyFont="1" applyBorder="1" applyAlignment="1">
      <alignment horizontal="left" vertical="center" indent="1"/>
    </xf>
    <xf numFmtId="164" fontId="0" fillId="0" borderId="11" xfId="0" applyNumberFormat="1" applyFont="1" applyBorder="1" applyAlignment="1">
      <alignment horizontal="left" vertical="center" indent="1"/>
    </xf>
    <xf numFmtId="0" fontId="0" fillId="0" borderId="11" xfId="0" applyFont="1" applyBorder="1" applyAlignment="1">
      <alignment horizontal="left" vertical="center" indent="1"/>
    </xf>
    <xf numFmtId="0" fontId="0" fillId="0" borderId="0" xfId="0" applyFont="1" applyAlignment="1">
      <alignment vertical="center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0" fontId="0" fillId="0" borderId="28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4" xfId="0" quotePrefix="1" applyFont="1" applyBorder="1" applyAlignment="1">
      <alignment horizontal="left" vertical="center" indent="1"/>
    </xf>
    <xf numFmtId="0" fontId="0" fillId="0" borderId="12" xfId="0" applyBorder="1" applyAlignment="1">
      <alignment horizontal="center"/>
    </xf>
    <xf numFmtId="170" fontId="15" fillId="0" borderId="0" xfId="3" applyNumberFormat="1" applyFont="1"/>
    <xf numFmtId="2" fontId="15" fillId="0" borderId="0" xfId="3" applyNumberFormat="1" applyFont="1"/>
    <xf numFmtId="0" fontId="15" fillId="0" borderId="0" xfId="3" applyFont="1"/>
    <xf numFmtId="15" fontId="7" fillId="0" borderId="11" xfId="0" applyNumberFormat="1" applyFont="1" applyBorder="1" applyAlignment="1">
      <alignment horizontal="left" vertical="center" indent="1"/>
    </xf>
    <xf numFmtId="0" fontId="16" fillId="0" borderId="11" xfId="0" applyFont="1" applyBorder="1" applyAlignment="1">
      <alignment horizontal="left" vertical="center" indent="1"/>
    </xf>
    <xf numFmtId="167" fontId="7" fillId="0" borderId="11" xfId="0" applyNumberFormat="1" applyFont="1" applyBorder="1" applyAlignment="1">
      <alignment horizontal="left" vertical="center" indent="1"/>
    </xf>
    <xf numFmtId="168" fontId="7" fillId="0" borderId="6" xfId="0" quotePrefix="1" applyNumberFormat="1" applyFont="1" applyBorder="1" applyAlignment="1">
      <alignment horizontal="left" vertical="center" indent="1"/>
    </xf>
    <xf numFmtId="1" fontId="7" fillId="0" borderId="6" xfId="0" quotePrefix="1" applyNumberFormat="1" applyFont="1" applyBorder="1" applyAlignment="1">
      <alignment horizontal="left" vertical="center" indent="1"/>
    </xf>
    <xf numFmtId="165" fontId="7" fillId="0" borderId="11" xfId="0" applyNumberFormat="1" applyFont="1" applyBorder="1" applyAlignment="1">
      <alignment horizontal="left" vertical="center" indent="1"/>
    </xf>
    <xf numFmtId="174" fontId="0" fillId="0" borderId="4" xfId="0" applyNumberFormat="1" applyFont="1" applyBorder="1" applyAlignment="1">
      <alignment horizontal="left" vertical="center" indent="1"/>
    </xf>
    <xf numFmtId="174" fontId="7" fillId="0" borderId="5" xfId="0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4" xfId="0" applyFont="1" applyBorder="1" applyAlignment="1">
      <alignment horizontal="left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22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70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693001758468"/>
          <c:y val="0.14361002112160423"/>
          <c:w val="0.80741969253620793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5m'!$E$17:$E$216</c:f>
              <c:numCache>
                <c:formatCode>0.00</c:formatCode>
                <c:ptCount val="200"/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0.02</c:v>
                </c:pt>
                <c:pt idx="9">
                  <c:v>0.04</c:v>
                </c:pt>
                <c:pt idx="10">
                  <c:v>0.06</c:v>
                </c:pt>
                <c:pt idx="11">
                  <c:v>0.09</c:v>
                </c:pt>
                <c:pt idx="12">
                  <c:v>0.13</c:v>
                </c:pt>
                <c:pt idx="13">
                  <c:v>0.18</c:v>
                </c:pt>
                <c:pt idx="14">
                  <c:v>0.23</c:v>
                </c:pt>
                <c:pt idx="15">
                  <c:v>0.28999999999999998</c:v>
                </c:pt>
                <c:pt idx="16">
                  <c:v>0.36</c:v>
                </c:pt>
                <c:pt idx="17">
                  <c:v>0.44</c:v>
                </c:pt>
                <c:pt idx="18">
                  <c:v>0.52</c:v>
                </c:pt>
                <c:pt idx="19">
                  <c:v>0.62</c:v>
                </c:pt>
                <c:pt idx="20">
                  <c:v>0.73</c:v>
                </c:pt>
                <c:pt idx="21">
                  <c:v>0.85</c:v>
                </c:pt>
                <c:pt idx="22">
                  <c:v>0.98</c:v>
                </c:pt>
                <c:pt idx="23">
                  <c:v>1.1200000000000001</c:v>
                </c:pt>
                <c:pt idx="24">
                  <c:v>1.27</c:v>
                </c:pt>
                <c:pt idx="25">
                  <c:v>1.43</c:v>
                </c:pt>
                <c:pt idx="26">
                  <c:v>1.6</c:v>
                </c:pt>
                <c:pt idx="27">
                  <c:v>1.78</c:v>
                </c:pt>
                <c:pt idx="28">
                  <c:v>1.97</c:v>
                </c:pt>
                <c:pt idx="29">
                  <c:v>2.16</c:v>
                </c:pt>
                <c:pt idx="30">
                  <c:v>2.37</c:v>
                </c:pt>
                <c:pt idx="31">
                  <c:v>2.58</c:v>
                </c:pt>
                <c:pt idx="32">
                  <c:v>2.79</c:v>
                </c:pt>
                <c:pt idx="33">
                  <c:v>3.01</c:v>
                </c:pt>
                <c:pt idx="34">
                  <c:v>3.24</c:v>
                </c:pt>
                <c:pt idx="35">
                  <c:v>3.47</c:v>
                </c:pt>
                <c:pt idx="36">
                  <c:v>3.71</c:v>
                </c:pt>
                <c:pt idx="37">
                  <c:v>3.96</c:v>
                </c:pt>
                <c:pt idx="38">
                  <c:v>4.22</c:v>
                </c:pt>
                <c:pt idx="39">
                  <c:v>4.4800000000000004</c:v>
                </c:pt>
                <c:pt idx="40">
                  <c:v>4.75</c:v>
                </c:pt>
                <c:pt idx="41">
                  <c:v>5.03</c:v>
                </c:pt>
                <c:pt idx="42">
                  <c:v>5.31</c:v>
                </c:pt>
                <c:pt idx="43">
                  <c:v>5.6</c:v>
                </c:pt>
                <c:pt idx="44">
                  <c:v>5.89</c:v>
                </c:pt>
                <c:pt idx="45">
                  <c:v>6.19</c:v>
                </c:pt>
                <c:pt idx="46">
                  <c:v>6.49</c:v>
                </c:pt>
                <c:pt idx="47">
                  <c:v>6.79</c:v>
                </c:pt>
                <c:pt idx="48">
                  <c:v>7.08</c:v>
                </c:pt>
                <c:pt idx="49">
                  <c:v>7.38</c:v>
                </c:pt>
                <c:pt idx="50">
                  <c:v>7.67</c:v>
                </c:pt>
                <c:pt idx="51">
                  <c:v>7.96</c:v>
                </c:pt>
                <c:pt idx="52">
                  <c:v>8.25</c:v>
                </c:pt>
                <c:pt idx="53">
                  <c:v>8.5299999999999994</c:v>
                </c:pt>
                <c:pt idx="54">
                  <c:v>8.81</c:v>
                </c:pt>
                <c:pt idx="55">
                  <c:v>9.09</c:v>
                </c:pt>
                <c:pt idx="56">
                  <c:v>9.36</c:v>
                </c:pt>
                <c:pt idx="57">
                  <c:v>9.6199999999999992</c:v>
                </c:pt>
                <c:pt idx="58">
                  <c:v>9.8800000000000008</c:v>
                </c:pt>
                <c:pt idx="59">
                  <c:v>10.119999999999999</c:v>
                </c:pt>
                <c:pt idx="60">
                  <c:v>10.35</c:v>
                </c:pt>
                <c:pt idx="61">
                  <c:v>10.58</c:v>
                </c:pt>
                <c:pt idx="62">
                  <c:v>10.81</c:v>
                </c:pt>
                <c:pt idx="63">
                  <c:v>11.05</c:v>
                </c:pt>
                <c:pt idx="64">
                  <c:v>11.28</c:v>
                </c:pt>
                <c:pt idx="65">
                  <c:v>11.51</c:v>
                </c:pt>
                <c:pt idx="66">
                  <c:v>11.75</c:v>
                </c:pt>
                <c:pt idx="67">
                  <c:v>11.99</c:v>
                </c:pt>
                <c:pt idx="68">
                  <c:v>12.24</c:v>
                </c:pt>
                <c:pt idx="69">
                  <c:v>12.48</c:v>
                </c:pt>
                <c:pt idx="70">
                  <c:v>12.73</c:v>
                </c:pt>
                <c:pt idx="71">
                  <c:v>12.98</c:v>
                </c:pt>
                <c:pt idx="72">
                  <c:v>13.23</c:v>
                </c:pt>
                <c:pt idx="73">
                  <c:v>13.48</c:v>
                </c:pt>
                <c:pt idx="74">
                  <c:v>13.73</c:v>
                </c:pt>
                <c:pt idx="75">
                  <c:v>13.98</c:v>
                </c:pt>
                <c:pt idx="76">
                  <c:v>14.23</c:v>
                </c:pt>
                <c:pt idx="77">
                  <c:v>14.48</c:v>
                </c:pt>
                <c:pt idx="78">
                  <c:v>14.74</c:v>
                </c:pt>
                <c:pt idx="79">
                  <c:v>14.99</c:v>
                </c:pt>
                <c:pt idx="80">
                  <c:v>15.25</c:v>
                </c:pt>
                <c:pt idx="81">
                  <c:v>15.51</c:v>
                </c:pt>
                <c:pt idx="82">
                  <c:v>15.77</c:v>
                </c:pt>
                <c:pt idx="83">
                  <c:v>16.04</c:v>
                </c:pt>
                <c:pt idx="84">
                  <c:v>16.3</c:v>
                </c:pt>
                <c:pt idx="85">
                  <c:v>16.57</c:v>
                </c:pt>
                <c:pt idx="86">
                  <c:v>16.84</c:v>
                </c:pt>
                <c:pt idx="87">
                  <c:v>17.100000000000001</c:v>
                </c:pt>
                <c:pt idx="88">
                  <c:v>17.37</c:v>
                </c:pt>
                <c:pt idx="89">
                  <c:v>17.63</c:v>
                </c:pt>
                <c:pt idx="90">
                  <c:v>17.89</c:v>
                </c:pt>
                <c:pt idx="91">
                  <c:v>18.14</c:v>
                </c:pt>
                <c:pt idx="92">
                  <c:v>18.399999999999999</c:v>
                </c:pt>
                <c:pt idx="93">
                  <c:v>18.649999999999999</c:v>
                </c:pt>
                <c:pt idx="94">
                  <c:v>18.899999999999999</c:v>
                </c:pt>
                <c:pt idx="95">
                  <c:v>19.14</c:v>
                </c:pt>
                <c:pt idx="96">
                  <c:v>19.38</c:v>
                </c:pt>
                <c:pt idx="97">
                  <c:v>19.62</c:v>
                </c:pt>
                <c:pt idx="98">
                  <c:v>19.850000000000001</c:v>
                </c:pt>
                <c:pt idx="99">
                  <c:v>20.07</c:v>
                </c:pt>
                <c:pt idx="100">
                  <c:v>20.29</c:v>
                </c:pt>
                <c:pt idx="101">
                  <c:v>20.51</c:v>
                </c:pt>
                <c:pt idx="102">
                  <c:v>20.71</c:v>
                </c:pt>
                <c:pt idx="103">
                  <c:v>20.91</c:v>
                </c:pt>
                <c:pt idx="104">
                  <c:v>21.1</c:v>
                </c:pt>
                <c:pt idx="105">
                  <c:v>21.28</c:v>
                </c:pt>
                <c:pt idx="106">
                  <c:v>21.45</c:v>
                </c:pt>
                <c:pt idx="107">
                  <c:v>21.61</c:v>
                </c:pt>
                <c:pt idx="108">
                  <c:v>21.75</c:v>
                </c:pt>
                <c:pt idx="109">
                  <c:v>21.89</c:v>
                </c:pt>
                <c:pt idx="110">
                  <c:v>22.01</c:v>
                </c:pt>
                <c:pt idx="111">
                  <c:v>22.13</c:v>
                </c:pt>
                <c:pt idx="112">
                  <c:v>22.26</c:v>
                </c:pt>
                <c:pt idx="113">
                  <c:v>22.39</c:v>
                </c:pt>
                <c:pt idx="114">
                  <c:v>22.53</c:v>
                </c:pt>
                <c:pt idx="115">
                  <c:v>22.67</c:v>
                </c:pt>
                <c:pt idx="116">
                  <c:v>22.83</c:v>
                </c:pt>
                <c:pt idx="117">
                  <c:v>22.98</c:v>
                </c:pt>
                <c:pt idx="118">
                  <c:v>23.15</c:v>
                </c:pt>
                <c:pt idx="119">
                  <c:v>23.32</c:v>
                </c:pt>
                <c:pt idx="120">
                  <c:v>23.49</c:v>
                </c:pt>
                <c:pt idx="121">
                  <c:v>23.67</c:v>
                </c:pt>
                <c:pt idx="122">
                  <c:v>23.85</c:v>
                </c:pt>
                <c:pt idx="123">
                  <c:v>24.03</c:v>
                </c:pt>
                <c:pt idx="124">
                  <c:v>24.21</c:v>
                </c:pt>
                <c:pt idx="125">
                  <c:v>24.4</c:v>
                </c:pt>
                <c:pt idx="126">
                  <c:v>24.58</c:v>
                </c:pt>
                <c:pt idx="127">
                  <c:v>24.77</c:v>
                </c:pt>
                <c:pt idx="128">
                  <c:v>24.95</c:v>
                </c:pt>
                <c:pt idx="129">
                  <c:v>25.13</c:v>
                </c:pt>
                <c:pt idx="130">
                  <c:v>25.3</c:v>
                </c:pt>
                <c:pt idx="131">
                  <c:v>25.47</c:v>
                </c:pt>
                <c:pt idx="132">
                  <c:v>25.65</c:v>
                </c:pt>
                <c:pt idx="133">
                  <c:v>25.82</c:v>
                </c:pt>
                <c:pt idx="134">
                  <c:v>26</c:v>
                </c:pt>
                <c:pt idx="135">
                  <c:v>26.17</c:v>
                </c:pt>
                <c:pt idx="136">
                  <c:v>26.35</c:v>
                </c:pt>
                <c:pt idx="137">
                  <c:v>26.54</c:v>
                </c:pt>
                <c:pt idx="138">
                  <c:v>26.73</c:v>
                </c:pt>
                <c:pt idx="139">
                  <c:v>26.93</c:v>
                </c:pt>
                <c:pt idx="140">
                  <c:v>27.13</c:v>
                </c:pt>
                <c:pt idx="141">
                  <c:v>27.34</c:v>
                </c:pt>
                <c:pt idx="142">
                  <c:v>27.55</c:v>
                </c:pt>
                <c:pt idx="143">
                  <c:v>27.77</c:v>
                </c:pt>
                <c:pt idx="144">
                  <c:v>28</c:v>
                </c:pt>
                <c:pt idx="145">
                  <c:v>28.23</c:v>
                </c:pt>
                <c:pt idx="146">
                  <c:v>28.46</c:v>
                </c:pt>
                <c:pt idx="147">
                  <c:v>28.7</c:v>
                </c:pt>
                <c:pt idx="148">
                  <c:v>28.95</c:v>
                </c:pt>
                <c:pt idx="149">
                  <c:v>29.2</c:v>
                </c:pt>
                <c:pt idx="150">
                  <c:v>29.45</c:v>
                </c:pt>
                <c:pt idx="151">
                  <c:v>29.7</c:v>
                </c:pt>
                <c:pt idx="152">
                  <c:v>29.96</c:v>
                </c:pt>
                <c:pt idx="153">
                  <c:v>30.23</c:v>
                </c:pt>
                <c:pt idx="154">
                  <c:v>30.5</c:v>
                </c:pt>
                <c:pt idx="155">
                  <c:v>30.77</c:v>
                </c:pt>
                <c:pt idx="156">
                  <c:v>31.05</c:v>
                </c:pt>
                <c:pt idx="157">
                  <c:v>31.34</c:v>
                </c:pt>
                <c:pt idx="158">
                  <c:v>31.65</c:v>
                </c:pt>
                <c:pt idx="159">
                  <c:v>31.96</c:v>
                </c:pt>
                <c:pt idx="160">
                  <c:v>32.28</c:v>
                </c:pt>
                <c:pt idx="161">
                  <c:v>32.619999999999997</c:v>
                </c:pt>
                <c:pt idx="162">
                  <c:v>32.979999999999997</c:v>
                </c:pt>
                <c:pt idx="163">
                  <c:v>33.36</c:v>
                </c:pt>
                <c:pt idx="164">
                  <c:v>33.770000000000003</c:v>
                </c:pt>
                <c:pt idx="165">
                  <c:v>34.19</c:v>
                </c:pt>
                <c:pt idx="166">
                  <c:v>34.630000000000003</c:v>
                </c:pt>
                <c:pt idx="167">
                  <c:v>35.07</c:v>
                </c:pt>
                <c:pt idx="168">
                  <c:v>35.51</c:v>
                </c:pt>
                <c:pt idx="169">
                  <c:v>35.96</c:v>
                </c:pt>
                <c:pt idx="170">
                  <c:v>36.409999999999997</c:v>
                </c:pt>
                <c:pt idx="171">
                  <c:v>36.86</c:v>
                </c:pt>
                <c:pt idx="172">
                  <c:v>37.31</c:v>
                </c:pt>
                <c:pt idx="173">
                  <c:v>37.75</c:v>
                </c:pt>
                <c:pt idx="174">
                  <c:v>38.19</c:v>
                </c:pt>
                <c:pt idx="175">
                  <c:v>38.619999999999997</c:v>
                </c:pt>
                <c:pt idx="176">
                  <c:v>39.04</c:v>
                </c:pt>
                <c:pt idx="177">
                  <c:v>39.46</c:v>
                </c:pt>
                <c:pt idx="178">
                  <c:v>39.880000000000003</c:v>
                </c:pt>
                <c:pt idx="179">
                  <c:v>40.29</c:v>
                </c:pt>
                <c:pt idx="180">
                  <c:v>40.69</c:v>
                </c:pt>
                <c:pt idx="181">
                  <c:v>41.09</c:v>
                </c:pt>
                <c:pt idx="182">
                  <c:v>41.48</c:v>
                </c:pt>
                <c:pt idx="183">
                  <c:v>41.87</c:v>
                </c:pt>
                <c:pt idx="184">
                  <c:v>42.26</c:v>
                </c:pt>
                <c:pt idx="185">
                  <c:v>42.64</c:v>
                </c:pt>
                <c:pt idx="186">
                  <c:v>43.03</c:v>
                </c:pt>
                <c:pt idx="187">
                  <c:v>43.42</c:v>
                </c:pt>
                <c:pt idx="188">
                  <c:v>43.82</c:v>
                </c:pt>
                <c:pt idx="189">
                  <c:v>44.22</c:v>
                </c:pt>
                <c:pt idx="190">
                  <c:v>44.62</c:v>
                </c:pt>
                <c:pt idx="191">
                  <c:v>45.02</c:v>
                </c:pt>
                <c:pt idx="192">
                  <c:v>45.43</c:v>
                </c:pt>
                <c:pt idx="193">
                  <c:v>45.85</c:v>
                </c:pt>
                <c:pt idx="194">
                  <c:v>46.27</c:v>
                </c:pt>
                <c:pt idx="195">
                  <c:v>46.7</c:v>
                </c:pt>
                <c:pt idx="196">
                  <c:v>47.13</c:v>
                </c:pt>
                <c:pt idx="197">
                  <c:v>47.56</c:v>
                </c:pt>
                <c:pt idx="198">
                  <c:v>47.98</c:v>
                </c:pt>
                <c:pt idx="199">
                  <c:v>48.4</c:v>
                </c:pt>
              </c:numCache>
            </c:numRef>
          </c:xVal>
          <c:yVal>
            <c:numRef>
              <c:f>'Survey 5m'!$D$17:$D$216</c:f>
              <c:numCache>
                <c:formatCode>0.00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99.98</c:v>
                </c:pt>
                <c:pt idx="21">
                  <c:v>104.98</c:v>
                </c:pt>
                <c:pt idx="22">
                  <c:v>109.97</c:v>
                </c:pt>
                <c:pt idx="23">
                  <c:v>114.97</c:v>
                </c:pt>
                <c:pt idx="24">
                  <c:v>119.96</c:v>
                </c:pt>
                <c:pt idx="25">
                  <c:v>124.95</c:v>
                </c:pt>
                <c:pt idx="26">
                  <c:v>129.94999999999999</c:v>
                </c:pt>
                <c:pt idx="27">
                  <c:v>134.94</c:v>
                </c:pt>
                <c:pt idx="28">
                  <c:v>139.93</c:v>
                </c:pt>
                <c:pt idx="29">
                  <c:v>144.91</c:v>
                </c:pt>
                <c:pt idx="30">
                  <c:v>149.9</c:v>
                </c:pt>
                <c:pt idx="31">
                  <c:v>154.88999999999999</c:v>
                </c:pt>
                <c:pt idx="32">
                  <c:v>159.87</c:v>
                </c:pt>
                <c:pt idx="33">
                  <c:v>164.86</c:v>
                </c:pt>
                <c:pt idx="34">
                  <c:v>169.84</c:v>
                </c:pt>
                <c:pt idx="35">
                  <c:v>174.82</c:v>
                </c:pt>
                <c:pt idx="36">
                  <c:v>179.81</c:v>
                </c:pt>
                <c:pt idx="37">
                  <c:v>184.79</c:v>
                </c:pt>
                <c:pt idx="38">
                  <c:v>189.77</c:v>
                </c:pt>
                <c:pt idx="39">
                  <c:v>194.75</c:v>
                </c:pt>
                <c:pt idx="40">
                  <c:v>199.72</c:v>
                </c:pt>
                <c:pt idx="41">
                  <c:v>204.7</c:v>
                </c:pt>
                <c:pt idx="42">
                  <c:v>209.67</c:v>
                </c:pt>
                <c:pt idx="43">
                  <c:v>214.65</c:v>
                </c:pt>
                <c:pt idx="44">
                  <c:v>219.62</c:v>
                </c:pt>
                <c:pt idx="45">
                  <c:v>224.6</c:v>
                </c:pt>
                <c:pt idx="46">
                  <c:v>229.57</c:v>
                </c:pt>
                <c:pt idx="47">
                  <c:v>234.54</c:v>
                </c:pt>
                <c:pt idx="48">
                  <c:v>239.52</c:v>
                </c:pt>
                <c:pt idx="49">
                  <c:v>244.49</c:v>
                </c:pt>
                <c:pt idx="50">
                  <c:v>249.47</c:v>
                </c:pt>
                <c:pt idx="51">
                  <c:v>254.44</c:v>
                </c:pt>
                <c:pt idx="52">
                  <c:v>259.42</c:v>
                </c:pt>
                <c:pt idx="53">
                  <c:v>264.39</c:v>
                </c:pt>
                <c:pt idx="54">
                  <c:v>269.37</c:v>
                </c:pt>
                <c:pt idx="55">
                  <c:v>274.35000000000002</c:v>
                </c:pt>
                <c:pt idx="56">
                  <c:v>279.32</c:v>
                </c:pt>
                <c:pt idx="57">
                  <c:v>284.3</c:v>
                </c:pt>
                <c:pt idx="58">
                  <c:v>289.27999999999997</c:v>
                </c:pt>
                <c:pt idx="59">
                  <c:v>294.26</c:v>
                </c:pt>
                <c:pt idx="60">
                  <c:v>299.24</c:v>
                </c:pt>
                <c:pt idx="61">
                  <c:v>304.22000000000003</c:v>
                </c:pt>
                <c:pt idx="62">
                  <c:v>309.2</c:v>
                </c:pt>
                <c:pt idx="63">
                  <c:v>314.18</c:v>
                </c:pt>
                <c:pt idx="64">
                  <c:v>319.16000000000003</c:v>
                </c:pt>
                <c:pt idx="65">
                  <c:v>324.14</c:v>
                </c:pt>
                <c:pt idx="66">
                  <c:v>329.12</c:v>
                </c:pt>
                <c:pt idx="67">
                  <c:v>334.11</c:v>
                </c:pt>
                <c:pt idx="68">
                  <c:v>339.09</c:v>
                </c:pt>
                <c:pt idx="69">
                  <c:v>344.07</c:v>
                </c:pt>
                <c:pt idx="70">
                  <c:v>349.06</c:v>
                </c:pt>
                <c:pt idx="71">
                  <c:v>354.04</c:v>
                </c:pt>
                <c:pt idx="72">
                  <c:v>359.03</c:v>
                </c:pt>
                <c:pt idx="73">
                  <c:v>364.01</c:v>
                </c:pt>
                <c:pt idx="74">
                  <c:v>369</c:v>
                </c:pt>
                <c:pt idx="75">
                  <c:v>373.99</c:v>
                </c:pt>
                <c:pt idx="76">
                  <c:v>378.98</c:v>
                </c:pt>
                <c:pt idx="77">
                  <c:v>383.96</c:v>
                </c:pt>
                <c:pt idx="78">
                  <c:v>388.95</c:v>
                </c:pt>
                <c:pt idx="79">
                  <c:v>393.94</c:v>
                </c:pt>
                <c:pt idx="80">
                  <c:v>398.93</c:v>
                </c:pt>
                <c:pt idx="81">
                  <c:v>403.92</c:v>
                </c:pt>
                <c:pt idx="82">
                  <c:v>408.91</c:v>
                </c:pt>
                <c:pt idx="83">
                  <c:v>413.89</c:v>
                </c:pt>
                <c:pt idx="84">
                  <c:v>418.88</c:v>
                </c:pt>
                <c:pt idx="85">
                  <c:v>423.87</c:v>
                </c:pt>
                <c:pt idx="86">
                  <c:v>428.86</c:v>
                </c:pt>
                <c:pt idx="87">
                  <c:v>433.85</c:v>
                </c:pt>
                <c:pt idx="88">
                  <c:v>438.84</c:v>
                </c:pt>
                <c:pt idx="89">
                  <c:v>443.82</c:v>
                </c:pt>
                <c:pt idx="90">
                  <c:v>448.81</c:v>
                </c:pt>
                <c:pt idx="91">
                  <c:v>453.8</c:v>
                </c:pt>
                <c:pt idx="92">
                  <c:v>458.79</c:v>
                </c:pt>
                <c:pt idx="93">
                  <c:v>463.78</c:v>
                </c:pt>
                <c:pt idx="94">
                  <c:v>468.76</c:v>
                </c:pt>
                <c:pt idx="95">
                  <c:v>473.75</c:v>
                </c:pt>
                <c:pt idx="96">
                  <c:v>478.74</c:v>
                </c:pt>
                <c:pt idx="97">
                  <c:v>483.73</c:v>
                </c:pt>
                <c:pt idx="98">
                  <c:v>488.71</c:v>
                </c:pt>
                <c:pt idx="99">
                  <c:v>493.7</c:v>
                </c:pt>
                <c:pt idx="100">
                  <c:v>498.68</c:v>
                </c:pt>
                <c:pt idx="101">
                  <c:v>503.67</c:v>
                </c:pt>
                <c:pt idx="102">
                  <c:v>508.66</c:v>
                </c:pt>
                <c:pt idx="103">
                  <c:v>513.64</c:v>
                </c:pt>
                <c:pt idx="104">
                  <c:v>518.63</c:v>
                </c:pt>
                <c:pt idx="105">
                  <c:v>523.62</c:v>
                </c:pt>
                <c:pt idx="106">
                  <c:v>528.6</c:v>
                </c:pt>
                <c:pt idx="107">
                  <c:v>533.59</c:v>
                </c:pt>
                <c:pt idx="108">
                  <c:v>538.58000000000004</c:v>
                </c:pt>
                <c:pt idx="109">
                  <c:v>543.57000000000005</c:v>
                </c:pt>
                <c:pt idx="110">
                  <c:v>548.55999999999995</c:v>
                </c:pt>
                <c:pt idx="111">
                  <c:v>553.54999999999995</c:v>
                </c:pt>
                <c:pt idx="112">
                  <c:v>558.54</c:v>
                </c:pt>
                <c:pt idx="113">
                  <c:v>563.53</c:v>
                </c:pt>
                <c:pt idx="114">
                  <c:v>568.52</c:v>
                </c:pt>
                <c:pt idx="115">
                  <c:v>573.5</c:v>
                </c:pt>
                <c:pt idx="116">
                  <c:v>578.49</c:v>
                </c:pt>
                <c:pt idx="117">
                  <c:v>583.48</c:v>
                </c:pt>
                <c:pt idx="118">
                  <c:v>588.46</c:v>
                </c:pt>
                <c:pt idx="119">
                  <c:v>593.45000000000005</c:v>
                </c:pt>
                <c:pt idx="120">
                  <c:v>598.42999999999995</c:v>
                </c:pt>
                <c:pt idx="121">
                  <c:v>603.41999999999996</c:v>
                </c:pt>
                <c:pt idx="122">
                  <c:v>608.4</c:v>
                </c:pt>
                <c:pt idx="123">
                  <c:v>613.38</c:v>
                </c:pt>
                <c:pt idx="124">
                  <c:v>618.37</c:v>
                </c:pt>
                <c:pt idx="125">
                  <c:v>623.35</c:v>
                </c:pt>
                <c:pt idx="126">
                  <c:v>628.33000000000004</c:v>
                </c:pt>
                <c:pt idx="127">
                  <c:v>633.32000000000005</c:v>
                </c:pt>
                <c:pt idx="128">
                  <c:v>638.29999999999995</c:v>
                </c:pt>
                <c:pt idx="129">
                  <c:v>643.28</c:v>
                </c:pt>
                <c:pt idx="130">
                  <c:v>648.27</c:v>
                </c:pt>
                <c:pt idx="131">
                  <c:v>653.25</c:v>
                </c:pt>
                <c:pt idx="132">
                  <c:v>658.23</c:v>
                </c:pt>
                <c:pt idx="133">
                  <c:v>663.21</c:v>
                </c:pt>
                <c:pt idx="134">
                  <c:v>668.2</c:v>
                </c:pt>
                <c:pt idx="135">
                  <c:v>673.18</c:v>
                </c:pt>
                <c:pt idx="136">
                  <c:v>678.16</c:v>
                </c:pt>
                <c:pt idx="137">
                  <c:v>683.14</c:v>
                </c:pt>
                <c:pt idx="138">
                  <c:v>688.12</c:v>
                </c:pt>
                <c:pt idx="139">
                  <c:v>693.09</c:v>
                </c:pt>
                <c:pt idx="140">
                  <c:v>698.07</c:v>
                </c:pt>
                <c:pt idx="141">
                  <c:v>703.05</c:v>
                </c:pt>
                <c:pt idx="142">
                  <c:v>708.03</c:v>
                </c:pt>
                <c:pt idx="143">
                  <c:v>713</c:v>
                </c:pt>
                <c:pt idx="144">
                  <c:v>717.98</c:v>
                </c:pt>
                <c:pt idx="145">
                  <c:v>722.96</c:v>
                </c:pt>
                <c:pt idx="146">
                  <c:v>727.93</c:v>
                </c:pt>
                <c:pt idx="147">
                  <c:v>732.91</c:v>
                </c:pt>
                <c:pt idx="148">
                  <c:v>737.89</c:v>
                </c:pt>
                <c:pt idx="149">
                  <c:v>742.86</c:v>
                </c:pt>
                <c:pt idx="150">
                  <c:v>747.84</c:v>
                </c:pt>
                <c:pt idx="151">
                  <c:v>752.81</c:v>
                </c:pt>
                <c:pt idx="152">
                  <c:v>757.79</c:v>
                </c:pt>
                <c:pt idx="153">
                  <c:v>762.76</c:v>
                </c:pt>
                <c:pt idx="154">
                  <c:v>767.73</c:v>
                </c:pt>
                <c:pt idx="155">
                  <c:v>772.71</c:v>
                </c:pt>
                <c:pt idx="156">
                  <c:v>777.68</c:v>
                </c:pt>
                <c:pt idx="157">
                  <c:v>782.65</c:v>
                </c:pt>
                <c:pt idx="158">
                  <c:v>787.62</c:v>
                </c:pt>
                <c:pt idx="159">
                  <c:v>792.6</c:v>
                </c:pt>
                <c:pt idx="160">
                  <c:v>797.57</c:v>
                </c:pt>
                <c:pt idx="161">
                  <c:v>802.54</c:v>
                </c:pt>
                <c:pt idx="162">
                  <c:v>807.5</c:v>
                </c:pt>
                <c:pt idx="163">
                  <c:v>812.47</c:v>
                </c:pt>
                <c:pt idx="164">
                  <c:v>817.43</c:v>
                </c:pt>
                <c:pt idx="165">
                  <c:v>822.39</c:v>
                </c:pt>
                <c:pt idx="166">
                  <c:v>827.35</c:v>
                </c:pt>
                <c:pt idx="167">
                  <c:v>832.31</c:v>
                </c:pt>
                <c:pt idx="168">
                  <c:v>837.27</c:v>
                </c:pt>
                <c:pt idx="169">
                  <c:v>842.23</c:v>
                </c:pt>
                <c:pt idx="170">
                  <c:v>847.19</c:v>
                </c:pt>
                <c:pt idx="171">
                  <c:v>852.15</c:v>
                </c:pt>
                <c:pt idx="172">
                  <c:v>857.11</c:v>
                </c:pt>
                <c:pt idx="173">
                  <c:v>862.07</c:v>
                </c:pt>
                <c:pt idx="174">
                  <c:v>867.04</c:v>
                </c:pt>
                <c:pt idx="175">
                  <c:v>872</c:v>
                </c:pt>
                <c:pt idx="176">
                  <c:v>876.96</c:v>
                </c:pt>
                <c:pt idx="177">
                  <c:v>881.92</c:v>
                </c:pt>
                <c:pt idx="178">
                  <c:v>886.89</c:v>
                </c:pt>
                <c:pt idx="179">
                  <c:v>891.85</c:v>
                </c:pt>
                <c:pt idx="180">
                  <c:v>896.82</c:v>
                </c:pt>
                <c:pt idx="181">
                  <c:v>901.78</c:v>
                </c:pt>
                <c:pt idx="182">
                  <c:v>906.75</c:v>
                </c:pt>
                <c:pt idx="183">
                  <c:v>911.72</c:v>
                </c:pt>
                <c:pt idx="184">
                  <c:v>916.69</c:v>
                </c:pt>
                <c:pt idx="185">
                  <c:v>921.65</c:v>
                </c:pt>
                <c:pt idx="186">
                  <c:v>926.62</c:v>
                </c:pt>
                <c:pt idx="187">
                  <c:v>931.59</c:v>
                </c:pt>
                <c:pt idx="188">
                  <c:v>936.56</c:v>
                </c:pt>
                <c:pt idx="189">
                  <c:v>941.53</c:v>
                </c:pt>
                <c:pt idx="190">
                  <c:v>946.49</c:v>
                </c:pt>
                <c:pt idx="191">
                  <c:v>951.46</c:v>
                </c:pt>
                <c:pt idx="192">
                  <c:v>956.43</c:v>
                </c:pt>
                <c:pt idx="193">
                  <c:v>961.4</c:v>
                </c:pt>
                <c:pt idx="194">
                  <c:v>966.36</c:v>
                </c:pt>
                <c:pt idx="195">
                  <c:v>971.33</c:v>
                </c:pt>
                <c:pt idx="196">
                  <c:v>976.29</c:v>
                </c:pt>
                <c:pt idx="197">
                  <c:v>981.26</c:v>
                </c:pt>
                <c:pt idx="198">
                  <c:v>986.22</c:v>
                </c:pt>
                <c:pt idx="199">
                  <c:v>991.19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4528"/>
        <c:axId val="95626752"/>
      </c:scatterChart>
      <c:valAx>
        <c:axId val="74374528"/>
        <c:scaling>
          <c:orientation val="minMax"/>
          <c:max val="5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5626752"/>
        <c:crossesAt val="0"/>
        <c:crossBetween val="midCat"/>
      </c:valAx>
      <c:valAx>
        <c:axId val="95626752"/>
        <c:scaling>
          <c:orientation val="maxMin"/>
          <c:max val="10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437452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30865939139387E-2"/>
          <c:y val="0.11965762613006707"/>
          <c:w val="0.86279085728255323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5m'!$G$17:$G$216</c:f>
              <c:numCache>
                <c:formatCode>0.00</c:formatCode>
                <c:ptCount val="200"/>
                <c:pt idx="0">
                  <c:v>0</c:v>
                </c:pt>
                <c:pt idx="1">
                  <c:v>-0.03</c:v>
                </c:pt>
                <c:pt idx="2">
                  <c:v>-7.0000000000000007E-2</c:v>
                </c:pt>
                <c:pt idx="3">
                  <c:v>-0.09</c:v>
                </c:pt>
                <c:pt idx="4">
                  <c:v>-0.11</c:v>
                </c:pt>
                <c:pt idx="5">
                  <c:v>-0.13</c:v>
                </c:pt>
                <c:pt idx="6">
                  <c:v>-0.15</c:v>
                </c:pt>
                <c:pt idx="7">
                  <c:v>-0.17</c:v>
                </c:pt>
                <c:pt idx="8">
                  <c:v>-0.21</c:v>
                </c:pt>
                <c:pt idx="9">
                  <c:v>-0.25</c:v>
                </c:pt>
                <c:pt idx="10">
                  <c:v>-0.3</c:v>
                </c:pt>
                <c:pt idx="11">
                  <c:v>-0.36</c:v>
                </c:pt>
                <c:pt idx="12">
                  <c:v>-0.43</c:v>
                </c:pt>
                <c:pt idx="13">
                  <c:v>-0.5</c:v>
                </c:pt>
                <c:pt idx="14">
                  <c:v>-0.59</c:v>
                </c:pt>
                <c:pt idx="15">
                  <c:v>-0.67</c:v>
                </c:pt>
                <c:pt idx="16">
                  <c:v>-0.77</c:v>
                </c:pt>
                <c:pt idx="17">
                  <c:v>-0.88</c:v>
                </c:pt>
                <c:pt idx="18">
                  <c:v>-1.01</c:v>
                </c:pt>
                <c:pt idx="19">
                  <c:v>-1.1499999999999999</c:v>
                </c:pt>
                <c:pt idx="20">
                  <c:v>-1.29</c:v>
                </c:pt>
                <c:pt idx="21">
                  <c:v>-1.46</c:v>
                </c:pt>
                <c:pt idx="22">
                  <c:v>-1.63</c:v>
                </c:pt>
                <c:pt idx="23">
                  <c:v>-1.82</c:v>
                </c:pt>
                <c:pt idx="24">
                  <c:v>-2.0299999999999998</c:v>
                </c:pt>
                <c:pt idx="25">
                  <c:v>-2.25</c:v>
                </c:pt>
                <c:pt idx="26">
                  <c:v>-2.48</c:v>
                </c:pt>
                <c:pt idx="27">
                  <c:v>-2.73</c:v>
                </c:pt>
                <c:pt idx="28">
                  <c:v>-3</c:v>
                </c:pt>
                <c:pt idx="29">
                  <c:v>-3.28</c:v>
                </c:pt>
                <c:pt idx="30">
                  <c:v>-3.58</c:v>
                </c:pt>
                <c:pt idx="31">
                  <c:v>-3.89</c:v>
                </c:pt>
                <c:pt idx="32">
                  <c:v>-4.21</c:v>
                </c:pt>
                <c:pt idx="33">
                  <c:v>-4.54</c:v>
                </c:pt>
                <c:pt idx="34">
                  <c:v>-4.87</c:v>
                </c:pt>
                <c:pt idx="35">
                  <c:v>-5.2</c:v>
                </c:pt>
                <c:pt idx="36">
                  <c:v>-5.55</c:v>
                </c:pt>
                <c:pt idx="37">
                  <c:v>-5.91</c:v>
                </c:pt>
                <c:pt idx="38">
                  <c:v>-6.27</c:v>
                </c:pt>
                <c:pt idx="39">
                  <c:v>-6.65</c:v>
                </c:pt>
                <c:pt idx="40">
                  <c:v>-7.05</c:v>
                </c:pt>
                <c:pt idx="41">
                  <c:v>-7.44</c:v>
                </c:pt>
                <c:pt idx="42">
                  <c:v>-7.85</c:v>
                </c:pt>
                <c:pt idx="43">
                  <c:v>-8.26</c:v>
                </c:pt>
                <c:pt idx="44">
                  <c:v>-8.67</c:v>
                </c:pt>
                <c:pt idx="45">
                  <c:v>-9.09</c:v>
                </c:pt>
                <c:pt idx="46">
                  <c:v>-9.51</c:v>
                </c:pt>
                <c:pt idx="47">
                  <c:v>-9.92</c:v>
                </c:pt>
                <c:pt idx="48">
                  <c:v>-10.34</c:v>
                </c:pt>
                <c:pt idx="49">
                  <c:v>-10.75</c:v>
                </c:pt>
                <c:pt idx="50">
                  <c:v>-11.16</c:v>
                </c:pt>
                <c:pt idx="51">
                  <c:v>-11.57</c:v>
                </c:pt>
                <c:pt idx="52">
                  <c:v>-11.97</c:v>
                </c:pt>
                <c:pt idx="53">
                  <c:v>-12.37</c:v>
                </c:pt>
                <c:pt idx="54">
                  <c:v>-12.78</c:v>
                </c:pt>
                <c:pt idx="55">
                  <c:v>-13.18</c:v>
                </c:pt>
                <c:pt idx="56">
                  <c:v>-13.57</c:v>
                </c:pt>
                <c:pt idx="57">
                  <c:v>-13.96</c:v>
                </c:pt>
                <c:pt idx="58">
                  <c:v>-14.35</c:v>
                </c:pt>
                <c:pt idx="59">
                  <c:v>-14.74</c:v>
                </c:pt>
                <c:pt idx="60">
                  <c:v>-15.12</c:v>
                </c:pt>
                <c:pt idx="61">
                  <c:v>-15.5</c:v>
                </c:pt>
                <c:pt idx="62">
                  <c:v>-15.87</c:v>
                </c:pt>
                <c:pt idx="63">
                  <c:v>-16.239999999999998</c:v>
                </c:pt>
                <c:pt idx="64">
                  <c:v>-16.600000000000001</c:v>
                </c:pt>
                <c:pt idx="65">
                  <c:v>-16.96</c:v>
                </c:pt>
                <c:pt idx="66">
                  <c:v>-17.32</c:v>
                </c:pt>
                <c:pt idx="67">
                  <c:v>-17.66</c:v>
                </c:pt>
                <c:pt idx="68">
                  <c:v>-18</c:v>
                </c:pt>
                <c:pt idx="69">
                  <c:v>-18.32</c:v>
                </c:pt>
                <c:pt idx="70">
                  <c:v>-18.64</c:v>
                </c:pt>
                <c:pt idx="71">
                  <c:v>-18.940000000000001</c:v>
                </c:pt>
                <c:pt idx="72">
                  <c:v>-19.23</c:v>
                </c:pt>
                <c:pt idx="73">
                  <c:v>-19.510000000000002</c:v>
                </c:pt>
                <c:pt idx="74">
                  <c:v>-19.77</c:v>
                </c:pt>
                <c:pt idx="75">
                  <c:v>-20.02</c:v>
                </c:pt>
                <c:pt idx="76">
                  <c:v>-20.260000000000002</c:v>
                </c:pt>
                <c:pt idx="77">
                  <c:v>-20.49</c:v>
                </c:pt>
                <c:pt idx="78">
                  <c:v>-20.73</c:v>
                </c:pt>
                <c:pt idx="79">
                  <c:v>-20.95</c:v>
                </c:pt>
                <c:pt idx="80">
                  <c:v>-21.17</c:v>
                </c:pt>
                <c:pt idx="81">
                  <c:v>-21.39</c:v>
                </c:pt>
                <c:pt idx="82">
                  <c:v>-21.61</c:v>
                </c:pt>
                <c:pt idx="83">
                  <c:v>-21.82</c:v>
                </c:pt>
                <c:pt idx="84">
                  <c:v>-22.04</c:v>
                </c:pt>
                <c:pt idx="85">
                  <c:v>-22.25</c:v>
                </c:pt>
                <c:pt idx="86">
                  <c:v>-22.46</c:v>
                </c:pt>
                <c:pt idx="87">
                  <c:v>-22.67</c:v>
                </c:pt>
                <c:pt idx="88">
                  <c:v>-22.89</c:v>
                </c:pt>
                <c:pt idx="89">
                  <c:v>-23.12</c:v>
                </c:pt>
                <c:pt idx="90">
                  <c:v>-23.34</c:v>
                </c:pt>
                <c:pt idx="91">
                  <c:v>-23.57</c:v>
                </c:pt>
                <c:pt idx="92">
                  <c:v>-23.81</c:v>
                </c:pt>
                <c:pt idx="93">
                  <c:v>-24.05</c:v>
                </c:pt>
                <c:pt idx="94">
                  <c:v>-24.29</c:v>
                </c:pt>
                <c:pt idx="95">
                  <c:v>-24.55</c:v>
                </c:pt>
                <c:pt idx="96">
                  <c:v>-24.81</c:v>
                </c:pt>
                <c:pt idx="97">
                  <c:v>-25.08</c:v>
                </c:pt>
                <c:pt idx="98">
                  <c:v>-25.36</c:v>
                </c:pt>
                <c:pt idx="99">
                  <c:v>-25.66</c:v>
                </c:pt>
                <c:pt idx="100">
                  <c:v>-25.97</c:v>
                </c:pt>
                <c:pt idx="101">
                  <c:v>-26.28</c:v>
                </c:pt>
                <c:pt idx="102">
                  <c:v>-26.59</c:v>
                </c:pt>
                <c:pt idx="103">
                  <c:v>-26.9</c:v>
                </c:pt>
                <c:pt idx="104">
                  <c:v>-27.21</c:v>
                </c:pt>
                <c:pt idx="105">
                  <c:v>-27.52</c:v>
                </c:pt>
                <c:pt idx="106">
                  <c:v>-27.83</c:v>
                </c:pt>
                <c:pt idx="107">
                  <c:v>-28.14</c:v>
                </c:pt>
                <c:pt idx="108">
                  <c:v>-28.44</c:v>
                </c:pt>
                <c:pt idx="109">
                  <c:v>-28.73</c:v>
                </c:pt>
                <c:pt idx="110">
                  <c:v>-29.02</c:v>
                </c:pt>
                <c:pt idx="111">
                  <c:v>-29.32</c:v>
                </c:pt>
                <c:pt idx="112">
                  <c:v>-29.62</c:v>
                </c:pt>
                <c:pt idx="113">
                  <c:v>-29.93</c:v>
                </c:pt>
                <c:pt idx="114">
                  <c:v>-30.24</c:v>
                </c:pt>
                <c:pt idx="115">
                  <c:v>-30.56</c:v>
                </c:pt>
                <c:pt idx="116">
                  <c:v>-30.89</c:v>
                </c:pt>
                <c:pt idx="117">
                  <c:v>-31.22</c:v>
                </c:pt>
                <c:pt idx="118">
                  <c:v>-31.56</c:v>
                </c:pt>
                <c:pt idx="119">
                  <c:v>-31.91</c:v>
                </c:pt>
                <c:pt idx="120">
                  <c:v>-32.26</c:v>
                </c:pt>
                <c:pt idx="121">
                  <c:v>-32.619999999999997</c:v>
                </c:pt>
                <c:pt idx="122">
                  <c:v>-32.97</c:v>
                </c:pt>
                <c:pt idx="123">
                  <c:v>-33.33</c:v>
                </c:pt>
                <c:pt idx="124">
                  <c:v>-33.69</c:v>
                </c:pt>
                <c:pt idx="125">
                  <c:v>-34.049999999999997</c:v>
                </c:pt>
                <c:pt idx="126">
                  <c:v>-34.42</c:v>
                </c:pt>
                <c:pt idx="127">
                  <c:v>-34.78</c:v>
                </c:pt>
                <c:pt idx="128">
                  <c:v>-35.15</c:v>
                </c:pt>
                <c:pt idx="129">
                  <c:v>-35.520000000000003</c:v>
                </c:pt>
                <c:pt idx="130">
                  <c:v>-35.89</c:v>
                </c:pt>
                <c:pt idx="131">
                  <c:v>-36.26</c:v>
                </c:pt>
                <c:pt idx="132">
                  <c:v>-36.65</c:v>
                </c:pt>
                <c:pt idx="133">
                  <c:v>-37.03</c:v>
                </c:pt>
                <c:pt idx="134">
                  <c:v>-37.43</c:v>
                </c:pt>
                <c:pt idx="135">
                  <c:v>-37.83</c:v>
                </c:pt>
                <c:pt idx="136">
                  <c:v>-38.24</c:v>
                </c:pt>
                <c:pt idx="137">
                  <c:v>-38.65</c:v>
                </c:pt>
                <c:pt idx="138">
                  <c:v>-39.06</c:v>
                </c:pt>
                <c:pt idx="139">
                  <c:v>-39.479999999999997</c:v>
                </c:pt>
                <c:pt idx="140">
                  <c:v>-39.9</c:v>
                </c:pt>
                <c:pt idx="141">
                  <c:v>-40.32</c:v>
                </c:pt>
                <c:pt idx="142">
                  <c:v>-40.74</c:v>
                </c:pt>
                <c:pt idx="143">
                  <c:v>-41.17</c:v>
                </c:pt>
                <c:pt idx="144">
                  <c:v>-41.59</c:v>
                </c:pt>
                <c:pt idx="145">
                  <c:v>-42.02</c:v>
                </c:pt>
                <c:pt idx="146">
                  <c:v>-42.45</c:v>
                </c:pt>
                <c:pt idx="147">
                  <c:v>-42.87</c:v>
                </c:pt>
                <c:pt idx="148">
                  <c:v>-43.3</c:v>
                </c:pt>
                <c:pt idx="149">
                  <c:v>-43.73</c:v>
                </c:pt>
                <c:pt idx="150">
                  <c:v>-44.16</c:v>
                </c:pt>
                <c:pt idx="151">
                  <c:v>-44.59</c:v>
                </c:pt>
                <c:pt idx="152">
                  <c:v>-45.02</c:v>
                </c:pt>
                <c:pt idx="153">
                  <c:v>-45.45</c:v>
                </c:pt>
                <c:pt idx="154">
                  <c:v>-45.89</c:v>
                </c:pt>
                <c:pt idx="155">
                  <c:v>-46.32</c:v>
                </c:pt>
                <c:pt idx="156">
                  <c:v>-46.76</c:v>
                </c:pt>
                <c:pt idx="157">
                  <c:v>-47.19</c:v>
                </c:pt>
                <c:pt idx="158">
                  <c:v>-47.63</c:v>
                </c:pt>
                <c:pt idx="159">
                  <c:v>-48.06</c:v>
                </c:pt>
                <c:pt idx="160">
                  <c:v>-48.49</c:v>
                </c:pt>
                <c:pt idx="161">
                  <c:v>-48.93</c:v>
                </c:pt>
                <c:pt idx="162">
                  <c:v>-49.37</c:v>
                </c:pt>
                <c:pt idx="163">
                  <c:v>-49.82</c:v>
                </c:pt>
                <c:pt idx="164">
                  <c:v>-50.27</c:v>
                </c:pt>
                <c:pt idx="165">
                  <c:v>-50.73</c:v>
                </c:pt>
                <c:pt idx="166">
                  <c:v>-51.18</c:v>
                </c:pt>
                <c:pt idx="167">
                  <c:v>-51.64</c:v>
                </c:pt>
                <c:pt idx="168">
                  <c:v>-52.09</c:v>
                </c:pt>
                <c:pt idx="169">
                  <c:v>-52.54</c:v>
                </c:pt>
                <c:pt idx="170">
                  <c:v>-52.98</c:v>
                </c:pt>
                <c:pt idx="171">
                  <c:v>-53.43</c:v>
                </c:pt>
                <c:pt idx="172">
                  <c:v>-53.87</c:v>
                </c:pt>
                <c:pt idx="173">
                  <c:v>-54.31</c:v>
                </c:pt>
                <c:pt idx="174">
                  <c:v>-54.74</c:v>
                </c:pt>
                <c:pt idx="175">
                  <c:v>-55.18</c:v>
                </c:pt>
                <c:pt idx="176">
                  <c:v>-55.61</c:v>
                </c:pt>
                <c:pt idx="177">
                  <c:v>-56.04</c:v>
                </c:pt>
                <c:pt idx="178">
                  <c:v>-56.46</c:v>
                </c:pt>
                <c:pt idx="179">
                  <c:v>-56.89</c:v>
                </c:pt>
                <c:pt idx="180">
                  <c:v>-57.32</c:v>
                </c:pt>
                <c:pt idx="181">
                  <c:v>-57.75</c:v>
                </c:pt>
                <c:pt idx="182">
                  <c:v>-58.18</c:v>
                </c:pt>
                <c:pt idx="183">
                  <c:v>-58.61</c:v>
                </c:pt>
                <c:pt idx="184">
                  <c:v>-59.02</c:v>
                </c:pt>
                <c:pt idx="185">
                  <c:v>-59.43</c:v>
                </c:pt>
                <c:pt idx="186">
                  <c:v>-59.84</c:v>
                </c:pt>
                <c:pt idx="187">
                  <c:v>-60.24</c:v>
                </c:pt>
                <c:pt idx="188">
                  <c:v>-60.65</c:v>
                </c:pt>
                <c:pt idx="189">
                  <c:v>-61.04</c:v>
                </c:pt>
                <c:pt idx="190">
                  <c:v>-61.44</c:v>
                </c:pt>
                <c:pt idx="191">
                  <c:v>-61.84</c:v>
                </c:pt>
                <c:pt idx="192">
                  <c:v>-62.23</c:v>
                </c:pt>
                <c:pt idx="193">
                  <c:v>-62.63</c:v>
                </c:pt>
                <c:pt idx="194">
                  <c:v>-63.04</c:v>
                </c:pt>
                <c:pt idx="195">
                  <c:v>-63.44</c:v>
                </c:pt>
                <c:pt idx="196">
                  <c:v>-63.84</c:v>
                </c:pt>
                <c:pt idx="197">
                  <c:v>-64.239999999999995</c:v>
                </c:pt>
                <c:pt idx="198">
                  <c:v>-64.64</c:v>
                </c:pt>
                <c:pt idx="199">
                  <c:v>-65.03</c:v>
                </c:pt>
              </c:numCache>
            </c:numRef>
          </c:xVal>
          <c:yVal>
            <c:numRef>
              <c:f>'Survey 5m'!$F$17:$F$216</c:f>
              <c:numCache>
                <c:formatCode>0.00</c:formatCode>
                <c:ptCount val="20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0.02</c:v>
                </c:pt>
                <c:pt idx="9">
                  <c:v>0.04</c:v>
                </c:pt>
                <c:pt idx="10">
                  <c:v>0.06</c:v>
                </c:pt>
                <c:pt idx="11">
                  <c:v>0.09</c:v>
                </c:pt>
                <c:pt idx="12">
                  <c:v>0.13</c:v>
                </c:pt>
                <c:pt idx="13">
                  <c:v>0.18</c:v>
                </c:pt>
                <c:pt idx="14">
                  <c:v>0.23</c:v>
                </c:pt>
                <c:pt idx="15">
                  <c:v>0.28999999999999998</c:v>
                </c:pt>
                <c:pt idx="16">
                  <c:v>0.36</c:v>
                </c:pt>
                <c:pt idx="17">
                  <c:v>0.44</c:v>
                </c:pt>
                <c:pt idx="18">
                  <c:v>0.52</c:v>
                </c:pt>
                <c:pt idx="19">
                  <c:v>0.62</c:v>
                </c:pt>
                <c:pt idx="20">
                  <c:v>0.73</c:v>
                </c:pt>
                <c:pt idx="21">
                  <c:v>0.85</c:v>
                </c:pt>
                <c:pt idx="22">
                  <c:v>0.98</c:v>
                </c:pt>
                <c:pt idx="23">
                  <c:v>1.1200000000000001</c:v>
                </c:pt>
                <c:pt idx="24">
                  <c:v>1.27</c:v>
                </c:pt>
                <c:pt idx="25">
                  <c:v>1.43</c:v>
                </c:pt>
                <c:pt idx="26">
                  <c:v>1.6</c:v>
                </c:pt>
                <c:pt idx="27">
                  <c:v>1.78</c:v>
                </c:pt>
                <c:pt idx="28">
                  <c:v>1.97</c:v>
                </c:pt>
                <c:pt idx="29">
                  <c:v>2.16</c:v>
                </c:pt>
                <c:pt idx="30">
                  <c:v>2.37</c:v>
                </c:pt>
                <c:pt idx="31">
                  <c:v>2.58</c:v>
                </c:pt>
                <c:pt idx="32">
                  <c:v>2.79</c:v>
                </c:pt>
                <c:pt idx="33">
                  <c:v>3.01</c:v>
                </c:pt>
                <c:pt idx="34">
                  <c:v>3.24</c:v>
                </c:pt>
                <c:pt idx="35">
                  <c:v>3.47</c:v>
                </c:pt>
                <c:pt idx="36">
                  <c:v>3.71</c:v>
                </c:pt>
                <c:pt idx="37">
                  <c:v>3.96</c:v>
                </c:pt>
                <c:pt idx="38">
                  <c:v>4.22</c:v>
                </c:pt>
                <c:pt idx="39">
                  <c:v>4.4800000000000004</c:v>
                </c:pt>
                <c:pt idx="40">
                  <c:v>4.75</c:v>
                </c:pt>
                <c:pt idx="41">
                  <c:v>5.03</c:v>
                </c:pt>
                <c:pt idx="42">
                  <c:v>5.31</c:v>
                </c:pt>
                <c:pt idx="43">
                  <c:v>5.6</c:v>
                </c:pt>
                <c:pt idx="44">
                  <c:v>5.89</c:v>
                </c:pt>
                <c:pt idx="45">
                  <c:v>6.19</c:v>
                </c:pt>
                <c:pt idx="46">
                  <c:v>6.49</c:v>
                </c:pt>
                <c:pt idx="47">
                  <c:v>6.79</c:v>
                </c:pt>
                <c:pt idx="48">
                  <c:v>7.08</c:v>
                </c:pt>
                <c:pt idx="49">
                  <c:v>7.38</c:v>
                </c:pt>
                <c:pt idx="50">
                  <c:v>7.67</c:v>
                </c:pt>
                <c:pt idx="51">
                  <c:v>7.96</c:v>
                </c:pt>
                <c:pt idx="52">
                  <c:v>8.25</c:v>
                </c:pt>
                <c:pt idx="53">
                  <c:v>8.5299999999999994</c:v>
                </c:pt>
                <c:pt idx="54">
                  <c:v>8.81</c:v>
                </c:pt>
                <c:pt idx="55">
                  <c:v>9.09</c:v>
                </c:pt>
                <c:pt idx="56">
                  <c:v>9.36</c:v>
                </c:pt>
                <c:pt idx="57">
                  <c:v>9.6199999999999992</c:v>
                </c:pt>
                <c:pt idx="58">
                  <c:v>9.8800000000000008</c:v>
                </c:pt>
                <c:pt idx="59">
                  <c:v>10.119999999999999</c:v>
                </c:pt>
                <c:pt idx="60">
                  <c:v>10.35</c:v>
                </c:pt>
                <c:pt idx="61">
                  <c:v>10.58</c:v>
                </c:pt>
                <c:pt idx="62">
                  <c:v>10.81</c:v>
                </c:pt>
                <c:pt idx="63">
                  <c:v>11.05</c:v>
                </c:pt>
                <c:pt idx="64">
                  <c:v>11.28</c:v>
                </c:pt>
                <c:pt idx="65">
                  <c:v>11.51</c:v>
                </c:pt>
                <c:pt idx="66">
                  <c:v>11.75</c:v>
                </c:pt>
                <c:pt idx="67">
                  <c:v>11.99</c:v>
                </c:pt>
                <c:pt idx="68">
                  <c:v>12.24</c:v>
                </c:pt>
                <c:pt idx="69">
                  <c:v>12.48</c:v>
                </c:pt>
                <c:pt idx="70">
                  <c:v>12.73</c:v>
                </c:pt>
                <c:pt idx="71">
                  <c:v>12.98</c:v>
                </c:pt>
                <c:pt idx="72">
                  <c:v>13.23</c:v>
                </c:pt>
                <c:pt idx="73">
                  <c:v>13.48</c:v>
                </c:pt>
                <c:pt idx="74">
                  <c:v>13.73</c:v>
                </c:pt>
                <c:pt idx="75">
                  <c:v>13.98</c:v>
                </c:pt>
                <c:pt idx="76">
                  <c:v>14.23</c:v>
                </c:pt>
                <c:pt idx="77">
                  <c:v>14.48</c:v>
                </c:pt>
                <c:pt idx="78">
                  <c:v>14.74</c:v>
                </c:pt>
                <c:pt idx="79">
                  <c:v>14.99</c:v>
                </c:pt>
                <c:pt idx="80">
                  <c:v>15.25</c:v>
                </c:pt>
                <c:pt idx="81">
                  <c:v>15.51</c:v>
                </c:pt>
                <c:pt idx="82">
                  <c:v>15.77</c:v>
                </c:pt>
                <c:pt idx="83">
                  <c:v>16.04</c:v>
                </c:pt>
                <c:pt idx="84">
                  <c:v>16.3</c:v>
                </c:pt>
                <c:pt idx="85">
                  <c:v>16.57</c:v>
                </c:pt>
                <c:pt idx="86">
                  <c:v>16.84</c:v>
                </c:pt>
                <c:pt idx="87">
                  <c:v>17.100000000000001</c:v>
                </c:pt>
                <c:pt idx="88">
                  <c:v>17.37</c:v>
                </c:pt>
                <c:pt idx="89">
                  <c:v>17.63</c:v>
                </c:pt>
                <c:pt idx="90">
                  <c:v>17.89</c:v>
                </c:pt>
                <c:pt idx="91">
                  <c:v>18.14</c:v>
                </c:pt>
                <c:pt idx="92">
                  <c:v>18.399999999999999</c:v>
                </c:pt>
                <c:pt idx="93">
                  <c:v>18.649999999999999</c:v>
                </c:pt>
                <c:pt idx="94">
                  <c:v>18.899999999999999</c:v>
                </c:pt>
                <c:pt idx="95">
                  <c:v>19.14</c:v>
                </c:pt>
                <c:pt idx="96">
                  <c:v>19.38</c:v>
                </c:pt>
                <c:pt idx="97">
                  <c:v>19.62</c:v>
                </c:pt>
                <c:pt idx="98">
                  <c:v>19.850000000000001</c:v>
                </c:pt>
                <c:pt idx="99">
                  <c:v>20.07</c:v>
                </c:pt>
                <c:pt idx="100">
                  <c:v>20.29</c:v>
                </c:pt>
                <c:pt idx="101">
                  <c:v>20.51</c:v>
                </c:pt>
                <c:pt idx="102">
                  <c:v>20.71</c:v>
                </c:pt>
                <c:pt idx="103">
                  <c:v>20.91</c:v>
                </c:pt>
                <c:pt idx="104">
                  <c:v>21.1</c:v>
                </c:pt>
                <c:pt idx="105">
                  <c:v>21.28</c:v>
                </c:pt>
                <c:pt idx="106">
                  <c:v>21.45</c:v>
                </c:pt>
                <c:pt idx="107">
                  <c:v>21.61</c:v>
                </c:pt>
                <c:pt idx="108">
                  <c:v>21.75</c:v>
                </c:pt>
                <c:pt idx="109">
                  <c:v>21.89</c:v>
                </c:pt>
                <c:pt idx="110">
                  <c:v>22.01</c:v>
                </c:pt>
                <c:pt idx="111">
                  <c:v>22.13</c:v>
                </c:pt>
                <c:pt idx="112">
                  <c:v>22.26</c:v>
                </c:pt>
                <c:pt idx="113">
                  <c:v>22.39</c:v>
                </c:pt>
                <c:pt idx="114">
                  <c:v>22.53</c:v>
                </c:pt>
                <c:pt idx="115">
                  <c:v>22.67</c:v>
                </c:pt>
                <c:pt idx="116">
                  <c:v>22.83</c:v>
                </c:pt>
                <c:pt idx="117">
                  <c:v>22.98</c:v>
                </c:pt>
                <c:pt idx="118">
                  <c:v>23.15</c:v>
                </c:pt>
                <c:pt idx="119">
                  <c:v>23.32</c:v>
                </c:pt>
                <c:pt idx="120">
                  <c:v>23.49</c:v>
                </c:pt>
                <c:pt idx="121">
                  <c:v>23.67</c:v>
                </c:pt>
                <c:pt idx="122">
                  <c:v>23.85</c:v>
                </c:pt>
                <c:pt idx="123">
                  <c:v>24.03</c:v>
                </c:pt>
                <c:pt idx="124">
                  <c:v>24.21</c:v>
                </c:pt>
                <c:pt idx="125">
                  <c:v>24.4</c:v>
                </c:pt>
                <c:pt idx="126">
                  <c:v>24.58</c:v>
                </c:pt>
                <c:pt idx="127">
                  <c:v>24.77</c:v>
                </c:pt>
                <c:pt idx="128">
                  <c:v>24.95</c:v>
                </c:pt>
                <c:pt idx="129">
                  <c:v>25.13</c:v>
                </c:pt>
                <c:pt idx="130">
                  <c:v>25.3</c:v>
                </c:pt>
                <c:pt idx="131">
                  <c:v>25.47</c:v>
                </c:pt>
                <c:pt idx="132">
                  <c:v>25.65</c:v>
                </c:pt>
                <c:pt idx="133">
                  <c:v>25.82</c:v>
                </c:pt>
                <c:pt idx="134">
                  <c:v>26</c:v>
                </c:pt>
                <c:pt idx="135">
                  <c:v>26.17</c:v>
                </c:pt>
                <c:pt idx="136">
                  <c:v>26.35</c:v>
                </c:pt>
                <c:pt idx="137">
                  <c:v>26.54</c:v>
                </c:pt>
                <c:pt idx="138">
                  <c:v>26.73</c:v>
                </c:pt>
                <c:pt idx="139">
                  <c:v>26.93</c:v>
                </c:pt>
                <c:pt idx="140">
                  <c:v>27.13</c:v>
                </c:pt>
                <c:pt idx="141">
                  <c:v>27.34</c:v>
                </c:pt>
                <c:pt idx="142">
                  <c:v>27.55</c:v>
                </c:pt>
                <c:pt idx="143">
                  <c:v>27.77</c:v>
                </c:pt>
                <c:pt idx="144">
                  <c:v>28</c:v>
                </c:pt>
                <c:pt idx="145">
                  <c:v>28.23</c:v>
                </c:pt>
                <c:pt idx="146">
                  <c:v>28.46</c:v>
                </c:pt>
                <c:pt idx="147">
                  <c:v>28.7</c:v>
                </c:pt>
                <c:pt idx="148">
                  <c:v>28.95</c:v>
                </c:pt>
                <c:pt idx="149">
                  <c:v>29.2</c:v>
                </c:pt>
                <c:pt idx="150">
                  <c:v>29.45</c:v>
                </c:pt>
                <c:pt idx="151">
                  <c:v>29.7</c:v>
                </c:pt>
                <c:pt idx="152">
                  <c:v>29.96</c:v>
                </c:pt>
                <c:pt idx="153">
                  <c:v>30.23</c:v>
                </c:pt>
                <c:pt idx="154">
                  <c:v>30.5</c:v>
                </c:pt>
                <c:pt idx="155">
                  <c:v>30.77</c:v>
                </c:pt>
                <c:pt idx="156">
                  <c:v>31.05</c:v>
                </c:pt>
                <c:pt idx="157">
                  <c:v>31.34</c:v>
                </c:pt>
                <c:pt idx="158">
                  <c:v>31.65</c:v>
                </c:pt>
                <c:pt idx="159">
                  <c:v>31.96</c:v>
                </c:pt>
                <c:pt idx="160">
                  <c:v>32.28</c:v>
                </c:pt>
                <c:pt idx="161">
                  <c:v>32.619999999999997</c:v>
                </c:pt>
                <c:pt idx="162">
                  <c:v>32.979999999999997</c:v>
                </c:pt>
                <c:pt idx="163">
                  <c:v>33.36</c:v>
                </c:pt>
                <c:pt idx="164">
                  <c:v>33.770000000000003</c:v>
                </c:pt>
                <c:pt idx="165">
                  <c:v>34.19</c:v>
                </c:pt>
                <c:pt idx="166">
                  <c:v>34.630000000000003</c:v>
                </c:pt>
                <c:pt idx="167">
                  <c:v>35.07</c:v>
                </c:pt>
                <c:pt idx="168">
                  <c:v>35.51</c:v>
                </c:pt>
                <c:pt idx="169">
                  <c:v>35.96</c:v>
                </c:pt>
                <c:pt idx="170">
                  <c:v>36.409999999999997</c:v>
                </c:pt>
                <c:pt idx="171">
                  <c:v>36.86</c:v>
                </c:pt>
                <c:pt idx="172">
                  <c:v>37.31</c:v>
                </c:pt>
                <c:pt idx="173">
                  <c:v>37.75</c:v>
                </c:pt>
                <c:pt idx="174">
                  <c:v>38.19</c:v>
                </c:pt>
                <c:pt idx="175">
                  <c:v>38.619999999999997</c:v>
                </c:pt>
                <c:pt idx="176">
                  <c:v>39.04</c:v>
                </c:pt>
                <c:pt idx="177">
                  <c:v>39.46</c:v>
                </c:pt>
                <c:pt idx="178">
                  <c:v>39.880000000000003</c:v>
                </c:pt>
                <c:pt idx="179">
                  <c:v>40.29</c:v>
                </c:pt>
                <c:pt idx="180">
                  <c:v>40.69</c:v>
                </c:pt>
                <c:pt idx="181">
                  <c:v>41.09</c:v>
                </c:pt>
                <c:pt idx="182">
                  <c:v>41.48</c:v>
                </c:pt>
                <c:pt idx="183">
                  <c:v>41.87</c:v>
                </c:pt>
                <c:pt idx="184">
                  <c:v>42.26</c:v>
                </c:pt>
                <c:pt idx="185">
                  <c:v>42.64</c:v>
                </c:pt>
                <c:pt idx="186">
                  <c:v>43.03</c:v>
                </c:pt>
                <c:pt idx="187">
                  <c:v>43.42</c:v>
                </c:pt>
                <c:pt idx="188">
                  <c:v>43.82</c:v>
                </c:pt>
                <c:pt idx="189">
                  <c:v>44.22</c:v>
                </c:pt>
                <c:pt idx="190">
                  <c:v>44.62</c:v>
                </c:pt>
                <c:pt idx="191">
                  <c:v>45.02</c:v>
                </c:pt>
                <c:pt idx="192">
                  <c:v>45.43</c:v>
                </c:pt>
                <c:pt idx="193">
                  <c:v>45.85</c:v>
                </c:pt>
                <c:pt idx="194">
                  <c:v>46.27</c:v>
                </c:pt>
                <c:pt idx="195">
                  <c:v>46.7</c:v>
                </c:pt>
                <c:pt idx="196">
                  <c:v>47.13</c:v>
                </c:pt>
                <c:pt idx="197">
                  <c:v>47.56</c:v>
                </c:pt>
                <c:pt idx="198">
                  <c:v>47.98</c:v>
                </c:pt>
                <c:pt idx="199">
                  <c:v>48.4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3136"/>
        <c:axId val="95645056"/>
      </c:scatterChart>
      <c:valAx>
        <c:axId val="95643136"/>
        <c:scaling>
          <c:orientation val="minMax"/>
          <c:max val="1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645056"/>
        <c:crosses val="autoZero"/>
        <c:crossBetween val="midCat"/>
      </c:valAx>
      <c:valAx>
        <c:axId val="956450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6431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5m'!$B$17:$B$216</c:f>
              <c:numCache>
                <c:formatCode>0.00</c:formatCode>
                <c:ptCount val="200"/>
                <c:pt idx="0">
                  <c:v>0.45</c:v>
                </c:pt>
                <c:pt idx="1">
                  <c:v>0.39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0.16</c:v>
                </c:pt>
                <c:pt idx="6">
                  <c:v>0.27</c:v>
                </c:pt>
                <c:pt idx="7">
                  <c:v>0.38</c:v>
                </c:pt>
                <c:pt idx="8">
                  <c:v>0.49</c:v>
                </c:pt>
                <c:pt idx="9">
                  <c:v>0.6</c:v>
                </c:pt>
                <c:pt idx="10">
                  <c:v>0.71</c:v>
                </c:pt>
                <c:pt idx="11">
                  <c:v>0.83</c:v>
                </c:pt>
                <c:pt idx="12">
                  <c:v>0.94</c:v>
                </c:pt>
                <c:pt idx="13">
                  <c:v>1.06</c:v>
                </c:pt>
                <c:pt idx="14">
                  <c:v>1.17</c:v>
                </c:pt>
                <c:pt idx="15">
                  <c:v>1.29</c:v>
                </c:pt>
                <c:pt idx="16">
                  <c:v>1.47</c:v>
                </c:pt>
                <c:pt idx="17">
                  <c:v>1.65</c:v>
                </c:pt>
                <c:pt idx="18">
                  <c:v>1.83</c:v>
                </c:pt>
                <c:pt idx="19">
                  <c:v>2.0099999999999998</c:v>
                </c:pt>
                <c:pt idx="20">
                  <c:v>2.19</c:v>
                </c:pt>
                <c:pt idx="21">
                  <c:v>2.4</c:v>
                </c:pt>
                <c:pt idx="22">
                  <c:v>2.61</c:v>
                </c:pt>
                <c:pt idx="23">
                  <c:v>2.81</c:v>
                </c:pt>
                <c:pt idx="24">
                  <c:v>3.02</c:v>
                </c:pt>
                <c:pt idx="25">
                  <c:v>3.22</c:v>
                </c:pt>
                <c:pt idx="26">
                  <c:v>3.43</c:v>
                </c:pt>
                <c:pt idx="27">
                  <c:v>3.64</c:v>
                </c:pt>
                <c:pt idx="28">
                  <c:v>3.85</c:v>
                </c:pt>
                <c:pt idx="29">
                  <c:v>4.0599999999999996</c:v>
                </c:pt>
                <c:pt idx="30">
                  <c:v>4.26</c:v>
                </c:pt>
                <c:pt idx="31">
                  <c:v>4.3600000000000003</c:v>
                </c:pt>
                <c:pt idx="32">
                  <c:v>4.46</c:v>
                </c:pt>
                <c:pt idx="33">
                  <c:v>4.55</c:v>
                </c:pt>
                <c:pt idx="34">
                  <c:v>4.6500000000000004</c:v>
                </c:pt>
                <c:pt idx="35">
                  <c:v>4.75</c:v>
                </c:pt>
                <c:pt idx="36">
                  <c:v>4.91</c:v>
                </c:pt>
                <c:pt idx="37">
                  <c:v>5.07</c:v>
                </c:pt>
                <c:pt idx="38">
                  <c:v>5.23</c:v>
                </c:pt>
                <c:pt idx="39">
                  <c:v>5.39</c:v>
                </c:pt>
                <c:pt idx="40">
                  <c:v>5.55</c:v>
                </c:pt>
                <c:pt idx="41">
                  <c:v>5.62</c:v>
                </c:pt>
                <c:pt idx="42">
                  <c:v>5.7</c:v>
                </c:pt>
                <c:pt idx="43">
                  <c:v>5.77</c:v>
                </c:pt>
                <c:pt idx="44">
                  <c:v>5.84</c:v>
                </c:pt>
                <c:pt idx="45">
                  <c:v>5.92</c:v>
                </c:pt>
                <c:pt idx="46">
                  <c:v>5.89</c:v>
                </c:pt>
                <c:pt idx="47">
                  <c:v>5.86</c:v>
                </c:pt>
                <c:pt idx="48">
                  <c:v>5.83</c:v>
                </c:pt>
                <c:pt idx="49">
                  <c:v>5.79</c:v>
                </c:pt>
                <c:pt idx="50">
                  <c:v>5.76</c:v>
                </c:pt>
                <c:pt idx="51">
                  <c:v>5.72</c:v>
                </c:pt>
                <c:pt idx="52">
                  <c:v>5.68</c:v>
                </c:pt>
                <c:pt idx="53">
                  <c:v>5.64</c:v>
                </c:pt>
                <c:pt idx="54">
                  <c:v>5.61</c:v>
                </c:pt>
                <c:pt idx="55">
                  <c:v>5.57</c:v>
                </c:pt>
                <c:pt idx="56">
                  <c:v>5.47</c:v>
                </c:pt>
                <c:pt idx="57">
                  <c:v>5.37</c:v>
                </c:pt>
                <c:pt idx="58">
                  <c:v>5.27</c:v>
                </c:pt>
                <c:pt idx="59">
                  <c:v>5.18</c:v>
                </c:pt>
                <c:pt idx="60">
                  <c:v>5.08</c:v>
                </c:pt>
                <c:pt idx="61">
                  <c:v>5.05</c:v>
                </c:pt>
                <c:pt idx="62">
                  <c:v>5.0199999999999996</c:v>
                </c:pt>
                <c:pt idx="63">
                  <c:v>4.99</c:v>
                </c:pt>
                <c:pt idx="64">
                  <c:v>4.96</c:v>
                </c:pt>
                <c:pt idx="65">
                  <c:v>4.93</c:v>
                </c:pt>
                <c:pt idx="66">
                  <c:v>4.8600000000000003</c:v>
                </c:pt>
                <c:pt idx="67">
                  <c:v>4.79</c:v>
                </c:pt>
                <c:pt idx="68">
                  <c:v>4.71</c:v>
                </c:pt>
                <c:pt idx="69">
                  <c:v>4.6399999999999997</c:v>
                </c:pt>
                <c:pt idx="70">
                  <c:v>4.57</c:v>
                </c:pt>
                <c:pt idx="71">
                  <c:v>4.45</c:v>
                </c:pt>
                <c:pt idx="72">
                  <c:v>4.34</c:v>
                </c:pt>
                <c:pt idx="73">
                  <c:v>4.22</c:v>
                </c:pt>
                <c:pt idx="74">
                  <c:v>4.0999999999999996</c:v>
                </c:pt>
                <c:pt idx="75">
                  <c:v>3.99</c:v>
                </c:pt>
                <c:pt idx="76">
                  <c:v>3.97</c:v>
                </c:pt>
                <c:pt idx="77">
                  <c:v>3.95</c:v>
                </c:pt>
                <c:pt idx="78">
                  <c:v>3.93</c:v>
                </c:pt>
                <c:pt idx="79">
                  <c:v>3.91</c:v>
                </c:pt>
                <c:pt idx="80">
                  <c:v>3.89</c:v>
                </c:pt>
                <c:pt idx="81">
                  <c:v>3.89</c:v>
                </c:pt>
                <c:pt idx="82">
                  <c:v>3.9</c:v>
                </c:pt>
                <c:pt idx="83">
                  <c:v>3.9</c:v>
                </c:pt>
                <c:pt idx="84">
                  <c:v>3.91</c:v>
                </c:pt>
                <c:pt idx="85">
                  <c:v>3.91</c:v>
                </c:pt>
                <c:pt idx="86">
                  <c:v>3.92</c:v>
                </c:pt>
                <c:pt idx="87">
                  <c:v>3.92</c:v>
                </c:pt>
                <c:pt idx="88">
                  <c:v>3.93</c:v>
                </c:pt>
                <c:pt idx="89">
                  <c:v>3.94</c:v>
                </c:pt>
                <c:pt idx="90">
                  <c:v>3.94</c:v>
                </c:pt>
                <c:pt idx="91">
                  <c:v>3.96</c:v>
                </c:pt>
                <c:pt idx="92">
                  <c:v>3.98</c:v>
                </c:pt>
                <c:pt idx="93">
                  <c:v>4</c:v>
                </c:pt>
                <c:pt idx="94">
                  <c:v>4.01</c:v>
                </c:pt>
                <c:pt idx="95">
                  <c:v>4.03</c:v>
                </c:pt>
                <c:pt idx="96">
                  <c:v>4.0999999999999996</c:v>
                </c:pt>
                <c:pt idx="97">
                  <c:v>4.17</c:v>
                </c:pt>
                <c:pt idx="98">
                  <c:v>4.24</c:v>
                </c:pt>
                <c:pt idx="99">
                  <c:v>4.3099999999999996</c:v>
                </c:pt>
                <c:pt idx="100">
                  <c:v>4.38</c:v>
                </c:pt>
                <c:pt idx="101">
                  <c:v>4.32</c:v>
                </c:pt>
                <c:pt idx="102">
                  <c:v>4.26</c:v>
                </c:pt>
                <c:pt idx="103">
                  <c:v>4.2</c:v>
                </c:pt>
                <c:pt idx="104">
                  <c:v>4.1399999999999997</c:v>
                </c:pt>
                <c:pt idx="105">
                  <c:v>4.07</c:v>
                </c:pt>
                <c:pt idx="106">
                  <c:v>3.98</c:v>
                </c:pt>
                <c:pt idx="107">
                  <c:v>3.88</c:v>
                </c:pt>
                <c:pt idx="108">
                  <c:v>3.78</c:v>
                </c:pt>
                <c:pt idx="109">
                  <c:v>3.68</c:v>
                </c:pt>
                <c:pt idx="110">
                  <c:v>3.58</c:v>
                </c:pt>
                <c:pt idx="111">
                  <c:v>3.69</c:v>
                </c:pt>
                <c:pt idx="112">
                  <c:v>3.79</c:v>
                </c:pt>
                <c:pt idx="113">
                  <c:v>3.89</c:v>
                </c:pt>
                <c:pt idx="114">
                  <c:v>4</c:v>
                </c:pt>
                <c:pt idx="115">
                  <c:v>4.0999999999999996</c:v>
                </c:pt>
                <c:pt idx="116">
                  <c:v>4.1900000000000004</c:v>
                </c:pt>
                <c:pt idx="117">
                  <c:v>4.28</c:v>
                </c:pt>
                <c:pt idx="118">
                  <c:v>4.37</c:v>
                </c:pt>
                <c:pt idx="119">
                  <c:v>4.46</c:v>
                </c:pt>
                <c:pt idx="120">
                  <c:v>4.55</c:v>
                </c:pt>
                <c:pt idx="121">
                  <c:v>4.57</c:v>
                </c:pt>
                <c:pt idx="122">
                  <c:v>4.5999999999999996</c:v>
                </c:pt>
                <c:pt idx="123">
                  <c:v>4.62</c:v>
                </c:pt>
                <c:pt idx="124">
                  <c:v>4.6399999999999997</c:v>
                </c:pt>
                <c:pt idx="125">
                  <c:v>4.67</c:v>
                </c:pt>
                <c:pt idx="126">
                  <c:v>4.68</c:v>
                </c:pt>
                <c:pt idx="127">
                  <c:v>4.6900000000000004</c:v>
                </c:pt>
                <c:pt idx="128">
                  <c:v>4.6900000000000004</c:v>
                </c:pt>
                <c:pt idx="129">
                  <c:v>4.7</c:v>
                </c:pt>
                <c:pt idx="130">
                  <c:v>4.71</c:v>
                </c:pt>
                <c:pt idx="131">
                  <c:v>4.78</c:v>
                </c:pt>
                <c:pt idx="132">
                  <c:v>4.8499999999999996</c:v>
                </c:pt>
                <c:pt idx="133">
                  <c:v>4.92</c:v>
                </c:pt>
                <c:pt idx="134">
                  <c:v>4.99</c:v>
                </c:pt>
                <c:pt idx="135">
                  <c:v>5.0599999999999996</c:v>
                </c:pt>
                <c:pt idx="136">
                  <c:v>5.13</c:v>
                </c:pt>
                <c:pt idx="137">
                  <c:v>5.19</c:v>
                </c:pt>
                <c:pt idx="138">
                  <c:v>5.26</c:v>
                </c:pt>
                <c:pt idx="139">
                  <c:v>5.32</c:v>
                </c:pt>
                <c:pt idx="140">
                  <c:v>5.39</c:v>
                </c:pt>
                <c:pt idx="141">
                  <c:v>5.43</c:v>
                </c:pt>
                <c:pt idx="142">
                  <c:v>5.47</c:v>
                </c:pt>
                <c:pt idx="143">
                  <c:v>5.51</c:v>
                </c:pt>
                <c:pt idx="144">
                  <c:v>5.55</c:v>
                </c:pt>
                <c:pt idx="145">
                  <c:v>5.58</c:v>
                </c:pt>
                <c:pt idx="146">
                  <c:v>5.61</c:v>
                </c:pt>
                <c:pt idx="147">
                  <c:v>5.64</c:v>
                </c:pt>
                <c:pt idx="148">
                  <c:v>5.67</c:v>
                </c:pt>
                <c:pt idx="149">
                  <c:v>5.7</c:v>
                </c:pt>
                <c:pt idx="150">
                  <c:v>5.72</c:v>
                </c:pt>
                <c:pt idx="151">
                  <c:v>5.76</c:v>
                </c:pt>
                <c:pt idx="152">
                  <c:v>5.8</c:v>
                </c:pt>
                <c:pt idx="153">
                  <c:v>5.84</c:v>
                </c:pt>
                <c:pt idx="154">
                  <c:v>5.88</c:v>
                </c:pt>
                <c:pt idx="155">
                  <c:v>5.92</c:v>
                </c:pt>
                <c:pt idx="156">
                  <c:v>5.98</c:v>
                </c:pt>
                <c:pt idx="157">
                  <c:v>6.04</c:v>
                </c:pt>
                <c:pt idx="158">
                  <c:v>6.11</c:v>
                </c:pt>
                <c:pt idx="159">
                  <c:v>6.17</c:v>
                </c:pt>
                <c:pt idx="160">
                  <c:v>6.23</c:v>
                </c:pt>
                <c:pt idx="161">
                  <c:v>6.44</c:v>
                </c:pt>
                <c:pt idx="162">
                  <c:v>6.64</c:v>
                </c:pt>
                <c:pt idx="163">
                  <c:v>6.85</c:v>
                </c:pt>
                <c:pt idx="164">
                  <c:v>7.06</c:v>
                </c:pt>
                <c:pt idx="165">
                  <c:v>7.27</c:v>
                </c:pt>
                <c:pt idx="166">
                  <c:v>7.27</c:v>
                </c:pt>
                <c:pt idx="167">
                  <c:v>7.28</c:v>
                </c:pt>
                <c:pt idx="168">
                  <c:v>7.28</c:v>
                </c:pt>
                <c:pt idx="169">
                  <c:v>7.29</c:v>
                </c:pt>
                <c:pt idx="170">
                  <c:v>7.3</c:v>
                </c:pt>
                <c:pt idx="171">
                  <c:v>7.23</c:v>
                </c:pt>
                <c:pt idx="172">
                  <c:v>7.17</c:v>
                </c:pt>
                <c:pt idx="173">
                  <c:v>7.11</c:v>
                </c:pt>
                <c:pt idx="174">
                  <c:v>7.05</c:v>
                </c:pt>
                <c:pt idx="175">
                  <c:v>6.99</c:v>
                </c:pt>
                <c:pt idx="176">
                  <c:v>6.94</c:v>
                </c:pt>
                <c:pt idx="177">
                  <c:v>6.88</c:v>
                </c:pt>
                <c:pt idx="178">
                  <c:v>6.83</c:v>
                </c:pt>
                <c:pt idx="179">
                  <c:v>6.78</c:v>
                </c:pt>
                <c:pt idx="180">
                  <c:v>6.74</c:v>
                </c:pt>
                <c:pt idx="181">
                  <c:v>6.69</c:v>
                </c:pt>
                <c:pt idx="182">
                  <c:v>6.64</c:v>
                </c:pt>
                <c:pt idx="183">
                  <c:v>6.58</c:v>
                </c:pt>
                <c:pt idx="184">
                  <c:v>6.52</c:v>
                </c:pt>
                <c:pt idx="185">
                  <c:v>6.45</c:v>
                </c:pt>
                <c:pt idx="186">
                  <c:v>6.46</c:v>
                </c:pt>
                <c:pt idx="187">
                  <c:v>6.46</c:v>
                </c:pt>
                <c:pt idx="188">
                  <c:v>6.47</c:v>
                </c:pt>
                <c:pt idx="189">
                  <c:v>6.47</c:v>
                </c:pt>
                <c:pt idx="190">
                  <c:v>6.48</c:v>
                </c:pt>
                <c:pt idx="191">
                  <c:v>6.54</c:v>
                </c:pt>
                <c:pt idx="192">
                  <c:v>6.6</c:v>
                </c:pt>
                <c:pt idx="193">
                  <c:v>6.66</c:v>
                </c:pt>
                <c:pt idx="194">
                  <c:v>6.72</c:v>
                </c:pt>
                <c:pt idx="195">
                  <c:v>6.78</c:v>
                </c:pt>
                <c:pt idx="196">
                  <c:v>6.73</c:v>
                </c:pt>
                <c:pt idx="197">
                  <c:v>6.69</c:v>
                </c:pt>
                <c:pt idx="198">
                  <c:v>6.64</c:v>
                </c:pt>
                <c:pt idx="199">
                  <c:v>6.59</c:v>
                </c:pt>
              </c:numCache>
            </c:numRef>
          </c:xVal>
          <c:yVal>
            <c:numRef>
              <c:f>'Survey 5m'!$A$17:$A$216</c:f>
              <c:numCache>
                <c:formatCode>0.0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8464"/>
        <c:axId val="95680384"/>
      </c:scatterChart>
      <c:valAx>
        <c:axId val="956784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5680384"/>
        <c:crosses val="autoZero"/>
        <c:crossBetween val="midCat"/>
        <c:minorUnit val="0.5"/>
      </c:valAx>
      <c:valAx>
        <c:axId val="95680384"/>
        <c:scaling>
          <c:orientation val="maxMin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5678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5m'!$G$17:$G$216</c:f>
              <c:numCache>
                <c:formatCode>0.00</c:formatCode>
                <c:ptCount val="200"/>
                <c:pt idx="0">
                  <c:v>0</c:v>
                </c:pt>
                <c:pt idx="1">
                  <c:v>-0.03</c:v>
                </c:pt>
                <c:pt idx="2">
                  <c:v>-7.0000000000000007E-2</c:v>
                </c:pt>
                <c:pt idx="3">
                  <c:v>-0.09</c:v>
                </c:pt>
                <c:pt idx="4">
                  <c:v>-0.11</c:v>
                </c:pt>
                <c:pt idx="5">
                  <c:v>-0.13</c:v>
                </c:pt>
                <c:pt idx="6">
                  <c:v>-0.15</c:v>
                </c:pt>
                <c:pt idx="7">
                  <c:v>-0.17</c:v>
                </c:pt>
                <c:pt idx="8">
                  <c:v>-0.21</c:v>
                </c:pt>
                <c:pt idx="9">
                  <c:v>-0.25</c:v>
                </c:pt>
                <c:pt idx="10">
                  <c:v>-0.3</c:v>
                </c:pt>
                <c:pt idx="11">
                  <c:v>-0.36</c:v>
                </c:pt>
                <c:pt idx="12">
                  <c:v>-0.43</c:v>
                </c:pt>
                <c:pt idx="13">
                  <c:v>-0.5</c:v>
                </c:pt>
                <c:pt idx="14">
                  <c:v>-0.59</c:v>
                </c:pt>
                <c:pt idx="15">
                  <c:v>-0.67</c:v>
                </c:pt>
                <c:pt idx="16">
                  <c:v>-0.77</c:v>
                </c:pt>
                <c:pt idx="17">
                  <c:v>-0.88</c:v>
                </c:pt>
                <c:pt idx="18">
                  <c:v>-1.01</c:v>
                </c:pt>
                <c:pt idx="19">
                  <c:v>-1.1499999999999999</c:v>
                </c:pt>
                <c:pt idx="20">
                  <c:v>-1.29</c:v>
                </c:pt>
                <c:pt idx="21">
                  <c:v>-1.46</c:v>
                </c:pt>
                <c:pt idx="22">
                  <c:v>-1.63</c:v>
                </c:pt>
                <c:pt idx="23">
                  <c:v>-1.82</c:v>
                </c:pt>
                <c:pt idx="24">
                  <c:v>-2.0299999999999998</c:v>
                </c:pt>
                <c:pt idx="25">
                  <c:v>-2.25</c:v>
                </c:pt>
                <c:pt idx="26">
                  <c:v>-2.48</c:v>
                </c:pt>
                <c:pt idx="27">
                  <c:v>-2.73</c:v>
                </c:pt>
                <c:pt idx="28">
                  <c:v>-3</c:v>
                </c:pt>
                <c:pt idx="29">
                  <c:v>-3.28</c:v>
                </c:pt>
                <c:pt idx="30">
                  <c:v>-3.58</c:v>
                </c:pt>
                <c:pt idx="31">
                  <c:v>-3.89</c:v>
                </c:pt>
                <c:pt idx="32">
                  <c:v>-4.21</c:v>
                </c:pt>
                <c:pt idx="33">
                  <c:v>-4.54</c:v>
                </c:pt>
                <c:pt idx="34">
                  <c:v>-4.87</c:v>
                </c:pt>
                <c:pt idx="35">
                  <c:v>-5.2</c:v>
                </c:pt>
                <c:pt idx="36">
                  <c:v>-5.55</c:v>
                </c:pt>
                <c:pt idx="37">
                  <c:v>-5.91</c:v>
                </c:pt>
                <c:pt idx="38">
                  <c:v>-6.27</c:v>
                </c:pt>
                <c:pt idx="39">
                  <c:v>-6.65</c:v>
                </c:pt>
                <c:pt idx="40">
                  <c:v>-7.05</c:v>
                </c:pt>
                <c:pt idx="41">
                  <c:v>-7.44</c:v>
                </c:pt>
                <c:pt idx="42">
                  <c:v>-7.85</c:v>
                </c:pt>
                <c:pt idx="43">
                  <c:v>-8.26</c:v>
                </c:pt>
                <c:pt idx="44">
                  <c:v>-8.67</c:v>
                </c:pt>
                <c:pt idx="45">
                  <c:v>-9.09</c:v>
                </c:pt>
                <c:pt idx="46">
                  <c:v>-9.51</c:v>
                </c:pt>
                <c:pt idx="47">
                  <c:v>-9.92</c:v>
                </c:pt>
                <c:pt idx="48">
                  <c:v>-10.34</c:v>
                </c:pt>
                <c:pt idx="49">
                  <c:v>-10.75</c:v>
                </c:pt>
                <c:pt idx="50">
                  <c:v>-11.16</c:v>
                </c:pt>
                <c:pt idx="51">
                  <c:v>-11.57</c:v>
                </c:pt>
                <c:pt idx="52">
                  <c:v>-11.97</c:v>
                </c:pt>
                <c:pt idx="53">
                  <c:v>-12.37</c:v>
                </c:pt>
                <c:pt idx="54">
                  <c:v>-12.78</c:v>
                </c:pt>
                <c:pt idx="55">
                  <c:v>-13.18</c:v>
                </c:pt>
                <c:pt idx="56">
                  <c:v>-13.57</c:v>
                </c:pt>
                <c:pt idx="57">
                  <c:v>-13.96</c:v>
                </c:pt>
                <c:pt idx="58">
                  <c:v>-14.35</c:v>
                </c:pt>
                <c:pt idx="59">
                  <c:v>-14.74</c:v>
                </c:pt>
                <c:pt idx="60">
                  <c:v>-15.12</c:v>
                </c:pt>
                <c:pt idx="61">
                  <c:v>-15.5</c:v>
                </c:pt>
                <c:pt idx="62">
                  <c:v>-15.87</c:v>
                </c:pt>
                <c:pt idx="63">
                  <c:v>-16.239999999999998</c:v>
                </c:pt>
                <c:pt idx="64">
                  <c:v>-16.600000000000001</c:v>
                </c:pt>
                <c:pt idx="65">
                  <c:v>-16.96</c:v>
                </c:pt>
                <c:pt idx="66">
                  <c:v>-17.32</c:v>
                </c:pt>
                <c:pt idx="67">
                  <c:v>-17.66</c:v>
                </c:pt>
                <c:pt idx="68">
                  <c:v>-18</c:v>
                </c:pt>
                <c:pt idx="69">
                  <c:v>-18.32</c:v>
                </c:pt>
                <c:pt idx="70">
                  <c:v>-18.64</c:v>
                </c:pt>
                <c:pt idx="71">
                  <c:v>-18.940000000000001</c:v>
                </c:pt>
                <c:pt idx="72">
                  <c:v>-19.23</c:v>
                </c:pt>
                <c:pt idx="73">
                  <c:v>-19.510000000000002</c:v>
                </c:pt>
                <c:pt idx="74">
                  <c:v>-19.77</c:v>
                </c:pt>
                <c:pt idx="75">
                  <c:v>-20.02</c:v>
                </c:pt>
                <c:pt idx="76">
                  <c:v>-20.260000000000002</c:v>
                </c:pt>
                <c:pt idx="77">
                  <c:v>-20.49</c:v>
                </c:pt>
                <c:pt idx="78">
                  <c:v>-20.73</c:v>
                </c:pt>
                <c:pt idx="79">
                  <c:v>-20.95</c:v>
                </c:pt>
                <c:pt idx="80">
                  <c:v>-21.17</c:v>
                </c:pt>
                <c:pt idx="81">
                  <c:v>-21.39</c:v>
                </c:pt>
                <c:pt idx="82">
                  <c:v>-21.61</c:v>
                </c:pt>
                <c:pt idx="83">
                  <c:v>-21.82</c:v>
                </c:pt>
                <c:pt idx="84">
                  <c:v>-22.04</c:v>
                </c:pt>
                <c:pt idx="85">
                  <c:v>-22.25</c:v>
                </c:pt>
                <c:pt idx="86">
                  <c:v>-22.46</c:v>
                </c:pt>
                <c:pt idx="87">
                  <c:v>-22.67</c:v>
                </c:pt>
                <c:pt idx="88">
                  <c:v>-22.89</c:v>
                </c:pt>
                <c:pt idx="89">
                  <c:v>-23.12</c:v>
                </c:pt>
                <c:pt idx="90">
                  <c:v>-23.34</c:v>
                </c:pt>
                <c:pt idx="91">
                  <c:v>-23.57</c:v>
                </c:pt>
                <c:pt idx="92">
                  <c:v>-23.81</c:v>
                </c:pt>
                <c:pt idx="93">
                  <c:v>-24.05</c:v>
                </c:pt>
                <c:pt idx="94">
                  <c:v>-24.29</c:v>
                </c:pt>
                <c:pt idx="95">
                  <c:v>-24.55</c:v>
                </c:pt>
                <c:pt idx="96">
                  <c:v>-24.81</c:v>
                </c:pt>
                <c:pt idx="97">
                  <c:v>-25.08</c:v>
                </c:pt>
                <c:pt idx="98">
                  <c:v>-25.36</c:v>
                </c:pt>
                <c:pt idx="99">
                  <c:v>-25.66</c:v>
                </c:pt>
                <c:pt idx="100">
                  <c:v>-25.97</c:v>
                </c:pt>
                <c:pt idx="101">
                  <c:v>-26.28</c:v>
                </c:pt>
                <c:pt idx="102">
                  <c:v>-26.59</c:v>
                </c:pt>
                <c:pt idx="103">
                  <c:v>-26.9</c:v>
                </c:pt>
                <c:pt idx="104">
                  <c:v>-27.21</c:v>
                </c:pt>
                <c:pt idx="105">
                  <c:v>-27.52</c:v>
                </c:pt>
                <c:pt idx="106">
                  <c:v>-27.83</c:v>
                </c:pt>
                <c:pt idx="107">
                  <c:v>-28.14</c:v>
                </c:pt>
                <c:pt idx="108">
                  <c:v>-28.44</c:v>
                </c:pt>
                <c:pt idx="109">
                  <c:v>-28.73</c:v>
                </c:pt>
                <c:pt idx="110">
                  <c:v>-29.02</c:v>
                </c:pt>
                <c:pt idx="111">
                  <c:v>-29.32</c:v>
                </c:pt>
                <c:pt idx="112">
                  <c:v>-29.62</c:v>
                </c:pt>
                <c:pt idx="113">
                  <c:v>-29.93</c:v>
                </c:pt>
                <c:pt idx="114">
                  <c:v>-30.24</c:v>
                </c:pt>
                <c:pt idx="115">
                  <c:v>-30.56</c:v>
                </c:pt>
                <c:pt idx="116">
                  <c:v>-30.89</c:v>
                </c:pt>
                <c:pt idx="117">
                  <c:v>-31.22</c:v>
                </c:pt>
                <c:pt idx="118">
                  <c:v>-31.56</c:v>
                </c:pt>
                <c:pt idx="119">
                  <c:v>-31.91</c:v>
                </c:pt>
                <c:pt idx="120">
                  <c:v>-32.26</c:v>
                </c:pt>
                <c:pt idx="121">
                  <c:v>-32.619999999999997</c:v>
                </c:pt>
                <c:pt idx="122">
                  <c:v>-32.97</c:v>
                </c:pt>
                <c:pt idx="123">
                  <c:v>-33.33</c:v>
                </c:pt>
                <c:pt idx="124">
                  <c:v>-33.69</c:v>
                </c:pt>
                <c:pt idx="125">
                  <c:v>-34.049999999999997</c:v>
                </c:pt>
                <c:pt idx="126">
                  <c:v>-34.42</c:v>
                </c:pt>
                <c:pt idx="127">
                  <c:v>-34.78</c:v>
                </c:pt>
                <c:pt idx="128">
                  <c:v>-35.15</c:v>
                </c:pt>
                <c:pt idx="129">
                  <c:v>-35.520000000000003</c:v>
                </c:pt>
                <c:pt idx="130">
                  <c:v>-35.89</c:v>
                </c:pt>
                <c:pt idx="131">
                  <c:v>-36.26</c:v>
                </c:pt>
                <c:pt idx="132">
                  <c:v>-36.65</c:v>
                </c:pt>
                <c:pt idx="133">
                  <c:v>-37.03</c:v>
                </c:pt>
                <c:pt idx="134">
                  <c:v>-37.43</c:v>
                </c:pt>
                <c:pt idx="135">
                  <c:v>-37.83</c:v>
                </c:pt>
                <c:pt idx="136">
                  <c:v>-38.24</c:v>
                </c:pt>
                <c:pt idx="137">
                  <c:v>-38.65</c:v>
                </c:pt>
                <c:pt idx="138">
                  <c:v>-39.06</c:v>
                </c:pt>
                <c:pt idx="139">
                  <c:v>-39.479999999999997</c:v>
                </c:pt>
                <c:pt idx="140">
                  <c:v>-39.9</c:v>
                </c:pt>
                <c:pt idx="141">
                  <c:v>-40.32</c:v>
                </c:pt>
                <c:pt idx="142">
                  <c:v>-40.74</c:v>
                </c:pt>
                <c:pt idx="143">
                  <c:v>-41.17</c:v>
                </c:pt>
                <c:pt idx="144">
                  <c:v>-41.59</c:v>
                </c:pt>
                <c:pt idx="145">
                  <c:v>-42.02</c:v>
                </c:pt>
                <c:pt idx="146">
                  <c:v>-42.45</c:v>
                </c:pt>
                <c:pt idx="147">
                  <c:v>-42.87</c:v>
                </c:pt>
                <c:pt idx="148">
                  <c:v>-43.3</c:v>
                </c:pt>
                <c:pt idx="149">
                  <c:v>-43.73</c:v>
                </c:pt>
                <c:pt idx="150">
                  <c:v>-44.16</c:v>
                </c:pt>
                <c:pt idx="151">
                  <c:v>-44.59</c:v>
                </c:pt>
                <c:pt idx="152">
                  <c:v>-45.02</c:v>
                </c:pt>
                <c:pt idx="153">
                  <c:v>-45.45</c:v>
                </c:pt>
                <c:pt idx="154">
                  <c:v>-45.89</c:v>
                </c:pt>
                <c:pt idx="155">
                  <c:v>-46.32</c:v>
                </c:pt>
                <c:pt idx="156">
                  <c:v>-46.76</c:v>
                </c:pt>
                <c:pt idx="157">
                  <c:v>-47.19</c:v>
                </c:pt>
                <c:pt idx="158">
                  <c:v>-47.63</c:v>
                </c:pt>
                <c:pt idx="159">
                  <c:v>-48.06</c:v>
                </c:pt>
                <c:pt idx="160">
                  <c:v>-48.49</c:v>
                </c:pt>
                <c:pt idx="161">
                  <c:v>-48.93</c:v>
                </c:pt>
                <c:pt idx="162">
                  <c:v>-49.37</c:v>
                </c:pt>
                <c:pt idx="163">
                  <c:v>-49.82</c:v>
                </c:pt>
                <c:pt idx="164">
                  <c:v>-50.27</c:v>
                </c:pt>
                <c:pt idx="165">
                  <c:v>-50.73</c:v>
                </c:pt>
                <c:pt idx="166">
                  <c:v>-51.18</c:v>
                </c:pt>
                <c:pt idx="167">
                  <c:v>-51.64</c:v>
                </c:pt>
                <c:pt idx="168">
                  <c:v>-52.09</c:v>
                </c:pt>
                <c:pt idx="169">
                  <c:v>-52.54</c:v>
                </c:pt>
                <c:pt idx="170">
                  <c:v>-52.98</c:v>
                </c:pt>
                <c:pt idx="171">
                  <c:v>-53.43</c:v>
                </c:pt>
                <c:pt idx="172">
                  <c:v>-53.87</c:v>
                </c:pt>
                <c:pt idx="173">
                  <c:v>-54.31</c:v>
                </c:pt>
                <c:pt idx="174">
                  <c:v>-54.74</c:v>
                </c:pt>
                <c:pt idx="175">
                  <c:v>-55.18</c:v>
                </c:pt>
                <c:pt idx="176">
                  <c:v>-55.61</c:v>
                </c:pt>
                <c:pt idx="177">
                  <c:v>-56.04</c:v>
                </c:pt>
                <c:pt idx="178">
                  <c:v>-56.46</c:v>
                </c:pt>
                <c:pt idx="179">
                  <c:v>-56.89</c:v>
                </c:pt>
                <c:pt idx="180">
                  <c:v>-57.32</c:v>
                </c:pt>
                <c:pt idx="181">
                  <c:v>-57.75</c:v>
                </c:pt>
                <c:pt idx="182">
                  <c:v>-58.18</c:v>
                </c:pt>
                <c:pt idx="183">
                  <c:v>-58.61</c:v>
                </c:pt>
                <c:pt idx="184">
                  <c:v>-59.02</c:v>
                </c:pt>
                <c:pt idx="185">
                  <c:v>-59.43</c:v>
                </c:pt>
                <c:pt idx="186">
                  <c:v>-59.84</c:v>
                </c:pt>
                <c:pt idx="187">
                  <c:v>-60.24</c:v>
                </c:pt>
                <c:pt idx="188">
                  <c:v>-60.65</c:v>
                </c:pt>
                <c:pt idx="189">
                  <c:v>-61.04</c:v>
                </c:pt>
                <c:pt idx="190">
                  <c:v>-61.44</c:v>
                </c:pt>
                <c:pt idx="191">
                  <c:v>-61.84</c:v>
                </c:pt>
                <c:pt idx="192">
                  <c:v>-62.23</c:v>
                </c:pt>
                <c:pt idx="193">
                  <c:v>-62.63</c:v>
                </c:pt>
                <c:pt idx="194">
                  <c:v>-63.04</c:v>
                </c:pt>
                <c:pt idx="195">
                  <c:v>-63.44</c:v>
                </c:pt>
                <c:pt idx="196">
                  <c:v>-63.84</c:v>
                </c:pt>
                <c:pt idx="197">
                  <c:v>-64.239999999999995</c:v>
                </c:pt>
                <c:pt idx="198">
                  <c:v>-64.64</c:v>
                </c:pt>
                <c:pt idx="199">
                  <c:v>-65.03</c:v>
                </c:pt>
              </c:numCache>
            </c:numRef>
          </c:xVal>
          <c:yVal>
            <c:numRef>
              <c:f>'Survey 5m'!$F$17:$F$216</c:f>
              <c:numCache>
                <c:formatCode>0.00</c:formatCode>
                <c:ptCount val="20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0.02</c:v>
                </c:pt>
                <c:pt idx="9">
                  <c:v>0.04</c:v>
                </c:pt>
                <c:pt idx="10">
                  <c:v>0.06</c:v>
                </c:pt>
                <c:pt idx="11">
                  <c:v>0.09</c:v>
                </c:pt>
                <c:pt idx="12">
                  <c:v>0.13</c:v>
                </c:pt>
                <c:pt idx="13">
                  <c:v>0.18</c:v>
                </c:pt>
                <c:pt idx="14">
                  <c:v>0.23</c:v>
                </c:pt>
                <c:pt idx="15">
                  <c:v>0.28999999999999998</c:v>
                </c:pt>
                <c:pt idx="16">
                  <c:v>0.36</c:v>
                </c:pt>
                <c:pt idx="17">
                  <c:v>0.44</c:v>
                </c:pt>
                <c:pt idx="18">
                  <c:v>0.52</c:v>
                </c:pt>
                <c:pt idx="19">
                  <c:v>0.62</c:v>
                </c:pt>
                <c:pt idx="20">
                  <c:v>0.73</c:v>
                </c:pt>
                <c:pt idx="21">
                  <c:v>0.85</c:v>
                </c:pt>
                <c:pt idx="22">
                  <c:v>0.98</c:v>
                </c:pt>
                <c:pt idx="23">
                  <c:v>1.1200000000000001</c:v>
                </c:pt>
                <c:pt idx="24">
                  <c:v>1.27</c:v>
                </c:pt>
                <c:pt idx="25">
                  <c:v>1.43</c:v>
                </c:pt>
                <c:pt idx="26">
                  <c:v>1.6</c:v>
                </c:pt>
                <c:pt idx="27">
                  <c:v>1.78</c:v>
                </c:pt>
                <c:pt idx="28">
                  <c:v>1.97</c:v>
                </c:pt>
                <c:pt idx="29">
                  <c:v>2.16</c:v>
                </c:pt>
                <c:pt idx="30">
                  <c:v>2.37</c:v>
                </c:pt>
                <c:pt idx="31">
                  <c:v>2.58</c:v>
                </c:pt>
                <c:pt idx="32">
                  <c:v>2.79</c:v>
                </c:pt>
                <c:pt idx="33">
                  <c:v>3.01</c:v>
                </c:pt>
                <c:pt idx="34">
                  <c:v>3.24</c:v>
                </c:pt>
                <c:pt idx="35">
                  <c:v>3.47</c:v>
                </c:pt>
                <c:pt idx="36">
                  <c:v>3.71</c:v>
                </c:pt>
                <c:pt idx="37">
                  <c:v>3.96</c:v>
                </c:pt>
                <c:pt idx="38">
                  <c:v>4.22</c:v>
                </c:pt>
                <c:pt idx="39">
                  <c:v>4.4800000000000004</c:v>
                </c:pt>
                <c:pt idx="40">
                  <c:v>4.75</c:v>
                </c:pt>
                <c:pt idx="41">
                  <c:v>5.03</c:v>
                </c:pt>
                <c:pt idx="42">
                  <c:v>5.31</c:v>
                </c:pt>
                <c:pt idx="43">
                  <c:v>5.6</c:v>
                </c:pt>
                <c:pt idx="44">
                  <c:v>5.89</c:v>
                </c:pt>
                <c:pt idx="45">
                  <c:v>6.19</c:v>
                </c:pt>
                <c:pt idx="46">
                  <c:v>6.49</c:v>
                </c:pt>
                <c:pt idx="47">
                  <c:v>6.79</c:v>
                </c:pt>
                <c:pt idx="48">
                  <c:v>7.08</c:v>
                </c:pt>
                <c:pt idx="49">
                  <c:v>7.38</c:v>
                </c:pt>
                <c:pt idx="50">
                  <c:v>7.67</c:v>
                </c:pt>
                <c:pt idx="51">
                  <c:v>7.96</c:v>
                </c:pt>
                <c:pt idx="52">
                  <c:v>8.25</c:v>
                </c:pt>
                <c:pt idx="53">
                  <c:v>8.5299999999999994</c:v>
                </c:pt>
                <c:pt idx="54">
                  <c:v>8.81</c:v>
                </c:pt>
                <c:pt idx="55">
                  <c:v>9.09</c:v>
                </c:pt>
                <c:pt idx="56">
                  <c:v>9.36</c:v>
                </c:pt>
                <c:pt idx="57">
                  <c:v>9.6199999999999992</c:v>
                </c:pt>
                <c:pt idx="58">
                  <c:v>9.8800000000000008</c:v>
                </c:pt>
                <c:pt idx="59">
                  <c:v>10.119999999999999</c:v>
                </c:pt>
                <c:pt idx="60">
                  <c:v>10.35</c:v>
                </c:pt>
                <c:pt idx="61">
                  <c:v>10.58</c:v>
                </c:pt>
                <c:pt idx="62">
                  <c:v>10.81</c:v>
                </c:pt>
                <c:pt idx="63">
                  <c:v>11.05</c:v>
                </c:pt>
                <c:pt idx="64">
                  <c:v>11.28</c:v>
                </c:pt>
                <c:pt idx="65">
                  <c:v>11.51</c:v>
                </c:pt>
                <c:pt idx="66">
                  <c:v>11.75</c:v>
                </c:pt>
                <c:pt idx="67">
                  <c:v>11.99</c:v>
                </c:pt>
                <c:pt idx="68">
                  <c:v>12.24</c:v>
                </c:pt>
                <c:pt idx="69">
                  <c:v>12.48</c:v>
                </c:pt>
                <c:pt idx="70">
                  <c:v>12.73</c:v>
                </c:pt>
                <c:pt idx="71">
                  <c:v>12.98</c:v>
                </c:pt>
                <c:pt idx="72">
                  <c:v>13.23</c:v>
                </c:pt>
                <c:pt idx="73">
                  <c:v>13.48</c:v>
                </c:pt>
                <c:pt idx="74">
                  <c:v>13.73</c:v>
                </c:pt>
                <c:pt idx="75">
                  <c:v>13.98</c:v>
                </c:pt>
                <c:pt idx="76">
                  <c:v>14.23</c:v>
                </c:pt>
                <c:pt idx="77">
                  <c:v>14.48</c:v>
                </c:pt>
                <c:pt idx="78">
                  <c:v>14.74</c:v>
                </c:pt>
                <c:pt idx="79">
                  <c:v>14.99</c:v>
                </c:pt>
                <c:pt idx="80">
                  <c:v>15.25</c:v>
                </c:pt>
                <c:pt idx="81">
                  <c:v>15.51</c:v>
                </c:pt>
                <c:pt idx="82">
                  <c:v>15.77</c:v>
                </c:pt>
                <c:pt idx="83">
                  <c:v>16.04</c:v>
                </c:pt>
                <c:pt idx="84">
                  <c:v>16.3</c:v>
                </c:pt>
                <c:pt idx="85">
                  <c:v>16.57</c:v>
                </c:pt>
                <c:pt idx="86">
                  <c:v>16.84</c:v>
                </c:pt>
                <c:pt idx="87">
                  <c:v>17.100000000000001</c:v>
                </c:pt>
                <c:pt idx="88">
                  <c:v>17.37</c:v>
                </c:pt>
                <c:pt idx="89">
                  <c:v>17.63</c:v>
                </c:pt>
                <c:pt idx="90">
                  <c:v>17.89</c:v>
                </c:pt>
                <c:pt idx="91">
                  <c:v>18.14</c:v>
                </c:pt>
                <c:pt idx="92">
                  <c:v>18.399999999999999</c:v>
                </c:pt>
                <c:pt idx="93">
                  <c:v>18.649999999999999</c:v>
                </c:pt>
                <c:pt idx="94">
                  <c:v>18.899999999999999</c:v>
                </c:pt>
                <c:pt idx="95">
                  <c:v>19.14</c:v>
                </c:pt>
                <c:pt idx="96">
                  <c:v>19.38</c:v>
                </c:pt>
                <c:pt idx="97">
                  <c:v>19.62</c:v>
                </c:pt>
                <c:pt idx="98">
                  <c:v>19.850000000000001</c:v>
                </c:pt>
                <c:pt idx="99">
                  <c:v>20.07</c:v>
                </c:pt>
                <c:pt idx="100">
                  <c:v>20.29</c:v>
                </c:pt>
                <c:pt idx="101">
                  <c:v>20.51</c:v>
                </c:pt>
                <c:pt idx="102">
                  <c:v>20.71</c:v>
                </c:pt>
                <c:pt idx="103">
                  <c:v>20.91</c:v>
                </c:pt>
                <c:pt idx="104">
                  <c:v>21.1</c:v>
                </c:pt>
                <c:pt idx="105">
                  <c:v>21.28</c:v>
                </c:pt>
                <c:pt idx="106">
                  <c:v>21.45</c:v>
                </c:pt>
                <c:pt idx="107">
                  <c:v>21.61</c:v>
                </c:pt>
                <c:pt idx="108">
                  <c:v>21.75</c:v>
                </c:pt>
                <c:pt idx="109">
                  <c:v>21.89</c:v>
                </c:pt>
                <c:pt idx="110">
                  <c:v>22.01</c:v>
                </c:pt>
                <c:pt idx="111">
                  <c:v>22.13</c:v>
                </c:pt>
                <c:pt idx="112">
                  <c:v>22.26</c:v>
                </c:pt>
                <c:pt idx="113">
                  <c:v>22.39</c:v>
                </c:pt>
                <c:pt idx="114">
                  <c:v>22.53</c:v>
                </c:pt>
                <c:pt idx="115">
                  <c:v>22.67</c:v>
                </c:pt>
                <c:pt idx="116">
                  <c:v>22.83</c:v>
                </c:pt>
                <c:pt idx="117">
                  <c:v>22.98</c:v>
                </c:pt>
                <c:pt idx="118">
                  <c:v>23.15</c:v>
                </c:pt>
                <c:pt idx="119">
                  <c:v>23.32</c:v>
                </c:pt>
                <c:pt idx="120">
                  <c:v>23.49</c:v>
                </c:pt>
                <c:pt idx="121">
                  <c:v>23.67</c:v>
                </c:pt>
                <c:pt idx="122">
                  <c:v>23.85</c:v>
                </c:pt>
                <c:pt idx="123">
                  <c:v>24.03</c:v>
                </c:pt>
                <c:pt idx="124">
                  <c:v>24.21</c:v>
                </c:pt>
                <c:pt idx="125">
                  <c:v>24.4</c:v>
                </c:pt>
                <c:pt idx="126">
                  <c:v>24.58</c:v>
                </c:pt>
                <c:pt idx="127">
                  <c:v>24.77</c:v>
                </c:pt>
                <c:pt idx="128">
                  <c:v>24.95</c:v>
                </c:pt>
                <c:pt idx="129">
                  <c:v>25.13</c:v>
                </c:pt>
                <c:pt idx="130">
                  <c:v>25.3</c:v>
                </c:pt>
                <c:pt idx="131">
                  <c:v>25.47</c:v>
                </c:pt>
                <c:pt idx="132">
                  <c:v>25.65</c:v>
                </c:pt>
                <c:pt idx="133">
                  <c:v>25.82</c:v>
                </c:pt>
                <c:pt idx="134">
                  <c:v>26</c:v>
                </c:pt>
                <c:pt idx="135">
                  <c:v>26.17</c:v>
                </c:pt>
                <c:pt idx="136">
                  <c:v>26.35</c:v>
                </c:pt>
                <c:pt idx="137">
                  <c:v>26.54</c:v>
                </c:pt>
                <c:pt idx="138">
                  <c:v>26.73</c:v>
                </c:pt>
                <c:pt idx="139">
                  <c:v>26.93</c:v>
                </c:pt>
                <c:pt idx="140">
                  <c:v>27.13</c:v>
                </c:pt>
                <c:pt idx="141">
                  <c:v>27.34</c:v>
                </c:pt>
                <c:pt idx="142">
                  <c:v>27.55</c:v>
                </c:pt>
                <c:pt idx="143">
                  <c:v>27.77</c:v>
                </c:pt>
                <c:pt idx="144">
                  <c:v>28</c:v>
                </c:pt>
                <c:pt idx="145">
                  <c:v>28.23</c:v>
                </c:pt>
                <c:pt idx="146">
                  <c:v>28.46</c:v>
                </c:pt>
                <c:pt idx="147">
                  <c:v>28.7</c:v>
                </c:pt>
                <c:pt idx="148">
                  <c:v>28.95</c:v>
                </c:pt>
                <c:pt idx="149">
                  <c:v>29.2</c:v>
                </c:pt>
                <c:pt idx="150">
                  <c:v>29.45</c:v>
                </c:pt>
                <c:pt idx="151">
                  <c:v>29.7</c:v>
                </c:pt>
                <c:pt idx="152">
                  <c:v>29.96</c:v>
                </c:pt>
                <c:pt idx="153">
                  <c:v>30.23</c:v>
                </c:pt>
                <c:pt idx="154">
                  <c:v>30.5</c:v>
                </c:pt>
                <c:pt idx="155">
                  <c:v>30.77</c:v>
                </c:pt>
                <c:pt idx="156">
                  <c:v>31.05</c:v>
                </c:pt>
                <c:pt idx="157">
                  <c:v>31.34</c:v>
                </c:pt>
                <c:pt idx="158">
                  <c:v>31.65</c:v>
                </c:pt>
                <c:pt idx="159">
                  <c:v>31.96</c:v>
                </c:pt>
                <c:pt idx="160">
                  <c:v>32.28</c:v>
                </c:pt>
                <c:pt idx="161">
                  <c:v>32.619999999999997</c:v>
                </c:pt>
                <c:pt idx="162">
                  <c:v>32.979999999999997</c:v>
                </c:pt>
                <c:pt idx="163">
                  <c:v>33.36</c:v>
                </c:pt>
                <c:pt idx="164">
                  <c:v>33.770000000000003</c:v>
                </c:pt>
                <c:pt idx="165">
                  <c:v>34.19</c:v>
                </c:pt>
                <c:pt idx="166">
                  <c:v>34.630000000000003</c:v>
                </c:pt>
                <c:pt idx="167">
                  <c:v>35.07</c:v>
                </c:pt>
                <c:pt idx="168">
                  <c:v>35.51</c:v>
                </c:pt>
                <c:pt idx="169">
                  <c:v>35.96</c:v>
                </c:pt>
                <c:pt idx="170">
                  <c:v>36.409999999999997</c:v>
                </c:pt>
                <c:pt idx="171">
                  <c:v>36.86</c:v>
                </c:pt>
                <c:pt idx="172">
                  <c:v>37.31</c:v>
                </c:pt>
                <c:pt idx="173">
                  <c:v>37.75</c:v>
                </c:pt>
                <c:pt idx="174">
                  <c:v>38.19</c:v>
                </c:pt>
                <c:pt idx="175">
                  <c:v>38.619999999999997</c:v>
                </c:pt>
                <c:pt idx="176">
                  <c:v>39.04</c:v>
                </c:pt>
                <c:pt idx="177">
                  <c:v>39.46</c:v>
                </c:pt>
                <c:pt idx="178">
                  <c:v>39.880000000000003</c:v>
                </c:pt>
                <c:pt idx="179">
                  <c:v>40.29</c:v>
                </c:pt>
                <c:pt idx="180">
                  <c:v>40.69</c:v>
                </c:pt>
                <c:pt idx="181">
                  <c:v>41.09</c:v>
                </c:pt>
                <c:pt idx="182">
                  <c:v>41.48</c:v>
                </c:pt>
                <c:pt idx="183">
                  <c:v>41.87</c:v>
                </c:pt>
                <c:pt idx="184">
                  <c:v>42.26</c:v>
                </c:pt>
                <c:pt idx="185">
                  <c:v>42.64</c:v>
                </c:pt>
                <c:pt idx="186">
                  <c:v>43.03</c:v>
                </c:pt>
                <c:pt idx="187">
                  <c:v>43.42</c:v>
                </c:pt>
                <c:pt idx="188">
                  <c:v>43.82</c:v>
                </c:pt>
                <c:pt idx="189">
                  <c:v>44.22</c:v>
                </c:pt>
                <c:pt idx="190">
                  <c:v>44.62</c:v>
                </c:pt>
                <c:pt idx="191">
                  <c:v>45.02</c:v>
                </c:pt>
                <c:pt idx="192">
                  <c:v>45.43</c:v>
                </c:pt>
                <c:pt idx="193">
                  <c:v>45.85</c:v>
                </c:pt>
                <c:pt idx="194">
                  <c:v>46.27</c:v>
                </c:pt>
                <c:pt idx="195">
                  <c:v>46.7</c:v>
                </c:pt>
                <c:pt idx="196">
                  <c:v>47.13</c:v>
                </c:pt>
                <c:pt idx="197">
                  <c:v>47.56</c:v>
                </c:pt>
                <c:pt idx="198">
                  <c:v>47.98</c:v>
                </c:pt>
                <c:pt idx="199">
                  <c:v>48.4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2032"/>
        <c:axId val="139240576"/>
      </c:scatterChart>
      <c:valAx>
        <c:axId val="96812032"/>
        <c:scaling>
          <c:orientation val="minMax"/>
          <c:max val="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240576"/>
        <c:crosses val="autoZero"/>
        <c:crossBetween val="midCat"/>
      </c:valAx>
      <c:valAx>
        <c:axId val="1392405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6812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'OTH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5m'!$H$17:$H$216</c:f>
              <c:numCache>
                <c:formatCode>0.00</c:formatCode>
                <c:ptCount val="200"/>
                <c:pt idx="1">
                  <c:v>0.53</c:v>
                </c:pt>
                <c:pt idx="2">
                  <c:v>0.49</c:v>
                </c:pt>
                <c:pt idx="3">
                  <c:v>0.44</c:v>
                </c:pt>
                <c:pt idx="4">
                  <c:v>0.41</c:v>
                </c:pt>
                <c:pt idx="5">
                  <c:v>0.39</c:v>
                </c:pt>
                <c:pt idx="6">
                  <c:v>0.66</c:v>
                </c:pt>
                <c:pt idx="7">
                  <c:v>0.66</c:v>
                </c:pt>
                <c:pt idx="8">
                  <c:v>0.67</c:v>
                </c:pt>
                <c:pt idx="9">
                  <c:v>0.67</c:v>
                </c:pt>
                <c:pt idx="10">
                  <c:v>0.67</c:v>
                </c:pt>
                <c:pt idx="11">
                  <c:v>0.69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1.27</c:v>
                </c:pt>
                <c:pt idx="27">
                  <c:v>1.27</c:v>
                </c:pt>
                <c:pt idx="28">
                  <c:v>1.27</c:v>
                </c:pt>
                <c:pt idx="29">
                  <c:v>1.27</c:v>
                </c:pt>
                <c:pt idx="30">
                  <c:v>1.28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0.59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0.44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0.72</c:v>
                </c:pt>
                <c:pt idx="57">
                  <c:v>0.71</c:v>
                </c:pt>
                <c:pt idx="58">
                  <c:v>0.71</c:v>
                </c:pt>
                <c:pt idx="59">
                  <c:v>0.7</c:v>
                </c:pt>
                <c:pt idx="60">
                  <c:v>0.7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0.71</c:v>
                </c:pt>
                <c:pt idx="67">
                  <c:v>0.7</c:v>
                </c:pt>
                <c:pt idx="68">
                  <c:v>0.7</c:v>
                </c:pt>
                <c:pt idx="69">
                  <c:v>0.69</c:v>
                </c:pt>
                <c:pt idx="70">
                  <c:v>0.68</c:v>
                </c:pt>
                <c:pt idx="71">
                  <c:v>0.96</c:v>
                </c:pt>
                <c:pt idx="72">
                  <c:v>0.94</c:v>
                </c:pt>
                <c:pt idx="73">
                  <c:v>0.93</c:v>
                </c:pt>
                <c:pt idx="74">
                  <c:v>0.92</c:v>
                </c:pt>
                <c:pt idx="75">
                  <c:v>0.91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0.44</c:v>
                </c:pt>
                <c:pt idx="92">
                  <c:v>0.44</c:v>
                </c:pt>
                <c:pt idx="93">
                  <c:v>0.44</c:v>
                </c:pt>
                <c:pt idx="94">
                  <c:v>0.44</c:v>
                </c:pt>
                <c:pt idx="95">
                  <c:v>0.46</c:v>
                </c:pt>
                <c:pt idx="96">
                  <c:v>0.84</c:v>
                </c:pt>
                <c:pt idx="97">
                  <c:v>0.86</c:v>
                </c:pt>
                <c:pt idx="98">
                  <c:v>0.86</c:v>
                </c:pt>
                <c:pt idx="99">
                  <c:v>0.87</c:v>
                </c:pt>
                <c:pt idx="100">
                  <c:v>0.89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0.86</c:v>
                </c:pt>
                <c:pt idx="107">
                  <c:v>0.85</c:v>
                </c:pt>
                <c:pt idx="108">
                  <c:v>0.84</c:v>
                </c:pt>
                <c:pt idx="109">
                  <c:v>0.83</c:v>
                </c:pt>
                <c:pt idx="110">
                  <c:v>0.82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0.66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</c:v>
                </c:pt>
                <c:pt idx="140">
                  <c:v>0.5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0.31</c:v>
                </c:pt>
                <c:pt idx="150">
                  <c:v>0.31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0.31</c:v>
                </c:pt>
                <c:pt idx="155">
                  <c:v>0.31</c:v>
                </c:pt>
                <c:pt idx="156">
                  <c:v>0.73</c:v>
                </c:pt>
                <c:pt idx="157">
                  <c:v>0.74</c:v>
                </c:pt>
                <c:pt idx="158">
                  <c:v>0.74</c:v>
                </c:pt>
                <c:pt idx="159">
                  <c:v>0.75</c:v>
                </c:pt>
                <c:pt idx="160">
                  <c:v>0.75</c:v>
                </c:pt>
                <c:pt idx="161">
                  <c:v>1.5</c:v>
                </c:pt>
                <c:pt idx="162">
                  <c:v>1.52</c:v>
                </c:pt>
                <c:pt idx="163">
                  <c:v>1.53</c:v>
                </c:pt>
                <c:pt idx="164">
                  <c:v>1.54</c:v>
                </c:pt>
                <c:pt idx="165">
                  <c:v>1.56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0.27</c:v>
                </c:pt>
                <c:pt idx="187">
                  <c:v>0.27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0.41</c:v>
                </c:pt>
                <c:pt idx="195">
                  <c:v>0.41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</c:numCache>
            </c:numRef>
          </c:xVal>
          <c:yVal>
            <c:numRef>
              <c:f>'Survey 5m'!$A$17:$A$216</c:f>
              <c:numCache>
                <c:formatCode>0.0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9760"/>
        <c:axId val="146556032"/>
      </c:scatterChart>
      <c:valAx>
        <c:axId val="1465497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6556032"/>
        <c:crosses val="autoZero"/>
        <c:crossBetween val="midCat"/>
        <c:minorUnit val="0.5"/>
      </c:valAx>
      <c:valAx>
        <c:axId val="146556032"/>
        <c:scaling>
          <c:orientation val="maxMin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65497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63497</xdr:colOff>
      <xdr:row>0</xdr:row>
      <xdr:rowOff>84673</xdr:rowOff>
    </xdr:from>
    <xdr:ext cx="3122083" cy="1047744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68" t="38502" r="23519" b="35613"/>
        <a:stretch/>
      </xdr:blipFill>
      <xdr:spPr>
        <a:xfrm>
          <a:off x="3323164" y="84673"/>
          <a:ext cx="3122083" cy="10477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793751</xdr:colOff>
      <xdr:row>0</xdr:row>
      <xdr:rowOff>74081</xdr:rowOff>
    </xdr:from>
    <xdr:to>
      <xdr:col>7</xdr:col>
      <xdr:colOff>677957</xdr:colOff>
      <xdr:row>0</xdr:row>
      <xdr:rowOff>483406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3660776" y="74081"/>
          <a:ext cx="1217706" cy="114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793748</xdr:colOff>
      <xdr:row>0</xdr:row>
      <xdr:rowOff>74084</xdr:rowOff>
    </xdr:from>
    <xdr:to>
      <xdr:col>7</xdr:col>
      <xdr:colOff>677954</xdr:colOff>
      <xdr:row>0</xdr:row>
      <xdr:rowOff>483409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3660773" y="74084"/>
          <a:ext cx="1217706" cy="114050"/>
        </a:xfrm>
        <a:prstGeom prst="rect">
          <a:avLst/>
        </a:prstGeom>
      </xdr:spPr>
    </xdr:pic>
    <xdr:clientData/>
  </xdr:twoCellAnchor>
  <xdr:twoCellAnchor>
    <xdr:from>
      <xdr:col>0</xdr:col>
      <xdr:colOff>762417</xdr:colOff>
      <xdr:row>30</xdr:row>
      <xdr:rowOff>88634</xdr:rowOff>
    </xdr:from>
    <xdr:to>
      <xdr:col>1</xdr:col>
      <xdr:colOff>84517</xdr:colOff>
      <xdr:row>34</xdr:row>
      <xdr:rowOff>67467</xdr:rowOff>
    </xdr:to>
    <xdr:sp macro="" textlink="">
      <xdr:nvSpPr>
        <xdr:cNvPr id="3" name="Rectangle 2"/>
        <xdr:cNvSpPr/>
      </xdr:nvSpPr>
      <xdr:spPr>
        <a:xfrm>
          <a:off x="762417" y="5851259"/>
          <a:ext cx="143631" cy="740833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758449</xdr:colOff>
      <xdr:row>18</xdr:row>
      <xdr:rowOff>176155</xdr:rowOff>
    </xdr:from>
    <xdr:to>
      <xdr:col>1</xdr:col>
      <xdr:colOff>87202</xdr:colOff>
      <xdr:row>21</xdr:row>
      <xdr:rowOff>165901</xdr:rowOff>
    </xdr:to>
    <xdr:grpSp>
      <xdr:nvGrpSpPr>
        <xdr:cNvPr id="4" name="Group 3"/>
        <xdr:cNvGrpSpPr/>
      </xdr:nvGrpSpPr>
      <xdr:grpSpPr>
        <a:xfrm>
          <a:off x="806455" y="3461899"/>
          <a:ext cx="157428" cy="536481"/>
          <a:chOff x="823081" y="3517269"/>
          <a:chExt cx="150284" cy="561246"/>
        </a:xfrm>
      </xdr:grpSpPr>
      <xdr:sp macro="" textlink="">
        <xdr:nvSpPr>
          <xdr:cNvPr id="5" name="Rectangle 4"/>
          <xdr:cNvSpPr/>
        </xdr:nvSpPr>
        <xdr:spPr>
          <a:xfrm>
            <a:off x="823081" y="3786415"/>
            <a:ext cx="150284" cy="292100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" name="Trapezoid 5"/>
          <xdr:cNvSpPr/>
        </xdr:nvSpPr>
        <xdr:spPr>
          <a:xfrm>
            <a:off x="824365" y="3623990"/>
            <a:ext cx="147412" cy="164986"/>
          </a:xfrm>
          <a:prstGeom prst="trapezoid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865537" y="3568339"/>
            <a:ext cx="65331" cy="55173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/>
          </a:lnRef>
          <a:fillRef idx="1001">
            <a:schemeClr val="lt2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" name="Trapezoid 7"/>
          <xdr:cNvSpPr/>
        </xdr:nvSpPr>
        <xdr:spPr>
          <a:xfrm>
            <a:off x="849051" y="3517269"/>
            <a:ext cx="95250" cy="52510"/>
          </a:xfrm>
          <a:prstGeom prst="trapezoid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624651</xdr:colOff>
      <xdr:row>22</xdr:row>
      <xdr:rowOff>91284</xdr:rowOff>
    </xdr:from>
    <xdr:to>
      <xdr:col>1</xdr:col>
      <xdr:colOff>213723</xdr:colOff>
      <xdr:row>25</xdr:row>
      <xdr:rowOff>71440</xdr:rowOff>
    </xdr:to>
    <xdr:grpSp>
      <xdr:nvGrpSpPr>
        <xdr:cNvPr id="9" name="Group 8"/>
        <xdr:cNvGrpSpPr/>
      </xdr:nvGrpSpPr>
      <xdr:grpSpPr>
        <a:xfrm>
          <a:off x="664275" y="4109310"/>
          <a:ext cx="433368" cy="527272"/>
          <a:chOff x="626353" y="4333309"/>
          <a:chExt cx="405501" cy="551656"/>
        </a:xfrm>
      </xdr:grpSpPr>
      <xdr:sp macro="" textlink="">
        <xdr:nvSpPr>
          <xdr:cNvPr id="10" name="Arc 9"/>
          <xdr:cNvSpPr/>
        </xdr:nvSpPr>
        <xdr:spPr>
          <a:xfrm>
            <a:off x="746104" y="4454069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" name="Arc 10"/>
          <xdr:cNvSpPr/>
        </xdr:nvSpPr>
        <xdr:spPr>
          <a:xfrm rot="10800000">
            <a:off x="626353" y="4456736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761736" y="4333309"/>
            <a:ext cx="138529" cy="551656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620569</xdr:colOff>
      <xdr:row>35</xdr:row>
      <xdr:rowOff>2155</xdr:rowOff>
    </xdr:from>
    <xdr:to>
      <xdr:col>1</xdr:col>
      <xdr:colOff>209641</xdr:colOff>
      <xdr:row>37</xdr:row>
      <xdr:rowOff>172811</xdr:rowOff>
    </xdr:to>
    <xdr:grpSp>
      <xdr:nvGrpSpPr>
        <xdr:cNvPr id="13" name="Group 12"/>
        <xdr:cNvGrpSpPr/>
      </xdr:nvGrpSpPr>
      <xdr:grpSpPr>
        <a:xfrm>
          <a:off x="659812" y="6391525"/>
          <a:ext cx="433749" cy="527272"/>
          <a:chOff x="626353" y="4333309"/>
          <a:chExt cx="405501" cy="551656"/>
        </a:xfrm>
      </xdr:grpSpPr>
      <xdr:sp macro="" textlink="">
        <xdr:nvSpPr>
          <xdr:cNvPr id="14" name="Arc 13"/>
          <xdr:cNvSpPr/>
        </xdr:nvSpPr>
        <xdr:spPr>
          <a:xfrm>
            <a:off x="746104" y="4454069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5" name="Arc 14"/>
          <xdr:cNvSpPr/>
        </xdr:nvSpPr>
        <xdr:spPr>
          <a:xfrm rot="10800000">
            <a:off x="626353" y="4456736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761736" y="4333309"/>
            <a:ext cx="138529" cy="551656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762417</xdr:colOff>
      <xdr:row>38</xdr:row>
      <xdr:rowOff>167173</xdr:rowOff>
    </xdr:from>
    <xdr:to>
      <xdr:col>1</xdr:col>
      <xdr:colOff>84517</xdr:colOff>
      <xdr:row>42</xdr:row>
      <xdr:rowOff>78373</xdr:rowOff>
    </xdr:to>
    <xdr:sp macro="" textlink="">
      <xdr:nvSpPr>
        <xdr:cNvPr id="17" name="Rectangle 16"/>
        <xdr:cNvSpPr/>
      </xdr:nvSpPr>
      <xdr:spPr>
        <a:xfrm>
          <a:off x="762417" y="7453798"/>
          <a:ext cx="143631" cy="67320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630094</xdr:colOff>
      <xdr:row>43</xdr:row>
      <xdr:rowOff>55351</xdr:rowOff>
    </xdr:from>
    <xdr:to>
      <xdr:col>1</xdr:col>
      <xdr:colOff>219166</xdr:colOff>
      <xdr:row>46</xdr:row>
      <xdr:rowOff>35507</xdr:rowOff>
    </xdr:to>
    <xdr:grpSp>
      <xdr:nvGrpSpPr>
        <xdr:cNvPr id="18" name="Group 17"/>
        <xdr:cNvGrpSpPr/>
      </xdr:nvGrpSpPr>
      <xdr:grpSpPr>
        <a:xfrm>
          <a:off x="669718" y="7899379"/>
          <a:ext cx="434511" cy="527272"/>
          <a:chOff x="626353" y="4333309"/>
          <a:chExt cx="405501" cy="551656"/>
        </a:xfrm>
      </xdr:grpSpPr>
      <xdr:sp macro="" textlink="">
        <xdr:nvSpPr>
          <xdr:cNvPr id="19" name="Arc 18"/>
          <xdr:cNvSpPr/>
        </xdr:nvSpPr>
        <xdr:spPr>
          <a:xfrm>
            <a:off x="746104" y="4454069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0" name="Arc 19"/>
          <xdr:cNvSpPr/>
        </xdr:nvSpPr>
        <xdr:spPr>
          <a:xfrm rot="10800000">
            <a:off x="626353" y="4456736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1" name="Rectangle 20"/>
          <xdr:cNvSpPr/>
        </xdr:nvSpPr>
        <xdr:spPr>
          <a:xfrm>
            <a:off x="761736" y="4333309"/>
            <a:ext cx="138529" cy="551656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756067</xdr:colOff>
      <xdr:row>26</xdr:row>
      <xdr:rowOff>14816</xdr:rowOff>
    </xdr:from>
    <xdr:to>
      <xdr:col>1</xdr:col>
      <xdr:colOff>78167</xdr:colOff>
      <xdr:row>29</xdr:row>
      <xdr:rowOff>117627</xdr:rowOff>
    </xdr:to>
    <xdr:sp macro="" textlink="">
      <xdr:nvSpPr>
        <xdr:cNvPr id="22" name="Rectangle 21"/>
        <xdr:cNvSpPr/>
      </xdr:nvSpPr>
      <xdr:spPr>
        <a:xfrm>
          <a:off x="756067" y="4999566"/>
          <a:ext cx="142308" cy="674311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505260</xdr:colOff>
      <xdr:row>0</xdr:row>
      <xdr:rowOff>66675</xdr:rowOff>
    </xdr:from>
    <xdr:to>
      <xdr:col>7</xdr:col>
      <xdr:colOff>933450</xdr:colOff>
      <xdr:row>0</xdr:row>
      <xdr:rowOff>476000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934385" y="66675"/>
          <a:ext cx="1514040" cy="409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123825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504825</xdr:colOff>
      <xdr:row>0</xdr:row>
      <xdr:rowOff>66675</xdr:rowOff>
    </xdr:from>
    <xdr:to>
      <xdr:col>7</xdr:col>
      <xdr:colOff>933015</xdr:colOff>
      <xdr:row>0</xdr:row>
      <xdr:rowOff>476000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933950" y="66675"/>
          <a:ext cx="1514040" cy="409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793751</xdr:colOff>
      <xdr:row>0</xdr:row>
      <xdr:rowOff>74081</xdr:rowOff>
    </xdr:from>
    <xdr:to>
      <xdr:col>7</xdr:col>
      <xdr:colOff>677957</xdr:colOff>
      <xdr:row>0</xdr:row>
      <xdr:rowOff>483406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868334" y="74081"/>
          <a:ext cx="1514040" cy="409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793748</xdr:colOff>
      <xdr:row>0</xdr:row>
      <xdr:rowOff>74084</xdr:rowOff>
    </xdr:from>
    <xdr:to>
      <xdr:col>7</xdr:col>
      <xdr:colOff>677954</xdr:colOff>
      <xdr:row>0</xdr:row>
      <xdr:rowOff>483409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868331" y="74084"/>
          <a:ext cx="1514040" cy="409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6:H216" totalsRowShown="0" headerRowDxfId="21" dataDxfId="20" tableBorderDxfId="19">
  <autoFilter ref="A16:H216"/>
  <tableColumns count="8">
    <tableColumn id="1" name="Measured Depth [m]" dataDxfId="18"/>
    <tableColumn id="2" name="Inclination [deg]" dataDxfId="17"/>
    <tableColumn id="3" name="Azimuth [deg]" dataDxfId="16"/>
    <tableColumn id="4" name="True Vertical Depth [m]" dataDxfId="15" dataCellStyle="Normal 3"/>
    <tableColumn id="5" name="Vertical Section [m]" dataDxfId="14" dataCellStyle="Normal 3"/>
    <tableColumn id="6" name="Northing (Latitude) [m]" dataDxfId="13"/>
    <tableColumn id="7" name="Easting (Departure) [m]" dataDxfId="12"/>
    <tableColumn id="8" name="Dog Leg Severity [deg/30m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6:H37" totalsRowShown="0" headerRowDxfId="10" dataDxfId="9" tableBorderDxfId="8">
  <autoFilter ref="A16:H3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50" zoomScaleNormal="50" workbookViewId="0">
      <selection activeCell="B13" sqref="B13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6"/>
      <c r="B1" s="146"/>
      <c r="C1" s="146"/>
      <c r="D1" s="146"/>
      <c r="E1" s="146"/>
      <c r="F1" s="60"/>
      <c r="G1" s="60"/>
      <c r="H1" s="60"/>
    </row>
    <row r="2" spans="1:8" x14ac:dyDescent="0.25">
      <c r="A2" s="66"/>
      <c r="B2" s="65"/>
      <c r="C2" s="65"/>
      <c r="D2" s="65"/>
      <c r="E2" s="65"/>
      <c r="F2" s="65"/>
      <c r="G2" s="65"/>
      <c r="H2" s="65"/>
    </row>
    <row r="3" spans="1:8" s="2" customFormat="1" ht="9" customHeight="1" x14ac:dyDescent="0.25">
      <c r="A3" s="63"/>
      <c r="B3" s="63"/>
      <c r="C3" s="63"/>
      <c r="D3" s="63"/>
      <c r="E3" s="63"/>
      <c r="F3" s="63"/>
      <c r="G3" s="63"/>
      <c r="H3" s="71"/>
    </row>
    <row r="4" spans="1:8" s="1" customFormat="1" x14ac:dyDescent="0.25">
      <c r="A4" s="67"/>
      <c r="B4" s="67"/>
      <c r="C4" s="67"/>
      <c r="D4" s="67"/>
      <c r="E4" s="67"/>
      <c r="F4" s="67"/>
      <c r="G4" s="70"/>
      <c r="H4" s="70"/>
    </row>
    <row r="5" spans="1:8" s="1" customFormat="1" ht="9" customHeight="1" x14ac:dyDescent="0.25">
      <c r="A5" s="63"/>
      <c r="B5" s="71"/>
      <c r="C5" s="63"/>
      <c r="D5" s="63"/>
      <c r="E5" s="63"/>
      <c r="F5" s="63"/>
      <c r="G5" s="63"/>
      <c r="H5" s="71"/>
    </row>
    <row r="6" spans="1:8" s="1" customFormat="1" x14ac:dyDescent="0.25">
      <c r="A6" s="70"/>
      <c r="B6" s="70"/>
      <c r="C6" s="69"/>
      <c r="D6" s="70"/>
      <c r="E6" s="68"/>
      <c r="F6" s="69"/>
      <c r="G6" s="68"/>
      <c r="H6" s="67"/>
    </row>
    <row r="7" spans="1:8" x14ac:dyDescent="0.25">
      <c r="A7" s="66"/>
      <c r="B7" s="65"/>
      <c r="C7" s="65"/>
      <c r="D7" s="65"/>
      <c r="E7" s="65"/>
      <c r="F7" s="65"/>
      <c r="G7" s="65"/>
      <c r="H7" s="65"/>
    </row>
    <row r="8" spans="1:8" s="2" customFormat="1" ht="9" customHeight="1" x14ac:dyDescent="0.25">
      <c r="A8" s="63"/>
      <c r="B8" s="63"/>
      <c r="C8" s="64"/>
      <c r="D8" s="63"/>
      <c r="E8" s="64"/>
      <c r="F8" s="63"/>
      <c r="G8" s="63"/>
      <c r="H8" s="63"/>
    </row>
    <row r="9" spans="1:8" s="3" customFormat="1" ht="9" customHeight="1" x14ac:dyDescent="0.2">
      <c r="A9" s="63"/>
      <c r="B9" s="62"/>
      <c r="C9" s="62"/>
      <c r="D9" s="62"/>
      <c r="E9" s="62"/>
      <c r="F9" s="62"/>
      <c r="G9" s="62"/>
      <c r="H9" s="62"/>
    </row>
    <row r="10" spans="1:8" s="3" customFormat="1" ht="45" customHeight="1" x14ac:dyDescent="0.2">
      <c r="A10" s="147" t="s">
        <v>65</v>
      </c>
      <c r="B10" s="147"/>
      <c r="C10" s="147"/>
      <c r="D10" s="147"/>
      <c r="E10" s="147"/>
      <c r="F10" s="147"/>
      <c r="G10" s="147"/>
      <c r="H10" s="147"/>
    </row>
    <row r="11" spans="1:8" ht="103.5" customHeight="1" x14ac:dyDescent="0.25">
      <c r="A11" s="61"/>
      <c r="B11" s="61"/>
      <c r="C11" s="61"/>
      <c r="D11" s="61"/>
      <c r="E11" s="61"/>
      <c r="F11" s="61"/>
      <c r="G11" s="61"/>
      <c r="H11" s="61"/>
    </row>
    <row r="12" spans="1:8" s="8" customFormat="1" ht="39" customHeight="1" x14ac:dyDescent="0.45">
      <c r="A12" s="60"/>
      <c r="B12" s="60"/>
      <c r="C12" s="60"/>
      <c r="D12" s="112" t="s">
        <v>64</v>
      </c>
      <c r="E12" s="113" t="str">
        <f>'Event Summary'!A4</f>
        <v>Origin</v>
      </c>
      <c r="F12" s="60"/>
      <c r="G12" s="60"/>
      <c r="H12" s="60"/>
    </row>
    <row r="13" spans="1:8" ht="39" customHeight="1" x14ac:dyDescent="0.45">
      <c r="A13" s="58"/>
      <c r="B13" s="58"/>
      <c r="C13" s="58"/>
      <c r="D13" s="57" t="s">
        <v>63</v>
      </c>
      <c r="E13" s="59" t="str">
        <f>'Event Summary'!C4</f>
        <v>Durham Ranch 122V</v>
      </c>
      <c r="F13" s="58"/>
      <c r="G13" s="58"/>
      <c r="H13" s="58"/>
    </row>
    <row r="14" spans="1:8" ht="39" customHeight="1" x14ac:dyDescent="0.45">
      <c r="A14" s="58"/>
      <c r="B14" s="58"/>
      <c r="C14" s="58"/>
      <c r="D14" s="57" t="s">
        <v>62</v>
      </c>
      <c r="E14" s="59" t="str">
        <f>'Event Summary'!E4</f>
        <v>Durham Ranch</v>
      </c>
      <c r="F14" s="58"/>
      <c r="G14" s="58"/>
      <c r="H14" s="58"/>
    </row>
    <row r="15" spans="1:8" ht="39" customHeight="1" x14ac:dyDescent="0.45">
      <c r="D15" s="57" t="s">
        <v>61</v>
      </c>
      <c r="E15" s="56" t="str">
        <f>'Event Summary'!E6</f>
        <v>026˚ 01' 02.87" S.</v>
      </c>
    </row>
    <row r="16" spans="1:8" ht="39" customHeight="1" x14ac:dyDescent="0.45">
      <c r="D16" s="57" t="s">
        <v>60</v>
      </c>
      <c r="E16" s="56" t="str">
        <f>'Event Summary'!G6</f>
        <v>149˚ 11' 17.76" E.</v>
      </c>
    </row>
    <row r="17" spans="4:7" ht="39" customHeight="1" x14ac:dyDescent="0.45">
      <c r="D17" s="57" t="s">
        <v>59</v>
      </c>
      <c r="E17" s="148">
        <f ca="1">'Event Summary'!A11</f>
        <v>41020</v>
      </c>
      <c r="F17" s="148"/>
      <c r="G17" s="148"/>
    </row>
    <row r="18" spans="4:7" ht="39" customHeight="1" x14ac:dyDescent="0.45">
      <c r="D18" s="57" t="s">
        <v>58</v>
      </c>
      <c r="E18" s="56" t="str">
        <f>'Event Summary'!C13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55"/>
      <c r="G33" s="1"/>
      <c r="H33" s="1"/>
    </row>
    <row r="34" spans="6:8" ht="13.5" customHeight="1" x14ac:dyDescent="0.25">
      <c r="F34" s="1"/>
      <c r="G34" s="54" t="s">
        <v>57</v>
      </c>
      <c r="H34" s="53">
        <f ca="1">TODAY()</f>
        <v>41020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J24" sqref="J2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69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9" t="s">
        <v>45</v>
      </c>
      <c r="B4" s="27"/>
      <c r="C4" s="29" t="s">
        <v>82</v>
      </c>
      <c r="D4" s="28"/>
      <c r="E4" s="29" t="s">
        <v>83</v>
      </c>
      <c r="F4" s="27"/>
      <c r="G4" s="30" t="s">
        <v>18</v>
      </c>
      <c r="H4" s="40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2"/>
    </row>
    <row r="6" spans="1:8" s="1" customFormat="1" x14ac:dyDescent="0.25">
      <c r="A6" s="30" t="s">
        <v>20</v>
      </c>
      <c r="B6" s="40"/>
      <c r="C6" s="115" t="s">
        <v>32</v>
      </c>
      <c r="D6" s="40"/>
      <c r="E6" s="133" t="s">
        <v>92</v>
      </c>
      <c r="F6" s="24"/>
      <c r="G6" s="115" t="s">
        <v>93</v>
      </c>
      <c r="H6" s="28"/>
    </row>
    <row r="7" spans="1:8" x14ac:dyDescent="0.25">
      <c r="A7" s="14" t="s">
        <v>13</v>
      </c>
      <c r="B7" s="15"/>
      <c r="C7" s="15"/>
      <c r="D7" s="15"/>
      <c r="E7" s="15"/>
      <c r="F7" s="15"/>
      <c r="G7" s="34"/>
      <c r="H7" s="16"/>
    </row>
    <row r="8" spans="1:8" s="2" customFormat="1" ht="9" customHeight="1" x14ac:dyDescent="0.25">
      <c r="A8" s="4" t="s">
        <v>33</v>
      </c>
      <c r="B8" s="5"/>
      <c r="C8" s="33" t="s">
        <v>16</v>
      </c>
      <c r="D8" s="5"/>
      <c r="E8" s="33" t="s">
        <v>40</v>
      </c>
      <c r="F8" s="9"/>
      <c r="G8" s="4" t="s">
        <v>25</v>
      </c>
      <c r="H8" s="5"/>
    </row>
    <row r="9" spans="1:8" s="1" customFormat="1" x14ac:dyDescent="0.25">
      <c r="A9" s="20" t="s">
        <v>16</v>
      </c>
      <c r="B9" s="24"/>
      <c r="C9" s="42" t="s">
        <v>88</v>
      </c>
      <c r="D9" s="24"/>
      <c r="E9" s="20" t="s">
        <v>89</v>
      </c>
      <c r="F9" s="23"/>
      <c r="G9" s="111">
        <v>4.53</v>
      </c>
      <c r="H9" s="24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" customFormat="1" x14ac:dyDescent="0.25">
      <c r="A11" s="114">
        <f ca="1">TODAY()</f>
        <v>41020</v>
      </c>
      <c r="B11" s="24"/>
      <c r="C11" s="20" t="s">
        <v>26</v>
      </c>
      <c r="D11" s="24"/>
      <c r="E11" s="20" t="s">
        <v>104</v>
      </c>
      <c r="F11" s="23"/>
      <c r="G11" s="43" t="s">
        <v>105</v>
      </c>
      <c r="H11" s="24"/>
    </row>
    <row r="12" spans="1:8" s="2" customFormat="1" ht="9" customHeight="1" x14ac:dyDescent="0.25">
      <c r="A12" s="46" t="s">
        <v>68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4" customFormat="1" ht="12.75" x14ac:dyDescent="0.25">
      <c r="A13" s="114" t="s">
        <v>106</v>
      </c>
      <c r="B13" s="24"/>
      <c r="C13" s="20" t="s">
        <v>50</v>
      </c>
      <c r="D13" s="24"/>
      <c r="E13" s="20" t="s">
        <v>47</v>
      </c>
      <c r="F13" s="23"/>
      <c r="G13" s="43" t="s">
        <v>48</v>
      </c>
      <c r="H13" s="123"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25.5" customHeight="1" x14ac:dyDescent="0.25">
      <c r="A15" s="17" t="s">
        <v>91</v>
      </c>
      <c r="B15" s="18"/>
      <c r="C15" s="18"/>
      <c r="D15" s="18"/>
      <c r="E15" s="18"/>
      <c r="F15" s="18"/>
      <c r="G15" s="18"/>
      <c r="H15" s="19"/>
    </row>
    <row r="16" spans="1:8" s="8" customFormat="1" x14ac:dyDescent="0.25">
      <c r="A16" s="73" t="s">
        <v>67</v>
      </c>
      <c r="B16" s="73" t="s">
        <v>66</v>
      </c>
      <c r="C16" s="150" t="s">
        <v>27</v>
      </c>
      <c r="D16" s="150"/>
      <c r="E16" s="150"/>
      <c r="F16" s="150"/>
      <c r="G16" s="150"/>
      <c r="H16" s="150"/>
    </row>
    <row r="17" spans="1:8" ht="13.5" customHeight="1" x14ac:dyDescent="0.25">
      <c r="A17" s="106">
        <v>41019</v>
      </c>
      <c r="B17" s="107">
        <v>0.47916666666666669</v>
      </c>
      <c r="C17" s="97" t="s">
        <v>85</v>
      </c>
      <c r="D17" s="98"/>
      <c r="E17" s="98"/>
      <c r="F17" s="98"/>
      <c r="G17" s="98"/>
      <c r="H17" s="99"/>
    </row>
    <row r="18" spans="1:8" ht="13.5" customHeight="1" x14ac:dyDescent="0.25">
      <c r="A18" s="108"/>
      <c r="B18" s="109">
        <v>0.52777777777777779</v>
      </c>
      <c r="C18" s="100" t="s">
        <v>87</v>
      </c>
      <c r="D18" s="101"/>
      <c r="E18" s="101"/>
      <c r="F18" s="101"/>
      <c r="G18" s="101"/>
      <c r="H18" s="102"/>
    </row>
    <row r="19" spans="1:8" ht="13.5" customHeight="1" x14ac:dyDescent="0.25">
      <c r="A19" s="108"/>
      <c r="B19" s="109">
        <v>0.56944444444444442</v>
      </c>
      <c r="C19" s="100" t="s">
        <v>84</v>
      </c>
      <c r="D19" s="101"/>
      <c r="E19" s="101"/>
      <c r="F19" s="101"/>
      <c r="G19" s="101"/>
      <c r="H19" s="102"/>
    </row>
    <row r="20" spans="1:8" ht="13.5" customHeight="1" x14ac:dyDescent="0.25">
      <c r="A20" s="125"/>
      <c r="B20" s="126">
        <v>0.63888888888888895</v>
      </c>
      <c r="C20" s="127" t="s">
        <v>86</v>
      </c>
      <c r="D20" s="104"/>
      <c r="E20" s="104"/>
      <c r="F20" s="104"/>
      <c r="G20" s="104"/>
      <c r="H20" s="105"/>
    </row>
    <row r="21" spans="1:8" ht="13.5" customHeight="1" x14ac:dyDescent="0.25">
      <c r="A21" s="106">
        <v>41020</v>
      </c>
      <c r="B21" s="107">
        <v>0.29166666666666669</v>
      </c>
      <c r="C21" s="97" t="s">
        <v>85</v>
      </c>
      <c r="D21" s="98"/>
      <c r="E21" s="98"/>
      <c r="F21" s="98"/>
      <c r="G21" s="98"/>
      <c r="H21" s="99"/>
    </row>
    <row r="22" spans="1:8" ht="13.5" customHeight="1" x14ac:dyDescent="0.25">
      <c r="A22" s="108"/>
      <c r="B22" s="109">
        <v>0.34027777777777773</v>
      </c>
      <c r="C22" s="100" t="s">
        <v>87</v>
      </c>
      <c r="D22" s="101"/>
      <c r="E22" s="101"/>
      <c r="F22" s="101"/>
      <c r="G22" s="101"/>
      <c r="H22" s="102"/>
    </row>
    <row r="23" spans="1:8" ht="13.5" customHeight="1" x14ac:dyDescent="0.25">
      <c r="A23" s="108"/>
      <c r="B23" s="109">
        <v>0.34375</v>
      </c>
      <c r="C23" s="100" t="s">
        <v>94</v>
      </c>
      <c r="D23" s="101"/>
      <c r="E23" s="101"/>
      <c r="F23" s="101"/>
      <c r="G23" s="101"/>
      <c r="H23" s="102"/>
    </row>
    <row r="24" spans="1:8" ht="13.5" customHeight="1" x14ac:dyDescent="0.25">
      <c r="A24" s="108"/>
      <c r="B24" s="109">
        <v>0.35069444444444442</v>
      </c>
      <c r="C24" s="100" t="s">
        <v>95</v>
      </c>
      <c r="D24" s="101"/>
      <c r="E24" s="101"/>
      <c r="F24" s="101"/>
      <c r="G24" s="101"/>
      <c r="H24" s="102"/>
    </row>
    <row r="25" spans="1:8" ht="13.5" customHeight="1" x14ac:dyDescent="0.25">
      <c r="A25" s="108"/>
      <c r="B25" s="109">
        <v>0.36805555555555558</v>
      </c>
      <c r="C25" s="100" t="s">
        <v>96</v>
      </c>
      <c r="D25" s="101"/>
      <c r="E25" s="101"/>
      <c r="F25" s="101"/>
      <c r="G25" s="101"/>
      <c r="H25" s="102"/>
    </row>
    <row r="26" spans="1:8" ht="13.5" customHeight="1" x14ac:dyDescent="0.25">
      <c r="A26" s="108"/>
      <c r="B26" s="109">
        <v>0.3888888888888889</v>
      </c>
      <c r="C26" s="100" t="s">
        <v>97</v>
      </c>
      <c r="D26" s="101"/>
      <c r="E26" s="101"/>
      <c r="F26" s="101"/>
      <c r="G26" s="101"/>
      <c r="H26" s="102"/>
    </row>
    <row r="27" spans="1:8" ht="13.5" customHeight="1" x14ac:dyDescent="0.25">
      <c r="A27" s="108"/>
      <c r="B27" s="109">
        <v>0.40277777777777773</v>
      </c>
      <c r="C27" s="100" t="s">
        <v>98</v>
      </c>
      <c r="D27" s="101"/>
      <c r="E27" s="101"/>
      <c r="F27" s="101"/>
      <c r="G27" s="101"/>
      <c r="H27" s="102"/>
    </row>
    <row r="28" spans="1:8" ht="13.5" customHeight="1" x14ac:dyDescent="0.25">
      <c r="A28" s="108"/>
      <c r="B28" s="109">
        <v>0.40972222222222227</v>
      </c>
      <c r="C28" s="100" t="s">
        <v>99</v>
      </c>
      <c r="D28" s="101"/>
      <c r="E28" s="101"/>
      <c r="F28" s="101"/>
      <c r="G28" s="101"/>
      <c r="H28" s="102"/>
    </row>
    <row r="29" spans="1:8" ht="13.5" customHeight="1" x14ac:dyDescent="0.25">
      <c r="A29" s="108"/>
      <c r="B29" s="109">
        <v>0.4826388888888889</v>
      </c>
      <c r="C29" s="100" t="s">
        <v>103</v>
      </c>
      <c r="D29" s="101"/>
      <c r="E29" s="101"/>
      <c r="F29" s="101"/>
      <c r="G29" s="101"/>
      <c r="H29" s="102"/>
    </row>
    <row r="30" spans="1:8" ht="13.5" customHeight="1" x14ac:dyDescent="0.25">
      <c r="A30" s="108"/>
      <c r="B30" s="109">
        <v>0.55208333333333337</v>
      </c>
      <c r="C30" s="100" t="s">
        <v>107</v>
      </c>
      <c r="D30" s="101"/>
      <c r="E30" s="101"/>
      <c r="F30" s="101"/>
      <c r="G30" s="101"/>
      <c r="H30" s="102"/>
    </row>
    <row r="31" spans="1:8" ht="13.5" customHeight="1" x14ac:dyDescent="0.25">
      <c r="A31" s="108"/>
      <c r="B31" s="109">
        <v>0.57291666666666663</v>
      </c>
      <c r="C31" s="100" t="s">
        <v>108</v>
      </c>
      <c r="D31" s="101"/>
      <c r="E31" s="101"/>
      <c r="F31" s="101"/>
      <c r="G31" s="101"/>
      <c r="H31" s="102"/>
    </row>
    <row r="32" spans="1:8" ht="13.5" customHeight="1" x14ac:dyDescent="0.25">
      <c r="A32" s="108"/>
      <c r="B32" s="109">
        <v>0.625</v>
      </c>
      <c r="C32" s="100" t="s">
        <v>86</v>
      </c>
      <c r="D32" s="101"/>
      <c r="E32" s="101"/>
      <c r="F32" s="101"/>
      <c r="G32" s="101"/>
      <c r="H32" s="102"/>
    </row>
    <row r="33" spans="1:8" ht="13.5" customHeight="1" x14ac:dyDescent="0.25">
      <c r="A33" s="108"/>
      <c r="B33" s="110"/>
      <c r="C33" s="100"/>
      <c r="D33" s="101"/>
      <c r="E33" s="101"/>
      <c r="F33" s="101"/>
      <c r="G33" s="101"/>
      <c r="H33" s="102"/>
    </row>
    <row r="34" spans="1:8" ht="13.5" customHeight="1" x14ac:dyDescent="0.25">
      <c r="A34" s="108"/>
      <c r="B34" s="110"/>
      <c r="C34" s="100"/>
      <c r="D34" s="101"/>
      <c r="E34" s="101"/>
      <c r="F34" s="101"/>
      <c r="G34" s="101"/>
      <c r="H34" s="102"/>
    </row>
    <row r="35" spans="1:8" ht="13.5" customHeight="1" x14ac:dyDescent="0.25">
      <c r="A35" s="108"/>
      <c r="B35" s="110"/>
      <c r="C35" s="100"/>
      <c r="D35" s="101"/>
      <c r="E35" s="101"/>
      <c r="F35" s="101"/>
      <c r="G35" s="101"/>
      <c r="H35" s="102"/>
    </row>
    <row r="36" spans="1:8" ht="13.5" customHeight="1" x14ac:dyDescent="0.25">
      <c r="A36" s="108"/>
      <c r="B36" s="110"/>
      <c r="C36" s="100"/>
      <c r="D36" s="101"/>
      <c r="E36" s="101"/>
      <c r="F36" s="101"/>
      <c r="G36" s="101"/>
      <c r="H36" s="102"/>
    </row>
    <row r="37" spans="1:8" ht="13.5" customHeight="1" x14ac:dyDescent="0.25">
      <c r="A37" s="108"/>
      <c r="B37" s="110"/>
      <c r="C37" s="100"/>
      <c r="D37" s="101"/>
      <c r="E37" s="101"/>
      <c r="F37" s="101"/>
      <c r="G37" s="101"/>
      <c r="H37" s="102"/>
    </row>
    <row r="38" spans="1:8" ht="13.5" customHeight="1" x14ac:dyDescent="0.25">
      <c r="A38" s="108"/>
      <c r="B38" s="110"/>
      <c r="C38" s="100"/>
      <c r="D38" s="101"/>
      <c r="E38" s="101"/>
      <c r="F38" s="101"/>
      <c r="G38" s="101"/>
      <c r="H38" s="102"/>
    </row>
    <row r="39" spans="1:8" ht="13.5" customHeight="1" x14ac:dyDescent="0.25">
      <c r="A39" s="108"/>
      <c r="B39" s="110"/>
      <c r="C39" s="100"/>
      <c r="D39" s="101"/>
      <c r="E39" s="101"/>
      <c r="F39" s="101"/>
      <c r="G39" s="101"/>
      <c r="H39" s="102"/>
    </row>
    <row r="40" spans="1:8" ht="13.5" customHeight="1" x14ac:dyDescent="0.25">
      <c r="A40" s="108"/>
      <c r="B40" s="110"/>
      <c r="C40" s="100"/>
      <c r="D40" s="101"/>
      <c r="E40" s="101"/>
      <c r="F40" s="101"/>
      <c r="G40" s="101"/>
      <c r="H40" s="102"/>
    </row>
    <row r="41" spans="1:8" ht="13.5" customHeight="1" x14ac:dyDescent="0.25">
      <c r="A41" s="108"/>
      <c r="B41" s="110"/>
      <c r="C41" s="100"/>
      <c r="D41" s="101"/>
      <c r="E41" s="101"/>
      <c r="F41" s="101"/>
      <c r="G41" s="101"/>
      <c r="H41" s="102"/>
    </row>
    <row r="42" spans="1:8" ht="13.5" customHeight="1" x14ac:dyDescent="0.25">
      <c r="A42" s="108"/>
      <c r="B42" s="110"/>
      <c r="C42" s="100"/>
      <c r="D42" s="101"/>
      <c r="E42" s="101"/>
      <c r="F42" s="101"/>
      <c r="G42" s="101"/>
      <c r="H42" s="102"/>
    </row>
    <row r="43" spans="1:8" ht="13.5" customHeight="1" x14ac:dyDescent="0.25">
      <c r="A43" s="108"/>
      <c r="B43" s="110"/>
      <c r="C43" s="100"/>
      <c r="D43" s="101"/>
      <c r="E43" s="101"/>
      <c r="F43" s="101"/>
      <c r="G43" s="101"/>
      <c r="H43" s="102"/>
    </row>
    <row r="44" spans="1:8" ht="13.5" customHeight="1" x14ac:dyDescent="0.25">
      <c r="A44" s="108"/>
      <c r="B44" s="110"/>
      <c r="C44" s="100"/>
      <c r="D44" s="101"/>
      <c r="E44" s="101"/>
      <c r="F44" s="101"/>
      <c r="G44" s="101"/>
      <c r="H44" s="102"/>
    </row>
    <row r="45" spans="1:8" ht="13.5" customHeight="1" x14ac:dyDescent="0.25">
      <c r="A45" s="108"/>
      <c r="B45" s="110"/>
      <c r="C45" s="100"/>
      <c r="D45" s="101"/>
      <c r="E45" s="101"/>
      <c r="F45" s="101"/>
      <c r="G45" s="101"/>
      <c r="H45" s="102"/>
    </row>
    <row r="46" spans="1:8" ht="13.5" customHeight="1" x14ac:dyDescent="0.25">
      <c r="A46" s="108"/>
      <c r="B46" s="110"/>
      <c r="C46" s="100"/>
      <c r="D46" s="101"/>
      <c r="E46" s="101"/>
      <c r="F46" s="101"/>
      <c r="G46" s="101"/>
      <c r="H46" s="102"/>
    </row>
    <row r="47" spans="1:8" ht="13.5" customHeight="1" x14ac:dyDescent="0.25">
      <c r="A47" s="108"/>
      <c r="B47" s="110"/>
      <c r="C47" s="100"/>
      <c r="D47" s="101"/>
      <c r="E47" s="101"/>
      <c r="F47" s="101"/>
      <c r="G47" s="101"/>
      <c r="H47" s="102"/>
    </row>
    <row r="48" spans="1:8" ht="13.5" customHeight="1" x14ac:dyDescent="0.25">
      <c r="A48" s="108"/>
      <c r="B48" s="110"/>
      <c r="C48" s="100"/>
      <c r="D48" s="101"/>
      <c r="E48" s="101"/>
      <c r="F48" s="101"/>
      <c r="G48" s="101"/>
      <c r="H48" s="102"/>
    </row>
    <row r="49" spans="1:8" ht="13.5" customHeight="1" x14ac:dyDescent="0.25">
      <c r="A49" s="108"/>
      <c r="B49" s="110"/>
      <c r="C49" s="100"/>
      <c r="D49" s="101"/>
      <c r="E49" s="101"/>
      <c r="F49" s="101"/>
      <c r="G49" s="101"/>
      <c r="H49" s="102"/>
    </row>
    <row r="50" spans="1:8" ht="13.5" customHeight="1" x14ac:dyDescent="0.25">
      <c r="A50" s="108"/>
      <c r="B50" s="110"/>
      <c r="C50" s="100"/>
      <c r="D50" s="101"/>
      <c r="E50" s="101"/>
      <c r="F50" s="101"/>
      <c r="G50" s="101"/>
      <c r="H50" s="102"/>
    </row>
    <row r="51" spans="1:8" ht="13.5" customHeight="1" x14ac:dyDescent="0.25">
      <c r="A51" s="108"/>
      <c r="B51" s="110"/>
      <c r="C51" s="100"/>
      <c r="D51" s="101"/>
      <c r="E51" s="101"/>
      <c r="F51" s="101"/>
      <c r="G51" s="101"/>
      <c r="H51" s="102"/>
    </row>
    <row r="52" spans="1:8" ht="13.5" customHeight="1" x14ac:dyDescent="0.25">
      <c r="A52" s="108"/>
      <c r="B52" s="110"/>
      <c r="C52" s="100"/>
      <c r="D52" s="101"/>
      <c r="E52" s="101"/>
      <c r="F52" s="101"/>
      <c r="G52" s="101"/>
      <c r="H52" s="102"/>
    </row>
    <row r="53" spans="1:8" ht="13.5" customHeight="1" x14ac:dyDescent="0.25">
      <c r="A53" s="108"/>
      <c r="B53" s="110"/>
      <c r="C53" s="100"/>
      <c r="D53" s="101"/>
      <c r="E53" s="101"/>
      <c r="F53" s="101"/>
      <c r="G53" s="101"/>
      <c r="H53" s="102"/>
    </row>
    <row r="54" spans="1:8" ht="13.5" customHeight="1" x14ac:dyDescent="0.25">
      <c r="A54" s="95"/>
      <c r="B54" s="96"/>
      <c r="C54" s="103"/>
      <c r="D54" s="104"/>
      <c r="E54" s="104"/>
      <c r="F54" s="104"/>
      <c r="G54" s="104"/>
      <c r="H54" s="105"/>
    </row>
    <row r="55" spans="1:8" ht="13.5" customHeight="1" x14ac:dyDescent="0.25">
      <c r="A55" s="93"/>
      <c r="B55" s="94"/>
      <c r="C55" s="100"/>
      <c r="D55" s="101"/>
      <c r="E55" s="101"/>
      <c r="F55" s="101"/>
      <c r="G55" s="101"/>
      <c r="H55" s="102"/>
    </row>
    <row r="56" spans="1:8" ht="13.5" customHeight="1" x14ac:dyDescent="0.25">
      <c r="A56" s="93"/>
      <c r="B56" s="94"/>
      <c r="C56" s="100"/>
      <c r="D56" s="101"/>
      <c r="E56" s="101"/>
      <c r="F56" s="101"/>
      <c r="G56" s="101"/>
      <c r="H56" s="102"/>
    </row>
    <row r="57" spans="1:8" ht="13.5" customHeight="1" x14ac:dyDescent="0.25">
      <c r="A57" s="93"/>
      <c r="B57" s="94"/>
      <c r="C57" s="100"/>
      <c r="D57" s="101"/>
      <c r="E57" s="101"/>
      <c r="F57" s="101"/>
      <c r="G57" s="101"/>
      <c r="H57" s="102"/>
    </row>
    <row r="58" spans="1:8" ht="13.5" customHeight="1" x14ac:dyDescent="0.25">
      <c r="A58" s="128"/>
      <c r="B58" s="129"/>
      <c r="C58" s="130"/>
      <c r="D58" s="131"/>
      <c r="E58" s="131"/>
      <c r="F58" s="131"/>
      <c r="G58" s="131"/>
      <c r="H58" s="132"/>
    </row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</sheetData>
  <mergeCells count="2">
    <mergeCell ref="A1:E1"/>
    <mergeCell ref="C16:H16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selection activeCell="G9" sqref="G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81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9" t="str">
        <f>'Event Summary'!A4</f>
        <v>Origin</v>
      </c>
      <c r="B4" s="27"/>
      <c r="C4" s="29" t="str">
        <f>'Event Summary'!C4</f>
        <v>Durham Ranch 122V</v>
      </c>
      <c r="D4" s="28"/>
      <c r="E4" s="29" t="str">
        <f>'Event Summary'!E4</f>
        <v>Durham Ranch</v>
      </c>
      <c r="F4" s="27"/>
      <c r="G4" s="30" t="str">
        <f>'Event Summary'!G4</f>
        <v>Australia</v>
      </c>
      <c r="H4" s="40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2"/>
    </row>
    <row r="6" spans="1:8" s="122" customFormat="1" x14ac:dyDescent="0.25">
      <c r="A6" s="118" t="str">
        <f>'Event Summary'!A6</f>
        <v>Queensland</v>
      </c>
      <c r="B6" s="119"/>
      <c r="C6" s="115" t="str">
        <f>'Event Summary'!C6</f>
        <v>North Seeking Gyro</v>
      </c>
      <c r="D6" s="119"/>
      <c r="E6" s="115" t="str">
        <f>'Event Summary'!E6</f>
        <v>026˚ 01' 02.87" S.</v>
      </c>
      <c r="F6" s="116"/>
      <c r="G6" s="115" t="str">
        <f>'Event Summary'!G6</f>
        <v>149˚ 11' 17.76" E.</v>
      </c>
      <c r="H6" s="116"/>
    </row>
    <row r="7" spans="1:8" x14ac:dyDescent="0.25">
      <c r="A7" s="14" t="s">
        <v>13</v>
      </c>
      <c r="B7" s="15"/>
      <c r="C7" s="15"/>
      <c r="D7" s="15"/>
      <c r="E7" s="15"/>
      <c r="F7" s="15"/>
      <c r="G7" s="34"/>
      <c r="H7" s="16"/>
    </row>
    <row r="8" spans="1:8" s="2" customFormat="1" ht="9" customHeight="1" x14ac:dyDescent="0.25">
      <c r="A8" s="4" t="s">
        <v>33</v>
      </c>
      <c r="B8" s="5"/>
      <c r="C8" s="33" t="s">
        <v>16</v>
      </c>
      <c r="D8" s="5"/>
      <c r="E8" s="33" t="s">
        <v>40</v>
      </c>
      <c r="F8" s="9"/>
      <c r="G8" s="4" t="s">
        <v>25</v>
      </c>
      <c r="H8" s="5"/>
    </row>
    <row r="9" spans="1:8" s="1" customFormat="1" x14ac:dyDescent="0.25">
      <c r="A9" s="20" t="str">
        <f>'Event Summary'!A9</f>
        <v>Ground Level</v>
      </c>
      <c r="B9" s="24"/>
      <c r="C9" s="42" t="str">
        <f>'Event Summary'!C9</f>
        <v>290.40m AMSL</v>
      </c>
      <c r="D9" s="24"/>
      <c r="E9" s="20" t="str">
        <f>'Event Summary'!E9</f>
        <v>RKB</v>
      </c>
      <c r="F9" s="23"/>
      <c r="G9" s="111">
        <f>'Event Summary'!G9</f>
        <v>4.53</v>
      </c>
      <c r="H9" s="24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24" customFormat="1" ht="15" customHeight="1" x14ac:dyDescent="0.25">
      <c r="A11" s="114">
        <f ca="1">'Event Summary'!A11</f>
        <v>41020</v>
      </c>
      <c r="B11" s="24"/>
      <c r="C11" s="20" t="str">
        <f>'Event Summary'!C11</f>
        <v>True North</v>
      </c>
      <c r="D11" s="24"/>
      <c r="E11" s="20" t="str">
        <f>'Event Summary'!E11</f>
        <v>0m</v>
      </c>
      <c r="F11" s="23"/>
      <c r="G11" s="43" t="str">
        <f>'Event Summary'!G11</f>
        <v>996m MD</v>
      </c>
      <c r="H11" s="24"/>
    </row>
    <row r="12" spans="1:8" s="2" customFormat="1" ht="9" customHeight="1" x14ac:dyDescent="0.25">
      <c r="A12" s="46" t="str">
        <f>A4</f>
        <v>Origin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4" customFormat="1" ht="15" customHeight="1" x14ac:dyDescent="0.25">
      <c r="A13" s="114" t="str">
        <f>'Event Summary'!A13</f>
        <v>P. Bawden</v>
      </c>
      <c r="B13" s="24"/>
      <c r="C13" s="20" t="str">
        <f>'Event Summary'!C13</f>
        <v>J. Hollingworth</v>
      </c>
      <c r="D13" s="24"/>
      <c r="E13" s="20" t="str">
        <f>'Event Summary'!E13</f>
        <v>Vause Wireline</v>
      </c>
      <c r="F13" s="23"/>
      <c r="G13" s="43" t="str">
        <f>'Event Summary'!G13</f>
        <v>Wireline</v>
      </c>
      <c r="H13" s="123">
        <f>'Event Summary'!H13</f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25.5" customHeight="1" x14ac:dyDescent="0.25">
      <c r="A15" s="17"/>
      <c r="B15" s="18"/>
      <c r="C15" s="18"/>
      <c r="D15" s="18"/>
      <c r="E15" s="18"/>
      <c r="F15" s="18"/>
      <c r="G15" s="18"/>
      <c r="H15" s="19"/>
    </row>
    <row r="16" spans="1:8" ht="18.75" customHeight="1" x14ac:dyDescent="0.25">
      <c r="A16" s="47"/>
      <c r="B16" s="92"/>
      <c r="C16" s="91" t="s">
        <v>80</v>
      </c>
      <c r="D16" s="90" t="s">
        <v>79</v>
      </c>
      <c r="E16" s="90" t="s">
        <v>78</v>
      </c>
      <c r="F16" s="151" t="s">
        <v>77</v>
      </c>
      <c r="G16" s="151"/>
      <c r="H16" s="152"/>
    </row>
    <row r="17" spans="1:8" x14ac:dyDescent="0.25">
      <c r="A17" s="48"/>
      <c r="B17" s="86"/>
      <c r="C17" s="88"/>
      <c r="D17" s="87"/>
      <c r="E17" s="89"/>
      <c r="F17" s="72"/>
      <c r="G17" s="72"/>
      <c r="H17" s="49"/>
    </row>
    <row r="18" spans="1:8" x14ac:dyDescent="0.25">
      <c r="A18" s="48"/>
      <c r="B18" s="86"/>
      <c r="C18" s="88"/>
      <c r="D18" s="87">
        <v>0.219</v>
      </c>
      <c r="E18" s="87" t="s">
        <v>102</v>
      </c>
      <c r="F18" s="85" t="s">
        <v>101</v>
      </c>
      <c r="G18" s="72"/>
      <c r="H18" s="49"/>
    </row>
    <row r="19" spans="1:8" x14ac:dyDescent="0.25">
      <c r="A19" s="48"/>
      <c r="B19" s="86"/>
      <c r="C19" s="84"/>
      <c r="D19" s="83"/>
      <c r="E19" s="82"/>
      <c r="F19" s="85"/>
      <c r="G19" s="72"/>
      <c r="H19" s="49"/>
    </row>
    <row r="20" spans="1:8" x14ac:dyDescent="0.25">
      <c r="A20" s="48"/>
      <c r="B20" s="49"/>
      <c r="C20" s="84"/>
      <c r="D20" s="83"/>
      <c r="E20" s="82"/>
      <c r="F20" s="85"/>
      <c r="G20" s="72"/>
      <c r="H20" s="49"/>
    </row>
    <row r="21" spans="1:8" x14ac:dyDescent="0.25">
      <c r="A21" s="48"/>
      <c r="B21" s="49"/>
      <c r="C21" s="84">
        <v>0.34499999999999997</v>
      </c>
      <c r="D21" s="83">
        <v>1.375</v>
      </c>
      <c r="E21" s="82">
        <v>3</v>
      </c>
      <c r="F21" s="85" t="s">
        <v>76</v>
      </c>
      <c r="G21" s="72"/>
      <c r="H21" s="49"/>
    </row>
    <row r="22" spans="1:8" x14ac:dyDescent="0.25">
      <c r="A22" s="48"/>
      <c r="B22" s="49"/>
      <c r="C22" s="84"/>
      <c r="D22" s="83"/>
      <c r="E22" s="82"/>
      <c r="F22" s="85"/>
      <c r="G22" s="72"/>
      <c r="H22" s="49"/>
    </row>
    <row r="23" spans="1:8" x14ac:dyDescent="0.25">
      <c r="A23" s="48"/>
      <c r="B23" s="49"/>
      <c r="C23" s="84"/>
      <c r="D23" s="83"/>
      <c r="E23" s="82"/>
      <c r="F23" s="85"/>
      <c r="G23" s="72"/>
      <c r="H23" s="49"/>
    </row>
    <row r="24" spans="1:8" x14ac:dyDescent="0.25">
      <c r="A24" s="48"/>
      <c r="B24" s="49"/>
      <c r="C24" s="84"/>
      <c r="D24" s="83"/>
      <c r="E24" s="82"/>
      <c r="F24" s="85"/>
      <c r="G24" s="72"/>
      <c r="H24" s="49"/>
    </row>
    <row r="25" spans="1:8" x14ac:dyDescent="0.25">
      <c r="A25" s="48"/>
      <c r="B25" s="49"/>
      <c r="C25" s="84">
        <v>0.66</v>
      </c>
      <c r="D25" s="83">
        <v>2.75</v>
      </c>
      <c r="E25" s="82">
        <v>23</v>
      </c>
      <c r="F25" s="85" t="s">
        <v>74</v>
      </c>
      <c r="G25" s="72"/>
      <c r="H25" s="49"/>
    </row>
    <row r="26" spans="1:8" x14ac:dyDescent="0.25">
      <c r="A26" s="48"/>
      <c r="B26" s="49"/>
      <c r="C26" s="84"/>
      <c r="D26" s="83"/>
      <c r="E26" s="82"/>
      <c r="F26" s="85"/>
      <c r="G26" s="72"/>
      <c r="H26" s="49"/>
    </row>
    <row r="27" spans="1:8" x14ac:dyDescent="0.25">
      <c r="A27" s="48"/>
      <c r="B27" s="49"/>
      <c r="C27" s="84"/>
      <c r="D27" s="83"/>
      <c r="E27" s="82"/>
      <c r="F27" s="85"/>
      <c r="G27" s="72"/>
      <c r="H27" s="49"/>
    </row>
    <row r="28" spans="1:8" x14ac:dyDescent="0.25">
      <c r="A28" s="48"/>
      <c r="B28" s="49"/>
      <c r="C28" s="84">
        <v>1.524</v>
      </c>
      <c r="D28" s="83">
        <v>1.375</v>
      </c>
      <c r="E28" s="82">
        <v>22</v>
      </c>
      <c r="F28" s="85" t="s">
        <v>100</v>
      </c>
      <c r="G28" s="72"/>
      <c r="H28" s="49"/>
    </row>
    <row r="29" spans="1:8" x14ac:dyDescent="0.25">
      <c r="A29" s="48"/>
      <c r="B29" s="49"/>
      <c r="C29" s="84"/>
      <c r="D29" s="83"/>
      <c r="E29" s="82"/>
      <c r="F29" s="85"/>
      <c r="G29" s="72"/>
      <c r="H29" s="49"/>
    </row>
    <row r="30" spans="1:8" x14ac:dyDescent="0.25">
      <c r="A30" s="48"/>
      <c r="B30" s="49"/>
      <c r="C30" s="84"/>
      <c r="D30" s="83"/>
      <c r="E30" s="82"/>
      <c r="F30" s="85"/>
      <c r="G30" s="72"/>
      <c r="H30" s="49"/>
    </row>
    <row r="31" spans="1:8" x14ac:dyDescent="0.25">
      <c r="A31" s="48"/>
      <c r="B31" s="134"/>
      <c r="C31" s="84"/>
      <c r="D31" s="83"/>
      <c r="E31" s="82"/>
      <c r="F31" s="85"/>
      <c r="G31" s="72"/>
      <c r="H31" s="49"/>
    </row>
    <row r="32" spans="1:8" x14ac:dyDescent="0.25">
      <c r="A32" s="48"/>
      <c r="B32" s="49"/>
      <c r="C32" s="84"/>
      <c r="D32" s="83"/>
      <c r="E32" s="82"/>
      <c r="F32" s="85"/>
      <c r="G32" s="72"/>
      <c r="H32" s="49"/>
    </row>
    <row r="33" spans="1:8" x14ac:dyDescent="0.25">
      <c r="A33" s="48"/>
      <c r="B33" s="75" t="s">
        <v>75</v>
      </c>
      <c r="C33" s="84">
        <v>1.704</v>
      </c>
      <c r="D33" s="83">
        <v>1.6950000000000001</v>
      </c>
      <c r="E33" s="82">
        <v>33</v>
      </c>
      <c r="F33" s="85" t="s">
        <v>32</v>
      </c>
      <c r="G33" s="72"/>
      <c r="H33" s="49"/>
    </row>
    <row r="34" spans="1:8" x14ac:dyDescent="0.25">
      <c r="A34" s="48"/>
      <c r="B34" s="49"/>
      <c r="C34" s="84"/>
      <c r="D34" s="83"/>
      <c r="E34" s="82"/>
      <c r="F34" s="85"/>
      <c r="G34" s="72"/>
      <c r="H34" s="49"/>
    </row>
    <row r="35" spans="1:8" x14ac:dyDescent="0.25">
      <c r="A35" s="48"/>
      <c r="B35" s="49"/>
      <c r="C35" s="84"/>
      <c r="D35" s="83"/>
      <c r="E35" s="82"/>
      <c r="F35" s="85"/>
      <c r="G35" s="72"/>
      <c r="H35" s="49"/>
    </row>
    <row r="36" spans="1:8" x14ac:dyDescent="0.25">
      <c r="A36" s="48"/>
      <c r="B36" s="49"/>
      <c r="C36" s="84"/>
      <c r="D36" s="83"/>
      <c r="E36" s="82"/>
      <c r="F36" s="85"/>
      <c r="G36" s="72"/>
      <c r="H36" s="49"/>
    </row>
    <row r="37" spans="1:8" x14ac:dyDescent="0.25">
      <c r="A37" s="48"/>
      <c r="B37" s="49"/>
      <c r="C37" s="84">
        <v>0.66</v>
      </c>
      <c r="D37" s="83">
        <v>2.75</v>
      </c>
      <c r="E37" s="82">
        <v>23</v>
      </c>
      <c r="F37" s="85" t="s">
        <v>74</v>
      </c>
      <c r="G37" s="72"/>
      <c r="H37" s="49"/>
    </row>
    <row r="38" spans="1:8" x14ac:dyDescent="0.25">
      <c r="A38" s="48"/>
      <c r="B38" s="49"/>
      <c r="C38" s="84"/>
      <c r="D38" s="83"/>
      <c r="E38" s="82"/>
      <c r="F38" s="85"/>
      <c r="G38" s="72"/>
      <c r="H38" s="49"/>
    </row>
    <row r="39" spans="1:8" x14ac:dyDescent="0.25">
      <c r="A39" s="48"/>
      <c r="B39" s="49"/>
      <c r="C39" s="84"/>
      <c r="D39" s="83"/>
      <c r="E39" s="82"/>
      <c r="F39" s="85"/>
      <c r="G39" s="72"/>
      <c r="H39" s="49"/>
    </row>
    <row r="40" spans="1:8" x14ac:dyDescent="0.25">
      <c r="A40" s="48"/>
      <c r="B40" s="49"/>
      <c r="C40" s="84"/>
      <c r="D40" s="83"/>
      <c r="E40" s="82"/>
      <c r="F40" s="85"/>
      <c r="G40" s="72"/>
      <c r="H40" s="49"/>
    </row>
    <row r="41" spans="1:8" x14ac:dyDescent="0.25">
      <c r="A41" s="48"/>
      <c r="B41" s="49"/>
      <c r="C41" s="84">
        <v>1.524</v>
      </c>
      <c r="D41" s="83">
        <v>1.375</v>
      </c>
      <c r="E41" s="82">
        <v>22</v>
      </c>
      <c r="F41" s="85" t="s">
        <v>100</v>
      </c>
      <c r="G41" s="72"/>
      <c r="H41" s="49"/>
    </row>
    <row r="42" spans="1:8" x14ac:dyDescent="0.25">
      <c r="A42" s="48"/>
      <c r="B42" s="49"/>
      <c r="C42" s="84"/>
      <c r="D42" s="83"/>
      <c r="E42" s="82"/>
      <c r="F42" s="85"/>
      <c r="G42" s="72"/>
      <c r="H42" s="49"/>
    </row>
    <row r="43" spans="1:8" x14ac:dyDescent="0.25">
      <c r="A43" s="48"/>
      <c r="B43" s="49"/>
      <c r="C43" s="84"/>
      <c r="D43" s="83"/>
      <c r="E43" s="82"/>
      <c r="F43" s="85"/>
      <c r="G43" s="72"/>
      <c r="H43" s="49"/>
    </row>
    <row r="44" spans="1:8" x14ac:dyDescent="0.25">
      <c r="A44" s="48"/>
      <c r="B44" s="49"/>
      <c r="C44" s="84"/>
      <c r="D44" s="83"/>
      <c r="E44" s="82"/>
      <c r="F44" s="85"/>
      <c r="G44" s="72"/>
      <c r="H44" s="49"/>
    </row>
    <row r="45" spans="1:8" x14ac:dyDescent="0.25">
      <c r="A45" s="48"/>
      <c r="B45" s="49"/>
      <c r="C45" s="84">
        <v>0.89600000000000002</v>
      </c>
      <c r="D45" s="83">
        <v>2.875</v>
      </c>
      <c r="E45" s="82">
        <v>34</v>
      </c>
      <c r="F45" s="85" t="s">
        <v>73</v>
      </c>
      <c r="G45" s="72"/>
      <c r="H45" s="49"/>
    </row>
    <row r="46" spans="1:8" x14ac:dyDescent="0.25">
      <c r="A46" s="48"/>
      <c r="B46" s="49"/>
      <c r="C46" s="84"/>
      <c r="D46" s="83"/>
      <c r="E46" s="82"/>
      <c r="F46" s="85"/>
      <c r="G46" s="72"/>
      <c r="H46" s="49"/>
    </row>
    <row r="47" spans="1:8" x14ac:dyDescent="0.25">
      <c r="A47" s="48"/>
      <c r="B47" s="49"/>
      <c r="C47" s="84"/>
      <c r="D47" s="83"/>
      <c r="E47" s="82"/>
      <c r="F47" s="85"/>
      <c r="G47" s="72"/>
      <c r="H47" s="49"/>
    </row>
    <row r="48" spans="1:8" x14ac:dyDescent="0.25">
      <c r="A48" s="48"/>
      <c r="B48" s="49"/>
      <c r="C48" s="84"/>
      <c r="D48" s="83"/>
      <c r="E48" s="82"/>
      <c r="F48" s="85"/>
      <c r="G48" s="72"/>
      <c r="H48" s="49"/>
    </row>
    <row r="49" spans="1:8" x14ac:dyDescent="0.25">
      <c r="A49" s="48"/>
      <c r="B49" s="49"/>
      <c r="C49" s="84"/>
      <c r="D49" s="83"/>
      <c r="E49" s="82"/>
      <c r="F49" s="85"/>
      <c r="G49" s="72"/>
      <c r="H49" s="49"/>
    </row>
    <row r="50" spans="1:8" x14ac:dyDescent="0.25">
      <c r="A50" s="48"/>
      <c r="B50" s="49"/>
      <c r="C50" s="84"/>
      <c r="D50" s="83"/>
      <c r="E50" s="82"/>
      <c r="F50" s="72"/>
      <c r="G50" s="72"/>
      <c r="H50" s="49"/>
    </row>
    <row r="51" spans="1:8" x14ac:dyDescent="0.25">
      <c r="A51" s="48"/>
      <c r="B51" s="49"/>
      <c r="C51" s="84"/>
      <c r="D51" s="83"/>
      <c r="E51" s="82"/>
      <c r="F51" s="72"/>
      <c r="G51" s="72"/>
      <c r="H51" s="49"/>
    </row>
    <row r="52" spans="1:8" x14ac:dyDescent="0.25">
      <c r="A52" s="48"/>
      <c r="B52" s="49"/>
      <c r="C52" s="81">
        <f>SUM(C20:C51)</f>
        <v>7.3129999999999997</v>
      </c>
      <c r="D52" s="80"/>
      <c r="E52" s="77"/>
      <c r="F52" s="72" t="s">
        <v>72</v>
      </c>
      <c r="G52" s="72"/>
      <c r="H52" s="49"/>
    </row>
    <row r="53" spans="1:8" x14ac:dyDescent="0.25">
      <c r="A53" s="48"/>
      <c r="B53" s="72"/>
      <c r="C53" s="79"/>
      <c r="D53" s="78">
        <f>MAX(D19:D51)</f>
        <v>2.875</v>
      </c>
      <c r="E53" s="77"/>
      <c r="F53" s="72" t="s">
        <v>71</v>
      </c>
      <c r="G53" s="72"/>
      <c r="H53" s="49"/>
    </row>
    <row r="54" spans="1:8" x14ac:dyDescent="0.25">
      <c r="A54" s="50"/>
      <c r="B54" s="51"/>
      <c r="C54" s="76"/>
      <c r="D54" s="75"/>
      <c r="E54" s="74">
        <f>SUM(E20:E51)</f>
        <v>160</v>
      </c>
      <c r="F54" s="51" t="s">
        <v>70</v>
      </c>
      <c r="G54" s="51"/>
      <c r="H54" s="52"/>
    </row>
  </sheetData>
  <mergeCells count="2">
    <mergeCell ref="A1:E1"/>
    <mergeCell ref="F16:H16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0" zoomScaleNormal="90" workbookViewId="0">
      <selection activeCell="L28" sqref="L28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49" t="s">
        <v>41</v>
      </c>
      <c r="B1" s="149"/>
      <c r="C1" s="149"/>
      <c r="D1" s="149"/>
      <c r="E1" s="149"/>
      <c r="F1" s="14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9" t="str">
        <f>'Event Summary'!A4</f>
        <v>Origin</v>
      </c>
      <c r="B4" s="27"/>
      <c r="C4" s="29" t="str">
        <f>'Event Summary'!C4</f>
        <v>Durham Ranch 122V</v>
      </c>
      <c r="D4" s="27"/>
      <c r="E4" s="27"/>
      <c r="F4" s="27"/>
      <c r="G4" s="29" t="str">
        <f>'Event Summary'!E4</f>
        <v>Durham Ranch</v>
      </c>
      <c r="H4" s="28"/>
      <c r="J4" s="35" t="s">
        <v>28</v>
      </c>
      <c r="K4" s="35" t="s">
        <v>29</v>
      </c>
      <c r="L4" s="35" t="s">
        <v>36</v>
      </c>
      <c r="M4" s="3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30" t="str">
        <f>'Event Summary'!G4</f>
        <v>Australia</v>
      </c>
      <c r="B6" s="31"/>
      <c r="C6" s="30" t="str">
        <f>'Event Summary'!A6</f>
        <v>Queensland</v>
      </c>
      <c r="D6" s="27"/>
      <c r="E6" s="27"/>
      <c r="F6" s="28"/>
      <c r="G6" s="39" t="str">
        <f>'Event Summary'!C6</f>
        <v>North Seeking Gyro</v>
      </c>
      <c r="H6" s="28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40</v>
      </c>
      <c r="D8" s="156" t="s">
        <v>39</v>
      </c>
      <c r="E8" s="156"/>
      <c r="F8" s="157"/>
      <c r="G8" s="12" t="s">
        <v>30</v>
      </c>
      <c r="H8" s="5" t="s">
        <v>31</v>
      </c>
    </row>
    <row r="9" spans="1:13" s="1" customFormat="1" x14ac:dyDescent="0.25">
      <c r="A9" s="20" t="str">
        <f>'Event Summary'!A9</f>
        <v>Ground Level</v>
      </c>
      <c r="B9" s="21" t="str">
        <f>'Event Summary'!C9</f>
        <v>290.40m AMSL</v>
      </c>
      <c r="C9" s="22" t="str">
        <f>'Event Summary'!E9</f>
        <v>RKB</v>
      </c>
      <c r="D9" s="145">
        <f>'Event Summary'!G9</f>
        <v>4.53</v>
      </c>
      <c r="E9" s="23"/>
      <c r="F9" s="24"/>
      <c r="G9" s="22" t="s">
        <v>24</v>
      </c>
      <c r="H9" s="37" t="str">
        <f>'Event Summary'!G11</f>
        <v>996m MD</v>
      </c>
    </row>
    <row r="10" spans="1:13" s="2" customFormat="1" ht="9" customHeight="1" x14ac:dyDescent="0.25">
      <c r="A10" s="12" t="s">
        <v>12</v>
      </c>
      <c r="B10" s="12" t="s">
        <v>23</v>
      </c>
      <c r="C10" s="12" t="s">
        <v>21</v>
      </c>
      <c r="D10" s="4" t="s">
        <v>22</v>
      </c>
      <c r="E10" s="9"/>
      <c r="F10" s="5"/>
      <c r="G10" s="12" t="s">
        <v>34</v>
      </c>
      <c r="H10" s="5" t="s">
        <v>35</v>
      </c>
    </row>
    <row r="11" spans="1:13" s="124" customFormat="1" ht="12.75" x14ac:dyDescent="0.25">
      <c r="A11" s="138">
        <f ca="1">'Event Summary'!A11</f>
        <v>41020</v>
      </c>
      <c r="B11" s="22" t="str">
        <f>'Event Summary'!C11</f>
        <v>True North</v>
      </c>
      <c r="C11" s="139" t="str">
        <f>'Event Summary'!E6</f>
        <v>026˚ 01' 02.87" S.</v>
      </c>
      <c r="D11" s="20" t="str">
        <f>'Event Summary'!G6</f>
        <v>149˚ 11' 17.76" E.</v>
      </c>
      <c r="E11" s="23"/>
      <c r="F11" s="24"/>
      <c r="G11" s="140">
        <f>MAX(Table1[Inclination '[deg']])</f>
        <v>7.3</v>
      </c>
      <c r="H11" s="141">
        <f>INDEX(Table1[],MATCH(G11,Table1[Inclination '[deg']],0),1)</f>
        <v>850</v>
      </c>
    </row>
    <row r="12" spans="1:13" s="2" customFormat="1" ht="9" customHeight="1" x14ac:dyDescent="0.25">
      <c r="A12" s="45" t="str">
        <f>A4</f>
        <v>Origin</v>
      </c>
      <c r="B12" s="12" t="s">
        <v>51</v>
      </c>
      <c r="C12" s="12" t="s">
        <v>56</v>
      </c>
      <c r="D12" s="4" t="s">
        <v>46</v>
      </c>
      <c r="E12" s="9"/>
      <c r="F12" s="5"/>
      <c r="G12" s="12" t="s">
        <v>49</v>
      </c>
      <c r="H12" s="5" t="s">
        <v>52</v>
      </c>
    </row>
    <row r="13" spans="1:13" s="124" customFormat="1" ht="12.75" x14ac:dyDescent="0.25">
      <c r="A13" s="138" t="str">
        <f>'Event Summary'!A13</f>
        <v>P. Bawden</v>
      </c>
      <c r="B13" s="22" t="str">
        <f>'Event Summary'!C13</f>
        <v>J. Hollingworth</v>
      </c>
      <c r="C13" s="139" t="str">
        <f>'Event Summary'!G13</f>
        <v>Wireline</v>
      </c>
      <c r="D13" s="20" t="str">
        <f>'Event Summary'!E13</f>
        <v>Vause Wireline</v>
      </c>
      <c r="E13" s="23"/>
      <c r="F13" s="24"/>
      <c r="G13" s="140" t="s">
        <v>90</v>
      </c>
      <c r="H13" s="142">
        <f>'Event Summary'!H13</f>
        <v>119</v>
      </c>
    </row>
    <row r="14" spans="1:13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53"/>
      <c r="B15" s="154"/>
      <c r="C15" s="154"/>
      <c r="D15" s="154"/>
      <c r="E15" s="154"/>
      <c r="F15" s="154"/>
      <c r="G15" s="154"/>
      <c r="H15" s="155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5" zoomScaleNormal="100" workbookViewId="0">
      <selection activeCell="J27" sqref="J27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49" t="s">
        <v>42</v>
      </c>
      <c r="B1" s="149"/>
      <c r="C1" s="149"/>
      <c r="D1" s="149"/>
      <c r="E1" s="149"/>
      <c r="F1" s="14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9" t="str">
        <f>'VS EWNS'!A4</f>
        <v>Origin</v>
      </c>
      <c r="B4" s="27"/>
      <c r="C4" s="29" t="str">
        <f>'VS EWNS'!C4</f>
        <v>Durham Ranch 122V</v>
      </c>
      <c r="D4" s="27"/>
      <c r="E4" s="27"/>
      <c r="F4" s="27"/>
      <c r="G4" s="29" t="str">
        <f>'VS EWNS'!G4</f>
        <v>Durham Ranch</v>
      </c>
      <c r="H4" s="28"/>
      <c r="J4" s="35" t="s">
        <v>28</v>
      </c>
      <c r="K4" s="35" t="s">
        <v>29</v>
      </c>
      <c r="L4" s="35" t="s">
        <v>36</v>
      </c>
      <c r="M4" s="3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30" t="str">
        <f>'VS EWNS'!A6</f>
        <v>Australia</v>
      </c>
      <c r="B6" s="31"/>
      <c r="C6" s="30" t="str">
        <f>'VS EWNS'!C6</f>
        <v>Queensland</v>
      </c>
      <c r="D6" s="27"/>
      <c r="E6" s="27"/>
      <c r="F6" s="28"/>
      <c r="G6" s="39" t="str">
        <f>'VS EWNS'!G6</f>
        <v>North Seeking Gyro</v>
      </c>
      <c r="H6" s="28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40</v>
      </c>
      <c r="D8" s="156" t="s">
        <v>39</v>
      </c>
      <c r="E8" s="156"/>
      <c r="F8" s="157"/>
      <c r="G8" s="12" t="s">
        <v>30</v>
      </c>
      <c r="H8" s="5" t="s">
        <v>31</v>
      </c>
    </row>
    <row r="9" spans="1:13" s="1" customFormat="1" x14ac:dyDescent="0.25">
      <c r="A9" s="20" t="str">
        <f>'VS EWNS'!A9</f>
        <v>Ground Level</v>
      </c>
      <c r="B9" s="21" t="str">
        <f>'VS EWNS'!B9</f>
        <v>290.40m AMSL</v>
      </c>
      <c r="C9" s="22" t="str">
        <f>'VS EWNS'!C9</f>
        <v>RKB</v>
      </c>
      <c r="D9" s="145">
        <f>'VS EWNS'!D9</f>
        <v>4.53</v>
      </c>
      <c r="E9" s="23"/>
      <c r="F9" s="24"/>
      <c r="G9" s="22" t="str">
        <f>'VS EWNS'!G9</f>
        <v>0 m MD</v>
      </c>
      <c r="H9" s="38" t="str">
        <f>'VS EWNS'!H9</f>
        <v>996m MD</v>
      </c>
    </row>
    <row r="10" spans="1:13" s="2" customFormat="1" ht="9" customHeight="1" x14ac:dyDescent="0.25">
      <c r="A10" s="12" t="s">
        <v>12</v>
      </c>
      <c r="B10" s="12" t="s">
        <v>23</v>
      </c>
      <c r="C10" s="12" t="s">
        <v>21</v>
      </c>
      <c r="D10" s="4" t="s">
        <v>22</v>
      </c>
      <c r="E10" s="9"/>
      <c r="F10" s="5"/>
      <c r="G10" s="12" t="s">
        <v>38</v>
      </c>
      <c r="H10" s="5" t="s">
        <v>37</v>
      </c>
    </row>
    <row r="11" spans="1:13" s="124" customFormat="1" ht="12.75" x14ac:dyDescent="0.25">
      <c r="A11" s="138">
        <f ca="1">'VS EWNS'!A11</f>
        <v>41020</v>
      </c>
      <c r="B11" s="22" t="str">
        <f>'VS EWNS'!B11</f>
        <v>True North</v>
      </c>
      <c r="C11" s="22" t="str">
        <f>'VS EWNS'!C11</f>
        <v>026˚ 01' 02.87" S.</v>
      </c>
      <c r="D11" s="20" t="str">
        <f>'VS EWNS'!D11</f>
        <v>149˚ 11' 17.76" E.</v>
      </c>
      <c r="E11" s="23"/>
      <c r="F11" s="24"/>
      <c r="G11" s="143">
        <f>MAX(Table1[Dog Leg Severity '[deg/30m']])</f>
        <v>1.56</v>
      </c>
      <c r="H11" s="141">
        <f>INDEX(Table1[],MATCH(G11,Table1[Dog Leg Severity '[deg/30m']],0),1)</f>
        <v>825</v>
      </c>
    </row>
    <row r="12" spans="1:13" s="2" customFormat="1" ht="9" customHeight="1" x14ac:dyDescent="0.25">
      <c r="A12" s="45" t="str">
        <f>A4</f>
        <v>Origin</v>
      </c>
      <c r="B12" s="12" t="s">
        <v>51</v>
      </c>
      <c r="C12" s="12" t="s">
        <v>56</v>
      </c>
      <c r="D12" s="4" t="s">
        <v>46</v>
      </c>
      <c r="E12" s="9"/>
      <c r="F12" s="5"/>
      <c r="G12" s="12" t="s">
        <v>49</v>
      </c>
      <c r="H12" s="5" t="s">
        <v>53</v>
      </c>
    </row>
    <row r="13" spans="1:13" s="124" customFormat="1" ht="12.75" x14ac:dyDescent="0.25">
      <c r="A13" s="138" t="str">
        <f>'VS EWNS'!A13</f>
        <v>P. Bawden</v>
      </c>
      <c r="B13" s="22" t="str">
        <f>'VS EWNS'!B13</f>
        <v>J. Hollingworth</v>
      </c>
      <c r="C13" s="139" t="str">
        <f>'VS EWNS'!C13</f>
        <v>Wireline</v>
      </c>
      <c r="D13" s="20" t="str">
        <f>'VS EWNS'!D13</f>
        <v>Vause Wireline</v>
      </c>
      <c r="E13" s="23"/>
      <c r="F13" s="24"/>
      <c r="G13" s="140" t="str">
        <f>'VS EWNS'!G13</f>
        <v>G. Thomson</v>
      </c>
      <c r="H13" s="142">
        <f>'VS EWNS'!H13</f>
        <v>119</v>
      </c>
    </row>
    <row r="14" spans="1:13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53"/>
      <c r="B15" s="154"/>
      <c r="C15" s="154"/>
      <c r="D15" s="154"/>
      <c r="E15" s="154"/>
      <c r="F15" s="154"/>
      <c r="G15" s="154"/>
      <c r="H15" s="155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123825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zoomScale="90" zoomScaleNormal="90" workbookViewId="0">
      <pane ySplit="16" topLeftCell="A17" activePane="bottomLeft" state="frozenSplit"/>
      <selection activeCell="G25" sqref="G25"/>
      <selection pane="bottomLeft" activeCell="L16" sqref="L1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44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22" customFormat="1" x14ac:dyDescent="0.25">
      <c r="A4" s="115" t="str">
        <f>'VS EWNS'!A4</f>
        <v>Origin</v>
      </c>
      <c r="B4" s="39"/>
      <c r="C4" s="115" t="str">
        <f>'VS EWNS'!C4</f>
        <v>Durham Ranch 122V</v>
      </c>
      <c r="D4" s="116"/>
      <c r="E4" s="115" t="str">
        <f>'VS EWNS'!G4</f>
        <v>Durham Ranch</v>
      </c>
      <c r="F4" s="39"/>
      <c r="G4" s="118" t="str">
        <f>'VS EWNS'!A6</f>
        <v>Australia</v>
      </c>
      <c r="H4" s="119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2"/>
    </row>
    <row r="6" spans="1:8" s="122" customFormat="1" x14ac:dyDescent="0.25">
      <c r="A6" s="118" t="str">
        <f>'VS EWNS'!C6</f>
        <v>Queensland</v>
      </c>
      <c r="B6" s="119"/>
      <c r="C6" s="115" t="str">
        <f>'VS EWNS'!G6</f>
        <v>North Seeking Gyro</v>
      </c>
      <c r="D6" s="120"/>
      <c r="E6" s="121" t="str">
        <f>'VS EWNS'!C11</f>
        <v>026˚ 01' 02.87" S.</v>
      </c>
      <c r="F6" s="39"/>
      <c r="G6" s="115" t="str">
        <f>'VS EWNS'!D11</f>
        <v>149˚ 11' 17.76" E.</v>
      </c>
      <c r="H6" s="116"/>
    </row>
    <row r="7" spans="1:8" x14ac:dyDescent="0.25">
      <c r="A7" s="14" t="s">
        <v>13</v>
      </c>
      <c r="B7" s="15"/>
      <c r="C7" s="15"/>
      <c r="D7" s="15"/>
      <c r="E7" s="15"/>
      <c r="F7" s="15"/>
      <c r="G7" s="34"/>
      <c r="H7" s="16"/>
    </row>
    <row r="8" spans="1:8" s="2" customFormat="1" ht="9" customHeight="1" x14ac:dyDescent="0.25">
      <c r="A8" s="4" t="s">
        <v>33</v>
      </c>
      <c r="B8" s="5"/>
      <c r="C8" s="33" t="s">
        <v>16</v>
      </c>
      <c r="D8" s="5"/>
      <c r="E8" s="33" t="s">
        <v>40</v>
      </c>
      <c r="F8" s="9"/>
      <c r="G8" s="4" t="s">
        <v>25</v>
      </c>
      <c r="H8" s="5"/>
    </row>
    <row r="9" spans="1:8" s="122" customFormat="1" x14ac:dyDescent="0.25">
      <c r="A9" s="115" t="str">
        <f>'VS EWNS'!A9</f>
        <v>Ground Level</v>
      </c>
      <c r="B9" s="116"/>
      <c r="C9" s="117" t="str">
        <f>'VS EWNS'!B9</f>
        <v>290.40m AMSL</v>
      </c>
      <c r="D9" s="116"/>
      <c r="E9" s="115" t="str">
        <f>'VS EWNS'!C9</f>
        <v>RKB</v>
      </c>
      <c r="F9" s="39"/>
      <c r="G9" s="144">
        <f>'VS EWNS'!D9</f>
        <v>4.53</v>
      </c>
      <c r="H9" s="116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" customFormat="1" x14ac:dyDescent="0.25">
      <c r="A11" s="114">
        <f ca="1">'VS EWNS'!A11</f>
        <v>41020</v>
      </c>
      <c r="B11" s="24"/>
      <c r="C11" s="20" t="str">
        <f>'VS EWNS'!B11</f>
        <v>True North</v>
      </c>
      <c r="D11" s="24"/>
      <c r="E11" s="20" t="str">
        <f>'VS EWNS'!G9</f>
        <v>0 m MD</v>
      </c>
      <c r="F11" s="23"/>
      <c r="G11" s="43" t="str">
        <f>'VS EWNS'!H9</f>
        <v>996m MD</v>
      </c>
      <c r="H11" s="28"/>
    </row>
    <row r="12" spans="1:8" s="2" customFormat="1" ht="9" customHeight="1" x14ac:dyDescent="0.25">
      <c r="A12" s="46" t="str">
        <f>A4</f>
        <v>Origin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4" customFormat="1" ht="12.75" x14ac:dyDescent="0.25">
      <c r="A13" s="114" t="str">
        <f>'VS EWNS'!A13</f>
        <v>P. Bawden</v>
      </c>
      <c r="B13" s="24"/>
      <c r="C13" s="20" t="str">
        <f>'VS EWNS'!B13</f>
        <v>J. Hollingworth</v>
      </c>
      <c r="D13" s="24"/>
      <c r="E13" s="20" t="str">
        <f>'VS EWNS'!D13</f>
        <v>Vause Wireline</v>
      </c>
      <c r="F13" s="23"/>
      <c r="G13" s="43" t="str">
        <f>'VS EWNS'!C13</f>
        <v>Wireline</v>
      </c>
      <c r="H13" s="123">
        <f>'VS EWNS'!H13</f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15" customHeight="1" x14ac:dyDescent="0.25">
      <c r="A15" s="17"/>
      <c r="B15" s="18"/>
      <c r="C15" s="18"/>
      <c r="D15" s="18"/>
      <c r="E15" s="18"/>
      <c r="F15" s="18"/>
      <c r="G15" s="18"/>
      <c r="H15" s="19"/>
    </row>
    <row r="16" spans="1:8" s="8" customFormat="1" ht="45" x14ac:dyDescent="0.25">
      <c r="A16" s="44" t="s">
        <v>4</v>
      </c>
      <c r="B16" s="44" t="s">
        <v>5</v>
      </c>
      <c r="C16" s="44" t="s">
        <v>6</v>
      </c>
      <c r="D16" s="44" t="s">
        <v>7</v>
      </c>
      <c r="E16" s="44" t="s">
        <v>8</v>
      </c>
      <c r="F16" s="44" t="s">
        <v>9</v>
      </c>
      <c r="G16" s="44" t="s">
        <v>10</v>
      </c>
      <c r="H16" s="44" t="s">
        <v>11</v>
      </c>
    </row>
    <row r="17" spans="1:8" ht="13.5" customHeight="1" x14ac:dyDescent="0.25">
      <c r="A17" s="135">
        <v>0</v>
      </c>
      <c r="B17" s="136">
        <v>0.45</v>
      </c>
      <c r="C17" s="136">
        <v>243.85</v>
      </c>
      <c r="D17" s="136">
        <v>0</v>
      </c>
      <c r="E17" s="137"/>
      <c r="F17" s="136">
        <v>0</v>
      </c>
      <c r="G17" s="136">
        <v>0</v>
      </c>
      <c r="H17" s="136"/>
    </row>
    <row r="18" spans="1:8" ht="13.5" customHeight="1" x14ac:dyDescent="0.25">
      <c r="A18" s="135">
        <v>5</v>
      </c>
      <c r="B18" s="136">
        <v>0.39</v>
      </c>
      <c r="C18" s="136">
        <v>252.77</v>
      </c>
      <c r="D18" s="136">
        <v>5</v>
      </c>
      <c r="E18" s="136">
        <v>-0.01</v>
      </c>
      <c r="F18" s="136">
        <v>-0.01</v>
      </c>
      <c r="G18" s="136">
        <v>-0.03</v>
      </c>
      <c r="H18" s="136">
        <v>0.53</v>
      </c>
    </row>
    <row r="19" spans="1:8" ht="13.5" customHeight="1" x14ac:dyDescent="0.25">
      <c r="A19" s="135">
        <v>10</v>
      </c>
      <c r="B19" s="136">
        <v>0.34</v>
      </c>
      <c r="C19" s="136">
        <v>261.68</v>
      </c>
      <c r="D19" s="136">
        <v>10</v>
      </c>
      <c r="E19" s="136">
        <v>-0.02</v>
      </c>
      <c r="F19" s="136">
        <v>-0.02</v>
      </c>
      <c r="G19" s="136">
        <v>-7.0000000000000007E-2</v>
      </c>
      <c r="H19" s="136">
        <v>0.49</v>
      </c>
    </row>
    <row r="20" spans="1:8" ht="13.5" customHeight="1" x14ac:dyDescent="0.25">
      <c r="A20" s="135">
        <v>15</v>
      </c>
      <c r="B20" s="136">
        <v>0.28000000000000003</v>
      </c>
      <c r="C20" s="136">
        <v>270.58999999999997</v>
      </c>
      <c r="D20" s="136">
        <v>15</v>
      </c>
      <c r="E20" s="136">
        <v>-0.02</v>
      </c>
      <c r="F20" s="136">
        <v>-0.02</v>
      </c>
      <c r="G20" s="136">
        <v>-0.09</v>
      </c>
      <c r="H20" s="136">
        <v>0.44</v>
      </c>
    </row>
    <row r="21" spans="1:8" ht="13.5" customHeight="1" x14ac:dyDescent="0.25">
      <c r="A21" s="135">
        <v>20</v>
      </c>
      <c r="B21" s="136">
        <v>0.22</v>
      </c>
      <c r="C21" s="136">
        <v>279.51</v>
      </c>
      <c r="D21" s="136">
        <v>20</v>
      </c>
      <c r="E21" s="136">
        <v>-0.02</v>
      </c>
      <c r="F21" s="136">
        <v>-0.02</v>
      </c>
      <c r="G21" s="136">
        <v>-0.11</v>
      </c>
      <c r="H21" s="136">
        <v>0.41</v>
      </c>
    </row>
    <row r="22" spans="1:8" ht="13.5" customHeight="1" x14ac:dyDescent="0.25">
      <c r="A22" s="135">
        <v>25</v>
      </c>
      <c r="B22" s="136">
        <v>0.16</v>
      </c>
      <c r="C22" s="136">
        <v>288.42</v>
      </c>
      <c r="D22" s="136">
        <v>25</v>
      </c>
      <c r="E22" s="136">
        <v>-0.02</v>
      </c>
      <c r="F22" s="136">
        <v>-0.02</v>
      </c>
      <c r="G22" s="136">
        <v>-0.13</v>
      </c>
      <c r="H22" s="136">
        <v>0.39</v>
      </c>
    </row>
    <row r="23" spans="1:8" ht="13.5" customHeight="1" x14ac:dyDescent="0.25">
      <c r="A23" s="135">
        <v>30</v>
      </c>
      <c r="B23" s="136">
        <v>0.27</v>
      </c>
      <c r="C23" s="136">
        <v>290.36</v>
      </c>
      <c r="D23" s="136">
        <v>30</v>
      </c>
      <c r="E23" s="136">
        <v>-0.01</v>
      </c>
      <c r="F23" s="136">
        <v>-0.01</v>
      </c>
      <c r="G23" s="136">
        <v>-0.15</v>
      </c>
      <c r="H23" s="136">
        <v>0.66</v>
      </c>
    </row>
    <row r="24" spans="1:8" ht="13.5" customHeight="1" x14ac:dyDescent="0.25">
      <c r="A24" s="135">
        <v>35</v>
      </c>
      <c r="B24" s="136">
        <v>0.38</v>
      </c>
      <c r="C24" s="136">
        <v>292.3</v>
      </c>
      <c r="D24" s="136">
        <v>35</v>
      </c>
      <c r="E24" s="136">
        <v>0</v>
      </c>
      <c r="F24" s="136">
        <v>0</v>
      </c>
      <c r="G24" s="136">
        <v>-0.17</v>
      </c>
      <c r="H24" s="136">
        <v>0.66</v>
      </c>
    </row>
    <row r="25" spans="1:8" ht="13.5" customHeight="1" x14ac:dyDescent="0.25">
      <c r="A25" s="135">
        <v>40</v>
      </c>
      <c r="B25" s="136">
        <v>0.49</v>
      </c>
      <c r="C25" s="136">
        <v>294.24</v>
      </c>
      <c r="D25" s="136">
        <v>40</v>
      </c>
      <c r="E25" s="136">
        <v>0.02</v>
      </c>
      <c r="F25" s="136">
        <v>0.02</v>
      </c>
      <c r="G25" s="136">
        <v>-0.21</v>
      </c>
      <c r="H25" s="136">
        <v>0.67</v>
      </c>
    </row>
    <row r="26" spans="1:8" ht="13.5" customHeight="1" x14ac:dyDescent="0.25">
      <c r="A26" s="135">
        <v>45</v>
      </c>
      <c r="B26" s="136">
        <v>0.6</v>
      </c>
      <c r="C26" s="136">
        <v>296.18</v>
      </c>
      <c r="D26" s="136">
        <v>45</v>
      </c>
      <c r="E26" s="136">
        <v>0.04</v>
      </c>
      <c r="F26" s="136">
        <v>0.04</v>
      </c>
      <c r="G26" s="136">
        <v>-0.25</v>
      </c>
      <c r="H26" s="136">
        <v>0.67</v>
      </c>
    </row>
    <row r="27" spans="1:8" ht="13.5" customHeight="1" x14ac:dyDescent="0.25">
      <c r="A27" s="135">
        <v>50</v>
      </c>
      <c r="B27" s="136">
        <v>0.71</v>
      </c>
      <c r="C27" s="136">
        <v>298.12</v>
      </c>
      <c r="D27" s="136">
        <v>50</v>
      </c>
      <c r="E27" s="136">
        <v>0.06</v>
      </c>
      <c r="F27" s="136">
        <v>0.06</v>
      </c>
      <c r="G27" s="136">
        <v>-0.3</v>
      </c>
      <c r="H27" s="136">
        <v>0.67</v>
      </c>
    </row>
    <row r="28" spans="1:8" ht="13.5" customHeight="1" x14ac:dyDescent="0.25">
      <c r="A28" s="135">
        <v>55</v>
      </c>
      <c r="B28" s="136">
        <v>0.83</v>
      </c>
      <c r="C28" s="136">
        <v>299.38</v>
      </c>
      <c r="D28" s="136">
        <v>55</v>
      </c>
      <c r="E28" s="136">
        <v>0.09</v>
      </c>
      <c r="F28" s="136">
        <v>0.09</v>
      </c>
      <c r="G28" s="136">
        <v>-0.36</v>
      </c>
      <c r="H28" s="136">
        <v>0.69</v>
      </c>
    </row>
    <row r="29" spans="1:8" ht="13.5" customHeight="1" x14ac:dyDescent="0.25">
      <c r="A29" s="135">
        <v>60</v>
      </c>
      <c r="B29" s="136">
        <v>0.94</v>
      </c>
      <c r="C29" s="136">
        <v>300.64</v>
      </c>
      <c r="D29" s="136">
        <v>60</v>
      </c>
      <c r="E29" s="136">
        <v>0.13</v>
      </c>
      <c r="F29" s="136">
        <v>0.13</v>
      </c>
      <c r="G29" s="136">
        <v>-0.43</v>
      </c>
      <c r="H29" s="136">
        <v>0.7</v>
      </c>
    </row>
    <row r="30" spans="1:8" ht="13.5" customHeight="1" x14ac:dyDescent="0.25">
      <c r="A30" s="135">
        <v>65</v>
      </c>
      <c r="B30" s="136">
        <v>1.06</v>
      </c>
      <c r="C30" s="136">
        <v>301.89999999999998</v>
      </c>
      <c r="D30" s="136">
        <v>65</v>
      </c>
      <c r="E30" s="136">
        <v>0.18</v>
      </c>
      <c r="F30" s="136">
        <v>0.18</v>
      </c>
      <c r="G30" s="136">
        <v>-0.5</v>
      </c>
      <c r="H30" s="136">
        <v>0.7</v>
      </c>
    </row>
    <row r="31" spans="1:8" ht="13.5" customHeight="1" x14ac:dyDescent="0.25">
      <c r="A31" s="135">
        <v>70</v>
      </c>
      <c r="B31" s="136">
        <v>1.17</v>
      </c>
      <c r="C31" s="136">
        <v>303.14999999999998</v>
      </c>
      <c r="D31" s="136">
        <v>70</v>
      </c>
      <c r="E31" s="136">
        <v>0.23</v>
      </c>
      <c r="F31" s="136">
        <v>0.23</v>
      </c>
      <c r="G31" s="136">
        <v>-0.59</v>
      </c>
      <c r="H31" s="136">
        <v>0.7</v>
      </c>
    </row>
    <row r="32" spans="1:8" ht="13.5" customHeight="1" x14ac:dyDescent="0.25">
      <c r="A32" s="135">
        <v>75</v>
      </c>
      <c r="B32" s="136">
        <v>1.29</v>
      </c>
      <c r="C32" s="136">
        <v>304.41000000000003</v>
      </c>
      <c r="D32" s="136">
        <v>74.989999999999995</v>
      </c>
      <c r="E32" s="136">
        <v>0.28999999999999998</v>
      </c>
      <c r="F32" s="136">
        <v>0.28999999999999998</v>
      </c>
      <c r="G32" s="136">
        <v>-0.67</v>
      </c>
      <c r="H32" s="136">
        <v>0.71</v>
      </c>
    </row>
    <row r="33" spans="1:8" ht="13.5" customHeight="1" x14ac:dyDescent="0.25">
      <c r="A33" s="135">
        <v>80</v>
      </c>
      <c r="B33" s="136">
        <v>1.47</v>
      </c>
      <c r="C33" s="136">
        <v>304.73</v>
      </c>
      <c r="D33" s="136">
        <v>79.989999999999995</v>
      </c>
      <c r="E33" s="136">
        <v>0.36</v>
      </c>
      <c r="F33" s="136">
        <v>0.36</v>
      </c>
      <c r="G33" s="136">
        <v>-0.77</v>
      </c>
      <c r="H33" s="136">
        <v>1.0900000000000001</v>
      </c>
    </row>
    <row r="34" spans="1:8" ht="13.5" customHeight="1" x14ac:dyDescent="0.25">
      <c r="A34" s="135">
        <v>85</v>
      </c>
      <c r="B34" s="136">
        <v>1.65</v>
      </c>
      <c r="C34" s="136">
        <v>305.05</v>
      </c>
      <c r="D34" s="136">
        <v>84.99</v>
      </c>
      <c r="E34" s="136">
        <v>0.44</v>
      </c>
      <c r="F34" s="136">
        <v>0.44</v>
      </c>
      <c r="G34" s="136">
        <v>-0.88</v>
      </c>
      <c r="H34" s="136">
        <v>1.0900000000000001</v>
      </c>
    </row>
    <row r="35" spans="1:8" ht="13.5" customHeight="1" x14ac:dyDescent="0.25">
      <c r="A35" s="135">
        <v>90</v>
      </c>
      <c r="B35" s="136">
        <v>1.83</v>
      </c>
      <c r="C35" s="136">
        <v>305.37</v>
      </c>
      <c r="D35" s="136">
        <v>89.99</v>
      </c>
      <c r="E35" s="136">
        <v>0.52</v>
      </c>
      <c r="F35" s="136">
        <v>0.52</v>
      </c>
      <c r="G35" s="136">
        <v>-1.01</v>
      </c>
      <c r="H35" s="136">
        <v>1.0900000000000001</v>
      </c>
    </row>
    <row r="36" spans="1:8" ht="13.5" customHeight="1" x14ac:dyDescent="0.25">
      <c r="A36" s="135">
        <v>95</v>
      </c>
      <c r="B36" s="136">
        <v>2.0099999999999998</v>
      </c>
      <c r="C36" s="136">
        <v>305.69</v>
      </c>
      <c r="D36" s="136">
        <v>94.99</v>
      </c>
      <c r="E36" s="136">
        <v>0.62</v>
      </c>
      <c r="F36" s="136">
        <v>0.62</v>
      </c>
      <c r="G36" s="136">
        <v>-1.1499999999999999</v>
      </c>
      <c r="H36" s="136">
        <v>1.0900000000000001</v>
      </c>
    </row>
    <row r="37" spans="1:8" ht="13.5" customHeight="1" x14ac:dyDescent="0.25">
      <c r="A37" s="135">
        <v>100</v>
      </c>
      <c r="B37" s="136">
        <v>2.19</v>
      </c>
      <c r="C37" s="136">
        <v>306.01</v>
      </c>
      <c r="D37" s="136">
        <v>99.98</v>
      </c>
      <c r="E37" s="136">
        <v>0.73</v>
      </c>
      <c r="F37" s="136">
        <v>0.73</v>
      </c>
      <c r="G37" s="136">
        <v>-1.29</v>
      </c>
      <c r="H37" s="136">
        <v>1.0900000000000001</v>
      </c>
    </row>
    <row r="38" spans="1:8" ht="13.5" customHeight="1" x14ac:dyDescent="0.25">
      <c r="A38" s="135">
        <v>105</v>
      </c>
      <c r="B38" s="136">
        <v>2.4</v>
      </c>
      <c r="C38" s="136">
        <v>306.14</v>
      </c>
      <c r="D38" s="136">
        <v>104.98</v>
      </c>
      <c r="E38" s="136">
        <v>0.85</v>
      </c>
      <c r="F38" s="136">
        <v>0.85</v>
      </c>
      <c r="G38" s="136">
        <v>-1.46</v>
      </c>
      <c r="H38" s="136">
        <v>1.23</v>
      </c>
    </row>
    <row r="39" spans="1:8" ht="13.5" customHeight="1" x14ac:dyDescent="0.25">
      <c r="A39" s="135">
        <v>110</v>
      </c>
      <c r="B39" s="136">
        <v>2.61</v>
      </c>
      <c r="C39" s="136">
        <v>306.27</v>
      </c>
      <c r="D39" s="136">
        <v>109.97</v>
      </c>
      <c r="E39" s="136">
        <v>0.98</v>
      </c>
      <c r="F39" s="136">
        <v>0.98</v>
      </c>
      <c r="G39" s="136">
        <v>-1.63</v>
      </c>
      <c r="H39" s="136">
        <v>1.23</v>
      </c>
    </row>
    <row r="40" spans="1:8" ht="13.5" customHeight="1" x14ac:dyDescent="0.25">
      <c r="A40" s="135">
        <v>115</v>
      </c>
      <c r="B40" s="136">
        <v>2.81</v>
      </c>
      <c r="C40" s="136">
        <v>306.39999999999998</v>
      </c>
      <c r="D40" s="136">
        <v>114.97</v>
      </c>
      <c r="E40" s="136">
        <v>1.1200000000000001</v>
      </c>
      <c r="F40" s="136">
        <v>1.1200000000000001</v>
      </c>
      <c r="G40" s="136">
        <v>-1.82</v>
      </c>
      <c r="H40" s="136">
        <v>1.23</v>
      </c>
    </row>
    <row r="41" spans="1:8" ht="13.5" customHeight="1" x14ac:dyDescent="0.25">
      <c r="A41" s="135">
        <v>120</v>
      </c>
      <c r="B41" s="136">
        <v>3.02</v>
      </c>
      <c r="C41" s="136">
        <v>306.54000000000002</v>
      </c>
      <c r="D41" s="136">
        <v>119.96</v>
      </c>
      <c r="E41" s="136">
        <v>1.27</v>
      </c>
      <c r="F41" s="136">
        <v>1.27</v>
      </c>
      <c r="G41" s="136">
        <v>-2.0299999999999998</v>
      </c>
      <c r="H41" s="136">
        <v>1.23</v>
      </c>
    </row>
    <row r="42" spans="1:8" ht="13.5" customHeight="1" x14ac:dyDescent="0.25">
      <c r="A42" s="135">
        <v>125</v>
      </c>
      <c r="B42" s="136">
        <v>3.22</v>
      </c>
      <c r="C42" s="136">
        <v>306.67</v>
      </c>
      <c r="D42" s="136">
        <v>124.95</v>
      </c>
      <c r="E42" s="136">
        <v>1.43</v>
      </c>
      <c r="F42" s="136">
        <v>1.43</v>
      </c>
      <c r="G42" s="136">
        <v>-2.25</v>
      </c>
      <c r="H42" s="136">
        <v>1.23</v>
      </c>
    </row>
    <row r="43" spans="1:8" ht="13.5" customHeight="1" x14ac:dyDescent="0.25">
      <c r="A43" s="135">
        <v>130</v>
      </c>
      <c r="B43" s="136">
        <v>3.43</v>
      </c>
      <c r="C43" s="136">
        <v>306.08</v>
      </c>
      <c r="D43" s="136">
        <v>129.94999999999999</v>
      </c>
      <c r="E43" s="136">
        <v>1.6</v>
      </c>
      <c r="F43" s="136">
        <v>1.6</v>
      </c>
      <c r="G43" s="136">
        <v>-2.48</v>
      </c>
      <c r="H43" s="136">
        <v>1.27</v>
      </c>
    </row>
    <row r="44" spans="1:8" ht="13.5" customHeight="1" x14ac:dyDescent="0.25">
      <c r="A44" s="135">
        <v>135</v>
      </c>
      <c r="B44" s="136">
        <v>3.64</v>
      </c>
      <c r="C44" s="136">
        <v>305.48</v>
      </c>
      <c r="D44" s="136">
        <v>134.94</v>
      </c>
      <c r="E44" s="136">
        <v>1.78</v>
      </c>
      <c r="F44" s="136">
        <v>1.78</v>
      </c>
      <c r="G44" s="136">
        <v>-2.73</v>
      </c>
      <c r="H44" s="136">
        <v>1.27</v>
      </c>
    </row>
    <row r="45" spans="1:8" ht="13.5" customHeight="1" x14ac:dyDescent="0.25">
      <c r="A45" s="135">
        <v>140</v>
      </c>
      <c r="B45" s="136">
        <v>3.85</v>
      </c>
      <c r="C45" s="136">
        <v>304.89</v>
      </c>
      <c r="D45" s="136">
        <v>139.93</v>
      </c>
      <c r="E45" s="136">
        <v>1.97</v>
      </c>
      <c r="F45" s="136">
        <v>1.97</v>
      </c>
      <c r="G45" s="136">
        <v>-3</v>
      </c>
      <c r="H45" s="136">
        <v>1.27</v>
      </c>
    </row>
    <row r="46" spans="1:8" ht="13.5" customHeight="1" x14ac:dyDescent="0.25">
      <c r="A46" s="135">
        <v>145</v>
      </c>
      <c r="B46" s="136">
        <v>4.0599999999999996</v>
      </c>
      <c r="C46" s="136">
        <v>304.3</v>
      </c>
      <c r="D46" s="136">
        <v>144.91</v>
      </c>
      <c r="E46" s="136">
        <v>2.16</v>
      </c>
      <c r="F46" s="136">
        <v>2.16</v>
      </c>
      <c r="G46" s="136">
        <v>-3.28</v>
      </c>
      <c r="H46" s="136">
        <v>1.27</v>
      </c>
    </row>
    <row r="47" spans="1:8" ht="13.5" customHeight="1" x14ac:dyDescent="0.25">
      <c r="A47" s="135">
        <v>150</v>
      </c>
      <c r="B47" s="136">
        <v>4.26</v>
      </c>
      <c r="C47" s="136">
        <v>303.70999999999998</v>
      </c>
      <c r="D47" s="136">
        <v>149.9</v>
      </c>
      <c r="E47" s="136">
        <v>2.37</v>
      </c>
      <c r="F47" s="136">
        <v>2.37</v>
      </c>
      <c r="G47" s="136">
        <v>-3.58</v>
      </c>
      <c r="H47" s="136">
        <v>1.28</v>
      </c>
    </row>
    <row r="48" spans="1:8" ht="13.5" customHeight="1" x14ac:dyDescent="0.25">
      <c r="A48" s="135">
        <v>155</v>
      </c>
      <c r="B48" s="136">
        <v>4.3600000000000003</v>
      </c>
      <c r="C48" s="136">
        <v>303.92</v>
      </c>
      <c r="D48" s="136">
        <v>154.88999999999999</v>
      </c>
      <c r="E48" s="136">
        <v>2.58</v>
      </c>
      <c r="F48" s="136">
        <v>2.58</v>
      </c>
      <c r="G48" s="136">
        <v>-3.89</v>
      </c>
      <c r="H48" s="136">
        <v>0.57999999999999996</v>
      </c>
    </row>
    <row r="49" spans="1:8" ht="13.5" customHeight="1" x14ac:dyDescent="0.25">
      <c r="A49" s="135">
        <v>160</v>
      </c>
      <c r="B49" s="136">
        <v>4.46</v>
      </c>
      <c r="C49" s="136">
        <v>304.13</v>
      </c>
      <c r="D49" s="136">
        <v>159.87</v>
      </c>
      <c r="E49" s="136">
        <v>2.79</v>
      </c>
      <c r="F49" s="136">
        <v>2.79</v>
      </c>
      <c r="G49" s="136">
        <v>-4.21</v>
      </c>
      <c r="H49" s="136">
        <v>0.57999999999999996</v>
      </c>
    </row>
    <row r="50" spans="1:8" ht="13.5" customHeight="1" x14ac:dyDescent="0.25">
      <c r="A50" s="135">
        <v>165</v>
      </c>
      <c r="B50" s="136">
        <v>4.55</v>
      </c>
      <c r="C50" s="136">
        <v>304.33999999999997</v>
      </c>
      <c r="D50" s="136">
        <v>164.86</v>
      </c>
      <c r="E50" s="136">
        <v>3.01</v>
      </c>
      <c r="F50" s="136">
        <v>3.01</v>
      </c>
      <c r="G50" s="136">
        <v>-4.54</v>
      </c>
      <c r="H50" s="136">
        <v>0.57999999999999996</v>
      </c>
    </row>
    <row r="51" spans="1:8" ht="13.5" customHeight="1" x14ac:dyDescent="0.25">
      <c r="A51" s="135">
        <v>170</v>
      </c>
      <c r="B51" s="136">
        <v>4.6500000000000004</v>
      </c>
      <c r="C51" s="136">
        <v>304.55</v>
      </c>
      <c r="D51" s="136">
        <v>169.84</v>
      </c>
      <c r="E51" s="136">
        <v>3.24</v>
      </c>
      <c r="F51" s="136">
        <v>3.24</v>
      </c>
      <c r="G51" s="136">
        <v>-4.87</v>
      </c>
      <c r="H51" s="136">
        <v>0.57999999999999996</v>
      </c>
    </row>
    <row r="52" spans="1:8" ht="13.5" customHeight="1" x14ac:dyDescent="0.25">
      <c r="A52" s="135">
        <v>175</v>
      </c>
      <c r="B52" s="136">
        <v>4.75</v>
      </c>
      <c r="C52" s="136">
        <v>304.76</v>
      </c>
      <c r="D52" s="136">
        <v>174.82</v>
      </c>
      <c r="E52" s="136">
        <v>3.47</v>
      </c>
      <c r="F52" s="136">
        <v>3.47</v>
      </c>
      <c r="G52" s="136">
        <v>-5.2</v>
      </c>
      <c r="H52" s="136">
        <v>0.59</v>
      </c>
    </row>
    <row r="53" spans="1:8" ht="13.5" customHeight="1" x14ac:dyDescent="0.25">
      <c r="A53" s="135">
        <v>180</v>
      </c>
      <c r="B53" s="136">
        <v>4.91</v>
      </c>
      <c r="C53" s="136">
        <v>304.77999999999997</v>
      </c>
      <c r="D53" s="136">
        <v>179.81</v>
      </c>
      <c r="E53" s="136">
        <v>3.71</v>
      </c>
      <c r="F53" s="136">
        <v>3.71</v>
      </c>
      <c r="G53" s="136">
        <v>-5.55</v>
      </c>
      <c r="H53" s="136">
        <v>0.96</v>
      </c>
    </row>
    <row r="54" spans="1:8" ht="13.5" customHeight="1" x14ac:dyDescent="0.25">
      <c r="A54" s="135">
        <v>185</v>
      </c>
      <c r="B54" s="136">
        <v>5.07</v>
      </c>
      <c r="C54" s="136">
        <v>304.79000000000002</v>
      </c>
      <c r="D54" s="136">
        <v>184.79</v>
      </c>
      <c r="E54" s="136">
        <v>3.96</v>
      </c>
      <c r="F54" s="136">
        <v>3.96</v>
      </c>
      <c r="G54" s="136">
        <v>-5.91</v>
      </c>
      <c r="H54" s="136">
        <v>0.96</v>
      </c>
    </row>
    <row r="55" spans="1:8" ht="13.5" customHeight="1" x14ac:dyDescent="0.25">
      <c r="A55" s="135">
        <v>190</v>
      </c>
      <c r="B55" s="136">
        <v>5.23</v>
      </c>
      <c r="C55" s="136">
        <v>304.81</v>
      </c>
      <c r="D55" s="136">
        <v>189.77</v>
      </c>
      <c r="E55" s="136">
        <v>4.22</v>
      </c>
      <c r="F55" s="136">
        <v>4.22</v>
      </c>
      <c r="G55" s="136">
        <v>-6.27</v>
      </c>
      <c r="H55" s="136">
        <v>0.96</v>
      </c>
    </row>
    <row r="56" spans="1:8" ht="13.5" customHeight="1" x14ac:dyDescent="0.25">
      <c r="A56" s="135">
        <v>195</v>
      </c>
      <c r="B56" s="136">
        <v>5.39</v>
      </c>
      <c r="C56" s="136">
        <v>304.82</v>
      </c>
      <c r="D56" s="136">
        <v>194.75</v>
      </c>
      <c r="E56" s="136">
        <v>4.4800000000000004</v>
      </c>
      <c r="F56" s="136">
        <v>4.4800000000000004</v>
      </c>
      <c r="G56" s="136">
        <v>-6.65</v>
      </c>
      <c r="H56" s="136">
        <v>0.96</v>
      </c>
    </row>
    <row r="57" spans="1:8" ht="13.5" customHeight="1" x14ac:dyDescent="0.25">
      <c r="A57" s="135">
        <v>200</v>
      </c>
      <c r="B57" s="136">
        <v>5.55</v>
      </c>
      <c r="C57" s="136">
        <v>304.83999999999997</v>
      </c>
      <c r="D57" s="136">
        <v>199.72</v>
      </c>
      <c r="E57" s="136">
        <v>4.75</v>
      </c>
      <c r="F57" s="136">
        <v>4.75</v>
      </c>
      <c r="G57" s="136">
        <v>-7.05</v>
      </c>
      <c r="H57" s="136">
        <v>0.96</v>
      </c>
    </row>
    <row r="58" spans="1:8" ht="13.5" customHeight="1" x14ac:dyDescent="0.25">
      <c r="A58" s="135">
        <v>205</v>
      </c>
      <c r="B58" s="136">
        <v>5.62</v>
      </c>
      <c r="C58" s="136">
        <v>304.97000000000003</v>
      </c>
      <c r="D58" s="136">
        <v>204.7</v>
      </c>
      <c r="E58" s="136">
        <v>5.03</v>
      </c>
      <c r="F58" s="136">
        <v>5.03</v>
      </c>
      <c r="G58" s="136">
        <v>-7.44</v>
      </c>
      <c r="H58" s="136">
        <v>0.44</v>
      </c>
    </row>
    <row r="59" spans="1:8" ht="13.5" customHeight="1" x14ac:dyDescent="0.25">
      <c r="A59" s="135">
        <v>210</v>
      </c>
      <c r="B59" s="136">
        <v>5.7</v>
      </c>
      <c r="C59" s="136">
        <v>305.10000000000002</v>
      </c>
      <c r="D59" s="136">
        <v>209.67</v>
      </c>
      <c r="E59" s="136">
        <v>5.31</v>
      </c>
      <c r="F59" s="136">
        <v>5.31</v>
      </c>
      <c r="G59" s="136">
        <v>-7.85</v>
      </c>
      <c r="H59" s="136">
        <v>0.44</v>
      </c>
    </row>
    <row r="60" spans="1:8" ht="13.5" customHeight="1" x14ac:dyDescent="0.25">
      <c r="A60" s="135">
        <v>215</v>
      </c>
      <c r="B60" s="136">
        <v>5.77</v>
      </c>
      <c r="C60" s="136">
        <v>305.23</v>
      </c>
      <c r="D60" s="136">
        <v>214.65</v>
      </c>
      <c r="E60" s="136">
        <v>5.6</v>
      </c>
      <c r="F60" s="136">
        <v>5.6</v>
      </c>
      <c r="G60" s="136">
        <v>-8.26</v>
      </c>
      <c r="H60" s="136">
        <v>0.44</v>
      </c>
    </row>
    <row r="61" spans="1:8" ht="13.5" customHeight="1" x14ac:dyDescent="0.25">
      <c r="A61" s="135">
        <v>220</v>
      </c>
      <c r="B61" s="136">
        <v>5.84</v>
      </c>
      <c r="C61" s="136">
        <v>305.37</v>
      </c>
      <c r="D61" s="136">
        <v>219.62</v>
      </c>
      <c r="E61" s="136">
        <v>5.89</v>
      </c>
      <c r="F61" s="136">
        <v>5.89</v>
      </c>
      <c r="G61" s="136">
        <v>-8.67</v>
      </c>
      <c r="H61" s="136">
        <v>0.44</v>
      </c>
    </row>
    <row r="62" spans="1:8" ht="13.5" customHeight="1" x14ac:dyDescent="0.25">
      <c r="A62" s="135">
        <v>225</v>
      </c>
      <c r="B62" s="136">
        <v>5.92</v>
      </c>
      <c r="C62" s="136">
        <v>305.5</v>
      </c>
      <c r="D62" s="136">
        <v>224.6</v>
      </c>
      <c r="E62" s="136">
        <v>6.19</v>
      </c>
      <c r="F62" s="136">
        <v>6.19</v>
      </c>
      <c r="G62" s="136">
        <v>-9.09</v>
      </c>
      <c r="H62" s="136">
        <v>0.44</v>
      </c>
    </row>
    <row r="63" spans="1:8" ht="13.5" customHeight="1" x14ac:dyDescent="0.25">
      <c r="A63" s="135">
        <v>230</v>
      </c>
      <c r="B63" s="136">
        <v>5.89</v>
      </c>
      <c r="C63" s="136">
        <v>305.51</v>
      </c>
      <c r="D63" s="136">
        <v>229.57</v>
      </c>
      <c r="E63" s="136">
        <v>6.49</v>
      </c>
      <c r="F63" s="136">
        <v>6.49</v>
      </c>
      <c r="G63" s="136">
        <v>-9.51</v>
      </c>
      <c r="H63" s="136">
        <v>0.17</v>
      </c>
    </row>
    <row r="64" spans="1:8" ht="13.5" customHeight="1" x14ac:dyDescent="0.25">
      <c r="A64" s="135">
        <v>235</v>
      </c>
      <c r="B64" s="136">
        <v>5.86</v>
      </c>
      <c r="C64" s="136">
        <v>305.51</v>
      </c>
      <c r="D64" s="136">
        <v>234.54</v>
      </c>
      <c r="E64" s="136">
        <v>6.79</v>
      </c>
      <c r="F64" s="136">
        <v>6.79</v>
      </c>
      <c r="G64" s="136">
        <v>-9.92</v>
      </c>
      <c r="H64" s="136">
        <v>0.17</v>
      </c>
    </row>
    <row r="65" spans="1:8" ht="13.5" customHeight="1" x14ac:dyDescent="0.25">
      <c r="A65" s="135">
        <v>240</v>
      </c>
      <c r="B65" s="136">
        <v>5.83</v>
      </c>
      <c r="C65" s="136">
        <v>305.52</v>
      </c>
      <c r="D65" s="136">
        <v>239.52</v>
      </c>
      <c r="E65" s="136">
        <v>7.08</v>
      </c>
      <c r="F65" s="136">
        <v>7.08</v>
      </c>
      <c r="G65" s="136">
        <v>-10.34</v>
      </c>
      <c r="H65" s="136">
        <v>0.17</v>
      </c>
    </row>
    <row r="66" spans="1:8" ht="13.5" customHeight="1" x14ac:dyDescent="0.25">
      <c r="A66" s="135">
        <v>245</v>
      </c>
      <c r="B66" s="136">
        <v>5.79</v>
      </c>
      <c r="C66" s="136">
        <v>305.52999999999997</v>
      </c>
      <c r="D66" s="136">
        <v>244.49</v>
      </c>
      <c r="E66" s="136">
        <v>7.38</v>
      </c>
      <c r="F66" s="136">
        <v>7.38</v>
      </c>
      <c r="G66" s="136">
        <v>-10.75</v>
      </c>
      <c r="H66" s="136">
        <v>0.17</v>
      </c>
    </row>
    <row r="67" spans="1:8" ht="13.5" customHeight="1" x14ac:dyDescent="0.25">
      <c r="A67" s="135">
        <v>250</v>
      </c>
      <c r="B67" s="136">
        <v>5.76</v>
      </c>
      <c r="C67" s="136">
        <v>305.54000000000002</v>
      </c>
      <c r="D67" s="136">
        <v>249.47</v>
      </c>
      <c r="E67" s="136">
        <v>7.67</v>
      </c>
      <c r="F67" s="136">
        <v>7.67</v>
      </c>
      <c r="G67" s="136">
        <v>-11.16</v>
      </c>
      <c r="H67" s="136">
        <v>0.17</v>
      </c>
    </row>
    <row r="68" spans="1:8" ht="13.5" customHeight="1" x14ac:dyDescent="0.25">
      <c r="A68" s="135">
        <v>255</v>
      </c>
      <c r="B68" s="136">
        <v>5.72</v>
      </c>
      <c r="C68" s="136">
        <v>305.38</v>
      </c>
      <c r="D68" s="136">
        <v>254.44</v>
      </c>
      <c r="E68" s="136">
        <v>7.96</v>
      </c>
      <c r="F68" s="136">
        <v>7.96</v>
      </c>
      <c r="G68" s="136">
        <v>-11.57</v>
      </c>
      <c r="H68" s="136">
        <v>0.27</v>
      </c>
    </row>
    <row r="69" spans="1:8" ht="13.5" customHeight="1" x14ac:dyDescent="0.25">
      <c r="A69" s="135">
        <v>260</v>
      </c>
      <c r="B69" s="136">
        <v>5.68</v>
      </c>
      <c r="C69" s="136">
        <v>305.23</v>
      </c>
      <c r="D69" s="136">
        <v>259.42</v>
      </c>
      <c r="E69" s="136">
        <v>8.25</v>
      </c>
      <c r="F69" s="136">
        <v>8.25</v>
      </c>
      <c r="G69" s="136">
        <v>-11.97</v>
      </c>
      <c r="H69" s="136">
        <v>0.27</v>
      </c>
    </row>
    <row r="70" spans="1:8" ht="13.5" customHeight="1" x14ac:dyDescent="0.25">
      <c r="A70" s="135">
        <v>265</v>
      </c>
      <c r="B70" s="136">
        <v>5.64</v>
      </c>
      <c r="C70" s="136">
        <v>305.08</v>
      </c>
      <c r="D70" s="136">
        <v>264.39</v>
      </c>
      <c r="E70" s="136">
        <v>8.5299999999999994</v>
      </c>
      <c r="F70" s="136">
        <v>8.5299999999999994</v>
      </c>
      <c r="G70" s="136">
        <v>-12.37</v>
      </c>
      <c r="H70" s="136">
        <v>0.27</v>
      </c>
    </row>
    <row r="71" spans="1:8" ht="13.5" customHeight="1" x14ac:dyDescent="0.25">
      <c r="A71" s="135">
        <v>270</v>
      </c>
      <c r="B71" s="136">
        <v>5.61</v>
      </c>
      <c r="C71" s="136">
        <v>304.93</v>
      </c>
      <c r="D71" s="136">
        <v>269.37</v>
      </c>
      <c r="E71" s="136">
        <v>8.81</v>
      </c>
      <c r="F71" s="136">
        <v>8.81</v>
      </c>
      <c r="G71" s="136">
        <v>-12.78</v>
      </c>
      <c r="H71" s="136">
        <v>0.27</v>
      </c>
    </row>
    <row r="72" spans="1:8" ht="13.5" customHeight="1" x14ac:dyDescent="0.25">
      <c r="A72" s="135">
        <v>275</v>
      </c>
      <c r="B72" s="136">
        <v>5.57</v>
      </c>
      <c r="C72" s="136">
        <v>304.77999999999997</v>
      </c>
      <c r="D72" s="136">
        <v>274.35000000000002</v>
      </c>
      <c r="E72" s="136">
        <v>9.09</v>
      </c>
      <c r="F72" s="136">
        <v>9.09</v>
      </c>
      <c r="G72" s="136">
        <v>-13.18</v>
      </c>
      <c r="H72" s="136">
        <v>0.27</v>
      </c>
    </row>
    <row r="73" spans="1:8" ht="13.5" customHeight="1" x14ac:dyDescent="0.25">
      <c r="A73" s="135">
        <v>280</v>
      </c>
      <c r="B73" s="136">
        <v>5.47</v>
      </c>
      <c r="C73" s="136">
        <v>304.05</v>
      </c>
      <c r="D73" s="136">
        <v>279.32</v>
      </c>
      <c r="E73" s="136">
        <v>9.36</v>
      </c>
      <c r="F73" s="136">
        <v>9.36</v>
      </c>
      <c r="G73" s="136">
        <v>-13.57</v>
      </c>
      <c r="H73" s="136">
        <v>0.72</v>
      </c>
    </row>
    <row r="74" spans="1:8" ht="13.5" customHeight="1" x14ac:dyDescent="0.25">
      <c r="A74" s="135">
        <v>285</v>
      </c>
      <c r="B74" s="136">
        <v>5.37</v>
      </c>
      <c r="C74" s="136">
        <v>303.32</v>
      </c>
      <c r="D74" s="136">
        <v>284.3</v>
      </c>
      <c r="E74" s="136">
        <v>9.6199999999999992</v>
      </c>
      <c r="F74" s="136">
        <v>9.6199999999999992</v>
      </c>
      <c r="G74" s="136">
        <v>-13.96</v>
      </c>
      <c r="H74" s="136">
        <v>0.71</v>
      </c>
    </row>
    <row r="75" spans="1:8" ht="13.5" customHeight="1" x14ac:dyDescent="0.25">
      <c r="A75" s="135">
        <v>290</v>
      </c>
      <c r="B75" s="136">
        <v>5.27</v>
      </c>
      <c r="C75" s="136">
        <v>302.60000000000002</v>
      </c>
      <c r="D75" s="136">
        <v>289.27999999999997</v>
      </c>
      <c r="E75" s="136">
        <v>9.8800000000000008</v>
      </c>
      <c r="F75" s="136">
        <v>9.8800000000000008</v>
      </c>
      <c r="G75" s="136">
        <v>-14.35</v>
      </c>
      <c r="H75" s="136">
        <v>0.71</v>
      </c>
    </row>
    <row r="76" spans="1:8" ht="13.5" customHeight="1" x14ac:dyDescent="0.25">
      <c r="A76" s="135">
        <v>295</v>
      </c>
      <c r="B76" s="136">
        <v>5.18</v>
      </c>
      <c r="C76" s="136">
        <v>301.87</v>
      </c>
      <c r="D76" s="136">
        <v>294.26</v>
      </c>
      <c r="E76" s="136">
        <v>10.119999999999999</v>
      </c>
      <c r="F76" s="136">
        <v>10.119999999999999</v>
      </c>
      <c r="G76" s="136">
        <v>-14.74</v>
      </c>
      <c r="H76" s="136">
        <v>0.7</v>
      </c>
    </row>
    <row r="77" spans="1:8" ht="13.5" customHeight="1" x14ac:dyDescent="0.25">
      <c r="A77" s="135">
        <v>300</v>
      </c>
      <c r="B77" s="136">
        <v>5.08</v>
      </c>
      <c r="C77" s="136">
        <v>301.14</v>
      </c>
      <c r="D77" s="136">
        <v>299.24</v>
      </c>
      <c r="E77" s="136">
        <v>10.35</v>
      </c>
      <c r="F77" s="136">
        <v>10.35</v>
      </c>
      <c r="G77" s="136">
        <v>-15.12</v>
      </c>
      <c r="H77" s="136">
        <v>0.7</v>
      </c>
    </row>
    <row r="78" spans="1:8" ht="13.5" customHeight="1" x14ac:dyDescent="0.25">
      <c r="A78" s="135">
        <v>305</v>
      </c>
      <c r="B78" s="136">
        <v>5.05</v>
      </c>
      <c r="C78" s="136">
        <v>301.57</v>
      </c>
      <c r="D78" s="136">
        <v>304.22000000000003</v>
      </c>
      <c r="E78" s="136">
        <v>10.58</v>
      </c>
      <c r="F78" s="136">
        <v>10.58</v>
      </c>
      <c r="G78" s="136">
        <v>-15.5</v>
      </c>
      <c r="H78" s="136">
        <v>0.28999999999999998</v>
      </c>
    </row>
    <row r="79" spans="1:8" ht="13.5" customHeight="1" x14ac:dyDescent="0.25">
      <c r="A79" s="135">
        <v>310</v>
      </c>
      <c r="B79" s="136">
        <v>5.0199999999999996</v>
      </c>
      <c r="C79" s="136">
        <v>301.99</v>
      </c>
      <c r="D79" s="136">
        <v>309.2</v>
      </c>
      <c r="E79" s="136">
        <v>10.81</v>
      </c>
      <c r="F79" s="136">
        <v>10.81</v>
      </c>
      <c r="G79" s="136">
        <v>-15.87</v>
      </c>
      <c r="H79" s="136">
        <v>0.28999999999999998</v>
      </c>
    </row>
    <row r="80" spans="1:8" ht="13.5" customHeight="1" x14ac:dyDescent="0.25">
      <c r="A80" s="135">
        <v>315</v>
      </c>
      <c r="B80" s="136">
        <v>4.99</v>
      </c>
      <c r="C80" s="136">
        <v>302.42</v>
      </c>
      <c r="D80" s="136">
        <v>314.18</v>
      </c>
      <c r="E80" s="136">
        <v>11.05</v>
      </c>
      <c r="F80" s="136">
        <v>11.05</v>
      </c>
      <c r="G80" s="136">
        <v>-16.239999999999998</v>
      </c>
      <c r="H80" s="136">
        <v>0.28999999999999998</v>
      </c>
    </row>
    <row r="81" spans="1:8" ht="13.5" customHeight="1" x14ac:dyDescent="0.25">
      <c r="A81" s="135">
        <v>320</v>
      </c>
      <c r="B81" s="136">
        <v>4.96</v>
      </c>
      <c r="C81" s="136">
        <v>302.85000000000002</v>
      </c>
      <c r="D81" s="136">
        <v>319.16000000000003</v>
      </c>
      <c r="E81" s="136">
        <v>11.28</v>
      </c>
      <c r="F81" s="136">
        <v>11.28</v>
      </c>
      <c r="G81" s="136">
        <v>-16.600000000000001</v>
      </c>
      <c r="H81" s="136">
        <v>0.28999999999999998</v>
      </c>
    </row>
    <row r="82" spans="1:8" ht="13.5" customHeight="1" x14ac:dyDescent="0.25">
      <c r="A82" s="135">
        <v>325</v>
      </c>
      <c r="B82" s="136">
        <v>4.93</v>
      </c>
      <c r="C82" s="136">
        <v>303.27</v>
      </c>
      <c r="D82" s="136">
        <v>324.14</v>
      </c>
      <c r="E82" s="136">
        <v>11.51</v>
      </c>
      <c r="F82" s="136">
        <v>11.51</v>
      </c>
      <c r="G82" s="136">
        <v>-16.96</v>
      </c>
      <c r="H82" s="136">
        <v>0.28999999999999998</v>
      </c>
    </row>
    <row r="83" spans="1:8" ht="13.5" customHeight="1" x14ac:dyDescent="0.25">
      <c r="A83" s="135">
        <v>330</v>
      </c>
      <c r="B83" s="136">
        <v>4.8600000000000003</v>
      </c>
      <c r="C83" s="136">
        <v>304.39</v>
      </c>
      <c r="D83" s="136">
        <v>329.12</v>
      </c>
      <c r="E83" s="136">
        <v>11.75</v>
      </c>
      <c r="F83" s="136">
        <v>11.75</v>
      </c>
      <c r="G83" s="136">
        <v>-17.32</v>
      </c>
      <c r="H83" s="136">
        <v>0.71</v>
      </c>
    </row>
    <row r="84" spans="1:8" ht="13.5" customHeight="1" x14ac:dyDescent="0.25">
      <c r="A84" s="135">
        <v>335</v>
      </c>
      <c r="B84" s="136">
        <v>4.79</v>
      </c>
      <c r="C84" s="136">
        <v>305.51</v>
      </c>
      <c r="D84" s="136">
        <v>334.11</v>
      </c>
      <c r="E84" s="136">
        <v>11.99</v>
      </c>
      <c r="F84" s="136">
        <v>11.99</v>
      </c>
      <c r="G84" s="136">
        <v>-17.66</v>
      </c>
      <c r="H84" s="136">
        <v>0.7</v>
      </c>
    </row>
    <row r="85" spans="1:8" ht="13.5" customHeight="1" x14ac:dyDescent="0.25">
      <c r="A85" s="135">
        <v>340</v>
      </c>
      <c r="B85" s="136">
        <v>4.71</v>
      </c>
      <c r="C85" s="136">
        <v>306.63</v>
      </c>
      <c r="D85" s="136">
        <v>339.09</v>
      </c>
      <c r="E85" s="136">
        <v>12.24</v>
      </c>
      <c r="F85" s="136">
        <v>12.24</v>
      </c>
      <c r="G85" s="136">
        <v>-18</v>
      </c>
      <c r="H85" s="136">
        <v>0.7</v>
      </c>
    </row>
    <row r="86" spans="1:8" ht="13.5" customHeight="1" x14ac:dyDescent="0.25">
      <c r="A86" s="135">
        <v>345</v>
      </c>
      <c r="B86" s="136">
        <v>4.6399999999999997</v>
      </c>
      <c r="C86" s="136">
        <v>307.74</v>
      </c>
      <c r="D86" s="136">
        <v>344.07</v>
      </c>
      <c r="E86" s="136">
        <v>12.48</v>
      </c>
      <c r="F86" s="136">
        <v>12.48</v>
      </c>
      <c r="G86" s="136">
        <v>-18.32</v>
      </c>
      <c r="H86" s="136">
        <v>0.69</v>
      </c>
    </row>
    <row r="87" spans="1:8" x14ac:dyDescent="0.25">
      <c r="A87" s="135">
        <v>350</v>
      </c>
      <c r="B87" s="136">
        <v>4.57</v>
      </c>
      <c r="C87" s="136">
        <v>308.86</v>
      </c>
      <c r="D87" s="136">
        <v>349.06</v>
      </c>
      <c r="E87" s="136">
        <v>12.73</v>
      </c>
      <c r="F87" s="136">
        <v>12.73</v>
      </c>
      <c r="G87" s="136">
        <v>-18.64</v>
      </c>
      <c r="H87" s="136">
        <v>0.68</v>
      </c>
    </row>
    <row r="88" spans="1:8" x14ac:dyDescent="0.25">
      <c r="A88" s="135">
        <v>355</v>
      </c>
      <c r="B88" s="136">
        <v>4.45</v>
      </c>
      <c r="C88" s="136">
        <v>310.23</v>
      </c>
      <c r="D88" s="136">
        <v>354.04</v>
      </c>
      <c r="E88" s="136">
        <v>12.98</v>
      </c>
      <c r="F88" s="136">
        <v>12.98</v>
      </c>
      <c r="G88" s="136">
        <v>-18.940000000000001</v>
      </c>
      <c r="H88" s="136">
        <v>0.96</v>
      </c>
    </row>
    <row r="89" spans="1:8" x14ac:dyDescent="0.25">
      <c r="A89" s="135">
        <v>360</v>
      </c>
      <c r="B89" s="136">
        <v>4.34</v>
      </c>
      <c r="C89" s="136">
        <v>311.58999999999997</v>
      </c>
      <c r="D89" s="136">
        <v>359.03</v>
      </c>
      <c r="E89" s="136">
        <v>13.23</v>
      </c>
      <c r="F89" s="136">
        <v>13.23</v>
      </c>
      <c r="G89" s="136">
        <v>-19.23</v>
      </c>
      <c r="H89" s="136">
        <v>0.94</v>
      </c>
    </row>
    <row r="90" spans="1:8" x14ac:dyDescent="0.25">
      <c r="A90" s="135">
        <v>365</v>
      </c>
      <c r="B90" s="136">
        <v>4.22</v>
      </c>
      <c r="C90" s="136">
        <v>312.95999999999998</v>
      </c>
      <c r="D90" s="136">
        <v>364.01</v>
      </c>
      <c r="E90" s="136">
        <v>13.48</v>
      </c>
      <c r="F90" s="136">
        <v>13.48</v>
      </c>
      <c r="G90" s="136">
        <v>-19.510000000000002</v>
      </c>
      <c r="H90" s="136">
        <v>0.93</v>
      </c>
    </row>
    <row r="91" spans="1:8" x14ac:dyDescent="0.25">
      <c r="A91" s="135">
        <v>370</v>
      </c>
      <c r="B91" s="136">
        <v>4.0999999999999996</v>
      </c>
      <c r="C91" s="136">
        <v>314.32</v>
      </c>
      <c r="D91" s="136">
        <v>369</v>
      </c>
      <c r="E91" s="136">
        <v>13.73</v>
      </c>
      <c r="F91" s="136">
        <v>13.73</v>
      </c>
      <c r="G91" s="136">
        <v>-19.77</v>
      </c>
      <c r="H91" s="136">
        <v>0.92</v>
      </c>
    </row>
    <row r="92" spans="1:8" x14ac:dyDescent="0.25">
      <c r="A92" s="135">
        <v>375</v>
      </c>
      <c r="B92" s="136">
        <v>3.99</v>
      </c>
      <c r="C92" s="136">
        <v>315.68</v>
      </c>
      <c r="D92" s="136">
        <v>373.99</v>
      </c>
      <c r="E92" s="136">
        <v>13.98</v>
      </c>
      <c r="F92" s="136">
        <v>13.98</v>
      </c>
      <c r="G92" s="136">
        <v>-20.02</v>
      </c>
      <c r="H92" s="136">
        <v>0.91</v>
      </c>
    </row>
    <row r="93" spans="1:8" x14ac:dyDescent="0.25">
      <c r="A93" s="135">
        <v>380</v>
      </c>
      <c r="B93" s="136">
        <v>3.97</v>
      </c>
      <c r="C93" s="136">
        <v>316.49</v>
      </c>
      <c r="D93" s="136">
        <v>378.98</v>
      </c>
      <c r="E93" s="136">
        <v>14.23</v>
      </c>
      <c r="F93" s="136">
        <v>14.23</v>
      </c>
      <c r="G93" s="136">
        <v>-20.260000000000002</v>
      </c>
      <c r="H93" s="136">
        <v>0.36</v>
      </c>
    </row>
    <row r="94" spans="1:8" x14ac:dyDescent="0.25">
      <c r="A94" s="135">
        <v>385</v>
      </c>
      <c r="B94" s="136">
        <v>3.95</v>
      </c>
      <c r="C94" s="136">
        <v>317.3</v>
      </c>
      <c r="D94" s="136">
        <v>383.96</v>
      </c>
      <c r="E94" s="136">
        <v>14.48</v>
      </c>
      <c r="F94" s="136">
        <v>14.48</v>
      </c>
      <c r="G94" s="136">
        <v>-20.49</v>
      </c>
      <c r="H94" s="136">
        <v>0.36</v>
      </c>
    </row>
    <row r="95" spans="1:8" x14ac:dyDescent="0.25">
      <c r="A95" s="135">
        <v>390</v>
      </c>
      <c r="B95" s="136">
        <v>3.93</v>
      </c>
      <c r="C95" s="136">
        <v>318.11</v>
      </c>
      <c r="D95" s="136">
        <v>388.95</v>
      </c>
      <c r="E95" s="136">
        <v>14.74</v>
      </c>
      <c r="F95" s="136">
        <v>14.74</v>
      </c>
      <c r="G95" s="136">
        <v>-20.73</v>
      </c>
      <c r="H95" s="136">
        <v>0.36</v>
      </c>
    </row>
    <row r="96" spans="1:8" x14ac:dyDescent="0.25">
      <c r="A96" s="135">
        <v>395</v>
      </c>
      <c r="B96" s="136">
        <v>3.91</v>
      </c>
      <c r="C96" s="136">
        <v>318.92</v>
      </c>
      <c r="D96" s="136">
        <v>393.94</v>
      </c>
      <c r="E96" s="136">
        <v>14.99</v>
      </c>
      <c r="F96" s="136">
        <v>14.99</v>
      </c>
      <c r="G96" s="136">
        <v>-20.95</v>
      </c>
      <c r="H96" s="136">
        <v>0.36</v>
      </c>
    </row>
    <row r="97" spans="1:8" x14ac:dyDescent="0.25">
      <c r="A97" s="135">
        <v>400</v>
      </c>
      <c r="B97" s="136">
        <v>3.89</v>
      </c>
      <c r="C97" s="136">
        <v>319.73</v>
      </c>
      <c r="D97" s="136">
        <v>398.93</v>
      </c>
      <c r="E97" s="136">
        <v>15.25</v>
      </c>
      <c r="F97" s="136">
        <v>15.25</v>
      </c>
      <c r="G97" s="136">
        <v>-21.17</v>
      </c>
      <c r="H97" s="136">
        <v>0.36</v>
      </c>
    </row>
    <row r="98" spans="1:8" x14ac:dyDescent="0.25">
      <c r="A98" s="135">
        <v>405</v>
      </c>
      <c r="B98" s="136">
        <v>3.89</v>
      </c>
      <c r="C98" s="136">
        <v>320.17</v>
      </c>
      <c r="D98" s="136">
        <v>403.92</v>
      </c>
      <c r="E98" s="136">
        <v>15.51</v>
      </c>
      <c r="F98" s="136">
        <v>15.51</v>
      </c>
      <c r="G98" s="136">
        <v>-21.39</v>
      </c>
      <c r="H98" s="136">
        <v>0.17</v>
      </c>
    </row>
    <row r="99" spans="1:8" x14ac:dyDescent="0.25">
      <c r="A99" s="135">
        <v>410</v>
      </c>
      <c r="B99" s="136">
        <v>3.9</v>
      </c>
      <c r="C99" s="136">
        <v>320.60000000000002</v>
      </c>
      <c r="D99" s="136">
        <v>408.91</v>
      </c>
      <c r="E99" s="136">
        <v>15.77</v>
      </c>
      <c r="F99" s="136">
        <v>15.77</v>
      </c>
      <c r="G99" s="136">
        <v>-21.61</v>
      </c>
      <c r="H99" s="136">
        <v>0.17</v>
      </c>
    </row>
    <row r="100" spans="1:8" x14ac:dyDescent="0.25">
      <c r="A100" s="135">
        <v>415</v>
      </c>
      <c r="B100" s="136">
        <v>3.9</v>
      </c>
      <c r="C100" s="136">
        <v>321.02999999999997</v>
      </c>
      <c r="D100" s="136">
        <v>413.89</v>
      </c>
      <c r="E100" s="136">
        <v>16.04</v>
      </c>
      <c r="F100" s="136">
        <v>16.04</v>
      </c>
      <c r="G100" s="136">
        <v>-21.82</v>
      </c>
      <c r="H100" s="136">
        <v>0.17</v>
      </c>
    </row>
    <row r="101" spans="1:8" x14ac:dyDescent="0.25">
      <c r="A101" s="135">
        <v>420</v>
      </c>
      <c r="B101" s="136">
        <v>3.91</v>
      </c>
      <c r="C101" s="136">
        <v>321.45999999999998</v>
      </c>
      <c r="D101" s="136">
        <v>418.88</v>
      </c>
      <c r="E101" s="136">
        <v>16.3</v>
      </c>
      <c r="F101" s="136">
        <v>16.3</v>
      </c>
      <c r="G101" s="136">
        <v>-22.04</v>
      </c>
      <c r="H101" s="136">
        <v>0.17</v>
      </c>
    </row>
    <row r="102" spans="1:8" x14ac:dyDescent="0.25">
      <c r="A102" s="135">
        <v>425</v>
      </c>
      <c r="B102" s="136">
        <v>3.91</v>
      </c>
      <c r="C102" s="136">
        <v>321.89</v>
      </c>
      <c r="D102" s="136">
        <v>423.87</v>
      </c>
      <c r="E102" s="136">
        <v>16.57</v>
      </c>
      <c r="F102" s="136">
        <v>16.57</v>
      </c>
      <c r="G102" s="136">
        <v>-22.25</v>
      </c>
      <c r="H102" s="136">
        <v>0.17</v>
      </c>
    </row>
    <row r="103" spans="1:8" x14ac:dyDescent="0.25">
      <c r="A103" s="135">
        <v>430</v>
      </c>
      <c r="B103" s="136">
        <v>3.92</v>
      </c>
      <c r="C103" s="136">
        <v>321.26</v>
      </c>
      <c r="D103" s="136">
        <v>428.86</v>
      </c>
      <c r="E103" s="136">
        <v>16.84</v>
      </c>
      <c r="F103" s="136">
        <v>16.84</v>
      </c>
      <c r="G103" s="136">
        <v>-22.46</v>
      </c>
      <c r="H103" s="136">
        <v>0.27</v>
      </c>
    </row>
    <row r="104" spans="1:8" x14ac:dyDescent="0.25">
      <c r="A104" s="135">
        <v>435</v>
      </c>
      <c r="B104" s="136">
        <v>3.92</v>
      </c>
      <c r="C104" s="136">
        <v>320.62</v>
      </c>
      <c r="D104" s="136">
        <v>433.85</v>
      </c>
      <c r="E104" s="136">
        <v>17.100000000000001</v>
      </c>
      <c r="F104" s="136">
        <v>17.100000000000001</v>
      </c>
      <c r="G104" s="136">
        <v>-22.67</v>
      </c>
      <c r="H104" s="136">
        <v>0.27</v>
      </c>
    </row>
    <row r="105" spans="1:8" x14ac:dyDescent="0.25">
      <c r="A105" s="135">
        <v>440</v>
      </c>
      <c r="B105" s="136">
        <v>3.93</v>
      </c>
      <c r="C105" s="136">
        <v>319.98</v>
      </c>
      <c r="D105" s="136">
        <v>438.84</v>
      </c>
      <c r="E105" s="136">
        <v>17.37</v>
      </c>
      <c r="F105" s="136">
        <v>17.37</v>
      </c>
      <c r="G105" s="136">
        <v>-22.89</v>
      </c>
      <c r="H105" s="136">
        <v>0.27</v>
      </c>
    </row>
    <row r="106" spans="1:8" x14ac:dyDescent="0.25">
      <c r="A106" s="135">
        <v>445</v>
      </c>
      <c r="B106" s="136">
        <v>3.94</v>
      </c>
      <c r="C106" s="136">
        <v>319.35000000000002</v>
      </c>
      <c r="D106" s="136">
        <v>443.82</v>
      </c>
      <c r="E106" s="136">
        <v>17.63</v>
      </c>
      <c r="F106" s="136">
        <v>17.63</v>
      </c>
      <c r="G106" s="136">
        <v>-23.12</v>
      </c>
      <c r="H106" s="136">
        <v>0.27</v>
      </c>
    </row>
    <row r="107" spans="1:8" x14ac:dyDescent="0.25">
      <c r="A107" s="135">
        <v>450</v>
      </c>
      <c r="B107" s="136">
        <v>3.94</v>
      </c>
      <c r="C107" s="136">
        <v>318.70999999999998</v>
      </c>
      <c r="D107" s="136">
        <v>448.81</v>
      </c>
      <c r="E107" s="136">
        <v>17.89</v>
      </c>
      <c r="F107" s="136">
        <v>17.89</v>
      </c>
      <c r="G107" s="136">
        <v>-23.34</v>
      </c>
      <c r="H107" s="136">
        <v>0.27</v>
      </c>
    </row>
    <row r="108" spans="1:8" x14ac:dyDescent="0.25">
      <c r="A108" s="135">
        <v>455</v>
      </c>
      <c r="B108" s="136">
        <v>3.96</v>
      </c>
      <c r="C108" s="136">
        <v>317.66000000000003</v>
      </c>
      <c r="D108" s="136">
        <v>453.8</v>
      </c>
      <c r="E108" s="136">
        <v>18.14</v>
      </c>
      <c r="F108" s="136">
        <v>18.14</v>
      </c>
      <c r="G108" s="136">
        <v>-23.57</v>
      </c>
      <c r="H108" s="136">
        <v>0.44</v>
      </c>
    </row>
    <row r="109" spans="1:8" x14ac:dyDescent="0.25">
      <c r="A109" s="135">
        <v>460</v>
      </c>
      <c r="B109" s="136">
        <v>3.98</v>
      </c>
      <c r="C109" s="136">
        <v>316.62</v>
      </c>
      <c r="D109" s="136">
        <v>458.79</v>
      </c>
      <c r="E109" s="136">
        <v>18.399999999999999</v>
      </c>
      <c r="F109" s="136">
        <v>18.399999999999999</v>
      </c>
      <c r="G109" s="136">
        <v>-23.81</v>
      </c>
      <c r="H109" s="136">
        <v>0.44</v>
      </c>
    </row>
    <row r="110" spans="1:8" x14ac:dyDescent="0.25">
      <c r="A110" s="135">
        <v>465</v>
      </c>
      <c r="B110" s="136">
        <v>4</v>
      </c>
      <c r="C110" s="136">
        <v>315.57</v>
      </c>
      <c r="D110" s="136">
        <v>463.78</v>
      </c>
      <c r="E110" s="136">
        <v>18.649999999999999</v>
      </c>
      <c r="F110" s="136">
        <v>18.649999999999999</v>
      </c>
      <c r="G110" s="136">
        <v>-24.05</v>
      </c>
      <c r="H110" s="136">
        <v>0.44</v>
      </c>
    </row>
    <row r="111" spans="1:8" x14ac:dyDescent="0.25">
      <c r="A111" s="135">
        <v>470</v>
      </c>
      <c r="B111" s="136">
        <v>4.01</v>
      </c>
      <c r="C111" s="136">
        <v>314.52</v>
      </c>
      <c r="D111" s="136">
        <v>468.76</v>
      </c>
      <c r="E111" s="136">
        <v>18.899999999999999</v>
      </c>
      <c r="F111" s="136">
        <v>18.899999999999999</v>
      </c>
      <c r="G111" s="136">
        <v>-24.29</v>
      </c>
      <c r="H111" s="136">
        <v>0.44</v>
      </c>
    </row>
    <row r="112" spans="1:8" x14ac:dyDescent="0.25">
      <c r="A112" s="135">
        <v>475</v>
      </c>
      <c r="B112" s="136">
        <v>4.03</v>
      </c>
      <c r="C112" s="136">
        <v>313.48</v>
      </c>
      <c r="D112" s="136">
        <v>473.75</v>
      </c>
      <c r="E112" s="136">
        <v>19.14</v>
      </c>
      <c r="F112" s="136">
        <v>19.14</v>
      </c>
      <c r="G112" s="136">
        <v>-24.55</v>
      </c>
      <c r="H112" s="136">
        <v>0.46</v>
      </c>
    </row>
    <row r="113" spans="1:8" x14ac:dyDescent="0.25">
      <c r="A113" s="135">
        <v>480</v>
      </c>
      <c r="B113" s="136">
        <v>4.0999999999999996</v>
      </c>
      <c r="C113" s="136">
        <v>311.75</v>
      </c>
      <c r="D113" s="136">
        <v>478.74</v>
      </c>
      <c r="E113" s="136">
        <v>19.38</v>
      </c>
      <c r="F113" s="136">
        <v>19.38</v>
      </c>
      <c r="G113" s="136">
        <v>-24.81</v>
      </c>
      <c r="H113" s="136">
        <v>0.84</v>
      </c>
    </row>
    <row r="114" spans="1:8" x14ac:dyDescent="0.25">
      <c r="A114" s="135">
        <v>485</v>
      </c>
      <c r="B114" s="136">
        <v>4.17</v>
      </c>
      <c r="C114" s="136">
        <v>310.02999999999997</v>
      </c>
      <c r="D114" s="136">
        <v>483.73</v>
      </c>
      <c r="E114" s="136">
        <v>19.62</v>
      </c>
      <c r="F114" s="136">
        <v>19.62</v>
      </c>
      <c r="G114" s="136">
        <v>-25.08</v>
      </c>
      <c r="H114" s="136">
        <v>0.86</v>
      </c>
    </row>
    <row r="115" spans="1:8" x14ac:dyDescent="0.25">
      <c r="A115" s="135">
        <v>490</v>
      </c>
      <c r="B115" s="136">
        <v>4.24</v>
      </c>
      <c r="C115" s="136">
        <v>308.31</v>
      </c>
      <c r="D115" s="136">
        <v>488.71</v>
      </c>
      <c r="E115" s="136">
        <v>19.850000000000001</v>
      </c>
      <c r="F115" s="136">
        <v>19.850000000000001</v>
      </c>
      <c r="G115" s="136">
        <v>-25.36</v>
      </c>
      <c r="H115" s="136">
        <v>0.86</v>
      </c>
    </row>
    <row r="116" spans="1:8" x14ac:dyDescent="0.25">
      <c r="A116" s="135">
        <v>495</v>
      </c>
      <c r="B116" s="136">
        <v>4.3099999999999996</v>
      </c>
      <c r="C116" s="136">
        <v>306.58999999999997</v>
      </c>
      <c r="D116" s="136">
        <v>493.7</v>
      </c>
      <c r="E116" s="136">
        <v>20.07</v>
      </c>
      <c r="F116" s="136">
        <v>20.07</v>
      </c>
      <c r="G116" s="136">
        <v>-25.66</v>
      </c>
      <c r="H116" s="136">
        <v>0.87</v>
      </c>
    </row>
    <row r="117" spans="1:8" x14ac:dyDescent="0.25">
      <c r="A117" s="135">
        <v>500</v>
      </c>
      <c r="B117" s="136">
        <v>4.38</v>
      </c>
      <c r="C117" s="136">
        <v>304.87</v>
      </c>
      <c r="D117" s="136">
        <v>498.68</v>
      </c>
      <c r="E117" s="136">
        <v>20.29</v>
      </c>
      <c r="F117" s="136">
        <v>20.29</v>
      </c>
      <c r="G117" s="136">
        <v>-25.97</v>
      </c>
      <c r="H117" s="136">
        <v>0.89</v>
      </c>
    </row>
    <row r="118" spans="1:8" x14ac:dyDescent="0.25">
      <c r="A118" s="135">
        <v>505</v>
      </c>
      <c r="B118" s="136">
        <v>4.32</v>
      </c>
      <c r="C118" s="136">
        <v>303.82</v>
      </c>
      <c r="D118" s="136">
        <v>503.67</v>
      </c>
      <c r="E118" s="136">
        <v>20.51</v>
      </c>
      <c r="F118" s="136">
        <v>20.51</v>
      </c>
      <c r="G118" s="136">
        <v>-26.28</v>
      </c>
      <c r="H118" s="136">
        <v>0.59</v>
      </c>
    </row>
    <row r="119" spans="1:8" x14ac:dyDescent="0.25">
      <c r="A119" s="135">
        <v>510</v>
      </c>
      <c r="B119" s="136">
        <v>4.26</v>
      </c>
      <c r="C119" s="136">
        <v>302.77999999999997</v>
      </c>
      <c r="D119" s="136">
        <v>508.66</v>
      </c>
      <c r="E119" s="136">
        <v>20.71</v>
      </c>
      <c r="F119" s="136">
        <v>20.71</v>
      </c>
      <c r="G119" s="136">
        <v>-26.59</v>
      </c>
      <c r="H119" s="136">
        <v>0.59</v>
      </c>
    </row>
    <row r="120" spans="1:8" x14ac:dyDescent="0.25">
      <c r="A120" s="135">
        <v>515</v>
      </c>
      <c r="B120" s="136">
        <v>4.2</v>
      </c>
      <c r="C120" s="136">
        <v>301.73</v>
      </c>
      <c r="D120" s="136">
        <v>513.64</v>
      </c>
      <c r="E120" s="136">
        <v>20.91</v>
      </c>
      <c r="F120" s="136">
        <v>20.91</v>
      </c>
      <c r="G120" s="136">
        <v>-26.9</v>
      </c>
      <c r="H120" s="136">
        <v>0.59</v>
      </c>
    </row>
    <row r="121" spans="1:8" x14ac:dyDescent="0.25">
      <c r="A121" s="135">
        <v>520</v>
      </c>
      <c r="B121" s="136">
        <v>4.1399999999999997</v>
      </c>
      <c r="C121" s="136">
        <v>300.68</v>
      </c>
      <c r="D121" s="136">
        <v>518.63</v>
      </c>
      <c r="E121" s="136">
        <v>21.1</v>
      </c>
      <c r="F121" s="136">
        <v>21.1</v>
      </c>
      <c r="G121" s="136">
        <v>-27.21</v>
      </c>
      <c r="H121" s="136">
        <v>0.57999999999999996</v>
      </c>
    </row>
    <row r="122" spans="1:8" x14ac:dyDescent="0.25">
      <c r="A122" s="135">
        <v>525</v>
      </c>
      <c r="B122" s="136">
        <v>4.07</v>
      </c>
      <c r="C122" s="136">
        <v>299.63</v>
      </c>
      <c r="D122" s="136">
        <v>523.62</v>
      </c>
      <c r="E122" s="136">
        <v>21.28</v>
      </c>
      <c r="F122" s="136">
        <v>21.28</v>
      </c>
      <c r="G122" s="136">
        <v>-27.52</v>
      </c>
      <c r="H122" s="136">
        <v>0.57999999999999996</v>
      </c>
    </row>
    <row r="123" spans="1:8" x14ac:dyDescent="0.25">
      <c r="A123" s="135">
        <v>530</v>
      </c>
      <c r="B123" s="136">
        <v>3.98</v>
      </c>
      <c r="C123" s="136">
        <v>298.14</v>
      </c>
      <c r="D123" s="136">
        <v>528.6</v>
      </c>
      <c r="E123" s="136">
        <v>21.45</v>
      </c>
      <c r="F123" s="136">
        <v>21.45</v>
      </c>
      <c r="G123" s="136">
        <v>-27.83</v>
      </c>
      <c r="H123" s="136">
        <v>0.86</v>
      </c>
    </row>
    <row r="124" spans="1:8" x14ac:dyDescent="0.25">
      <c r="A124" s="135">
        <v>535</v>
      </c>
      <c r="B124" s="136">
        <v>3.88</v>
      </c>
      <c r="C124" s="136">
        <v>296.64</v>
      </c>
      <c r="D124" s="136">
        <v>533.59</v>
      </c>
      <c r="E124" s="136">
        <v>21.61</v>
      </c>
      <c r="F124" s="136">
        <v>21.61</v>
      </c>
      <c r="G124" s="136">
        <v>-28.14</v>
      </c>
      <c r="H124" s="136">
        <v>0.85</v>
      </c>
    </row>
    <row r="125" spans="1:8" x14ac:dyDescent="0.25">
      <c r="A125" s="135">
        <v>540</v>
      </c>
      <c r="B125" s="136">
        <v>3.78</v>
      </c>
      <c r="C125" s="136">
        <v>295.14999999999998</v>
      </c>
      <c r="D125" s="136">
        <v>538.58000000000004</v>
      </c>
      <c r="E125" s="136">
        <v>21.75</v>
      </c>
      <c r="F125" s="136">
        <v>21.75</v>
      </c>
      <c r="G125" s="136">
        <v>-28.44</v>
      </c>
      <c r="H125" s="136">
        <v>0.84</v>
      </c>
    </row>
    <row r="126" spans="1:8" x14ac:dyDescent="0.25">
      <c r="A126" s="135">
        <v>545</v>
      </c>
      <c r="B126" s="136">
        <v>3.68</v>
      </c>
      <c r="C126" s="136">
        <v>293.66000000000003</v>
      </c>
      <c r="D126" s="136">
        <v>543.57000000000005</v>
      </c>
      <c r="E126" s="136">
        <v>21.89</v>
      </c>
      <c r="F126" s="136">
        <v>21.89</v>
      </c>
      <c r="G126" s="136">
        <v>-28.73</v>
      </c>
      <c r="H126" s="136">
        <v>0.83</v>
      </c>
    </row>
    <row r="127" spans="1:8" x14ac:dyDescent="0.25">
      <c r="A127" s="135">
        <v>550</v>
      </c>
      <c r="B127" s="136">
        <v>3.58</v>
      </c>
      <c r="C127" s="136">
        <v>292.16000000000003</v>
      </c>
      <c r="D127" s="136">
        <v>548.55999999999995</v>
      </c>
      <c r="E127" s="136">
        <v>22.01</v>
      </c>
      <c r="F127" s="136">
        <v>22.01</v>
      </c>
      <c r="G127" s="136">
        <v>-29.02</v>
      </c>
      <c r="H127" s="136">
        <v>0.82</v>
      </c>
    </row>
    <row r="128" spans="1:8" x14ac:dyDescent="0.25">
      <c r="A128" s="135">
        <v>555</v>
      </c>
      <c r="B128" s="136">
        <v>3.69</v>
      </c>
      <c r="C128" s="136">
        <v>292.64999999999998</v>
      </c>
      <c r="D128" s="136">
        <v>553.54999999999995</v>
      </c>
      <c r="E128" s="136">
        <v>22.13</v>
      </c>
      <c r="F128" s="136">
        <v>22.13</v>
      </c>
      <c r="G128" s="136">
        <v>-29.32</v>
      </c>
      <c r="H128" s="136">
        <v>0.65</v>
      </c>
    </row>
    <row r="129" spans="1:8" x14ac:dyDescent="0.25">
      <c r="A129" s="135">
        <v>560</v>
      </c>
      <c r="B129" s="136">
        <v>3.79</v>
      </c>
      <c r="C129" s="136">
        <v>293.14999999999998</v>
      </c>
      <c r="D129" s="136">
        <v>558.54</v>
      </c>
      <c r="E129" s="136">
        <v>22.26</v>
      </c>
      <c r="F129" s="136">
        <v>22.26</v>
      </c>
      <c r="G129" s="136">
        <v>-29.62</v>
      </c>
      <c r="H129" s="136">
        <v>0.65</v>
      </c>
    </row>
    <row r="130" spans="1:8" x14ac:dyDescent="0.25">
      <c r="A130" s="135">
        <v>565</v>
      </c>
      <c r="B130" s="136">
        <v>3.89</v>
      </c>
      <c r="C130" s="136">
        <v>293.64</v>
      </c>
      <c r="D130" s="136">
        <v>563.53</v>
      </c>
      <c r="E130" s="136">
        <v>22.39</v>
      </c>
      <c r="F130" s="136">
        <v>22.39</v>
      </c>
      <c r="G130" s="136">
        <v>-29.93</v>
      </c>
      <c r="H130" s="136">
        <v>0.65</v>
      </c>
    </row>
    <row r="131" spans="1:8" x14ac:dyDescent="0.25">
      <c r="A131" s="135">
        <v>570</v>
      </c>
      <c r="B131" s="136">
        <v>4</v>
      </c>
      <c r="C131" s="136">
        <v>294.13</v>
      </c>
      <c r="D131" s="136">
        <v>568.52</v>
      </c>
      <c r="E131" s="136">
        <v>22.53</v>
      </c>
      <c r="F131" s="136">
        <v>22.53</v>
      </c>
      <c r="G131" s="136">
        <v>-30.24</v>
      </c>
      <c r="H131" s="136">
        <v>0.66</v>
      </c>
    </row>
    <row r="132" spans="1:8" x14ac:dyDescent="0.25">
      <c r="A132" s="135">
        <v>575</v>
      </c>
      <c r="B132" s="136">
        <v>4.0999999999999996</v>
      </c>
      <c r="C132" s="136">
        <v>294.62</v>
      </c>
      <c r="D132" s="136">
        <v>573.5</v>
      </c>
      <c r="E132" s="136">
        <v>22.67</v>
      </c>
      <c r="F132" s="136">
        <v>22.67</v>
      </c>
      <c r="G132" s="136">
        <v>-30.56</v>
      </c>
      <c r="H132" s="136">
        <v>0.66</v>
      </c>
    </row>
    <row r="133" spans="1:8" x14ac:dyDescent="0.25">
      <c r="A133" s="135">
        <v>580</v>
      </c>
      <c r="B133" s="136">
        <v>4.1900000000000004</v>
      </c>
      <c r="C133" s="136">
        <v>295</v>
      </c>
      <c r="D133" s="136">
        <v>578.49</v>
      </c>
      <c r="E133" s="136">
        <v>22.83</v>
      </c>
      <c r="F133" s="136">
        <v>22.83</v>
      </c>
      <c r="G133" s="136">
        <v>-30.89</v>
      </c>
      <c r="H133" s="136">
        <v>0.56000000000000005</v>
      </c>
    </row>
    <row r="134" spans="1:8" x14ac:dyDescent="0.25">
      <c r="A134" s="135">
        <v>585</v>
      </c>
      <c r="B134" s="136">
        <v>4.28</v>
      </c>
      <c r="C134" s="136">
        <v>295.38</v>
      </c>
      <c r="D134" s="136">
        <v>583.48</v>
      </c>
      <c r="E134" s="136">
        <v>22.98</v>
      </c>
      <c r="F134" s="136">
        <v>22.98</v>
      </c>
      <c r="G134" s="136">
        <v>-31.22</v>
      </c>
      <c r="H134" s="136">
        <v>0.56000000000000005</v>
      </c>
    </row>
    <row r="135" spans="1:8" x14ac:dyDescent="0.25">
      <c r="A135" s="135">
        <v>590</v>
      </c>
      <c r="B135" s="136">
        <v>4.37</v>
      </c>
      <c r="C135" s="136">
        <v>295.76</v>
      </c>
      <c r="D135" s="136">
        <v>588.46</v>
      </c>
      <c r="E135" s="136">
        <v>23.15</v>
      </c>
      <c r="F135" s="136">
        <v>23.15</v>
      </c>
      <c r="G135" s="136">
        <v>-31.56</v>
      </c>
      <c r="H135" s="136">
        <v>0.56999999999999995</v>
      </c>
    </row>
    <row r="136" spans="1:8" x14ac:dyDescent="0.25">
      <c r="A136" s="135">
        <v>595</v>
      </c>
      <c r="B136" s="136">
        <v>4.46</v>
      </c>
      <c r="C136" s="136">
        <v>296.14</v>
      </c>
      <c r="D136" s="136">
        <v>593.45000000000005</v>
      </c>
      <c r="E136" s="136">
        <v>23.32</v>
      </c>
      <c r="F136" s="136">
        <v>23.32</v>
      </c>
      <c r="G136" s="136">
        <v>-31.91</v>
      </c>
      <c r="H136" s="136">
        <v>0.56999999999999995</v>
      </c>
    </row>
    <row r="137" spans="1:8" x14ac:dyDescent="0.25">
      <c r="A137" s="135">
        <v>600</v>
      </c>
      <c r="B137" s="136">
        <v>4.55</v>
      </c>
      <c r="C137" s="136">
        <v>296.52</v>
      </c>
      <c r="D137" s="136">
        <v>598.42999999999995</v>
      </c>
      <c r="E137" s="136">
        <v>23.49</v>
      </c>
      <c r="F137" s="136">
        <v>23.49</v>
      </c>
      <c r="G137" s="136">
        <v>-32.26</v>
      </c>
      <c r="H137" s="136">
        <v>0.56999999999999995</v>
      </c>
    </row>
    <row r="138" spans="1:8" x14ac:dyDescent="0.25">
      <c r="A138" s="135">
        <v>605</v>
      </c>
      <c r="B138" s="136">
        <v>4.57</v>
      </c>
      <c r="C138" s="136">
        <v>296.68</v>
      </c>
      <c r="D138" s="136">
        <v>603.41999999999996</v>
      </c>
      <c r="E138" s="136">
        <v>23.67</v>
      </c>
      <c r="F138" s="136">
        <v>23.67</v>
      </c>
      <c r="G138" s="136">
        <v>-32.619999999999997</v>
      </c>
      <c r="H138" s="136">
        <v>0.17</v>
      </c>
    </row>
    <row r="139" spans="1:8" x14ac:dyDescent="0.25">
      <c r="A139" s="135">
        <v>610</v>
      </c>
      <c r="B139" s="136">
        <v>4.5999999999999996</v>
      </c>
      <c r="C139" s="136">
        <v>296.85000000000002</v>
      </c>
      <c r="D139" s="136">
        <v>608.4</v>
      </c>
      <c r="E139" s="136">
        <v>23.85</v>
      </c>
      <c r="F139" s="136">
        <v>23.85</v>
      </c>
      <c r="G139" s="136">
        <v>-32.97</v>
      </c>
      <c r="H139" s="136">
        <v>0.17</v>
      </c>
    </row>
    <row r="140" spans="1:8" x14ac:dyDescent="0.25">
      <c r="A140" s="135">
        <v>615</v>
      </c>
      <c r="B140" s="136">
        <v>4.62</v>
      </c>
      <c r="C140" s="136">
        <v>297.02</v>
      </c>
      <c r="D140" s="136">
        <v>613.38</v>
      </c>
      <c r="E140" s="136">
        <v>24.03</v>
      </c>
      <c r="F140" s="136">
        <v>24.03</v>
      </c>
      <c r="G140" s="136">
        <v>-33.33</v>
      </c>
      <c r="H140" s="136">
        <v>0.17</v>
      </c>
    </row>
    <row r="141" spans="1:8" x14ac:dyDescent="0.25">
      <c r="A141" s="135">
        <v>620</v>
      </c>
      <c r="B141" s="136">
        <v>4.6399999999999997</v>
      </c>
      <c r="C141" s="136">
        <v>297.19</v>
      </c>
      <c r="D141" s="136">
        <v>618.37</v>
      </c>
      <c r="E141" s="136">
        <v>24.21</v>
      </c>
      <c r="F141" s="136">
        <v>24.21</v>
      </c>
      <c r="G141" s="136">
        <v>-33.69</v>
      </c>
      <c r="H141" s="136">
        <v>0.17</v>
      </c>
    </row>
    <row r="142" spans="1:8" x14ac:dyDescent="0.25">
      <c r="A142" s="135">
        <v>625</v>
      </c>
      <c r="B142" s="136">
        <v>4.67</v>
      </c>
      <c r="C142" s="136">
        <v>297.35000000000002</v>
      </c>
      <c r="D142" s="136">
        <v>623.35</v>
      </c>
      <c r="E142" s="136">
        <v>24.4</v>
      </c>
      <c r="F142" s="136">
        <v>24.4</v>
      </c>
      <c r="G142" s="136">
        <v>-34.049999999999997</v>
      </c>
      <c r="H142" s="136">
        <v>0.17</v>
      </c>
    </row>
    <row r="143" spans="1:8" x14ac:dyDescent="0.25">
      <c r="A143" s="135">
        <v>630</v>
      </c>
      <c r="B143" s="136">
        <v>4.68</v>
      </c>
      <c r="C143" s="136">
        <v>296.87</v>
      </c>
      <c r="D143" s="136">
        <v>628.33000000000004</v>
      </c>
      <c r="E143" s="136">
        <v>24.58</v>
      </c>
      <c r="F143" s="136">
        <v>24.58</v>
      </c>
      <c r="G143" s="136">
        <v>-34.42</v>
      </c>
      <c r="H143" s="136">
        <v>0.24</v>
      </c>
    </row>
    <row r="144" spans="1:8" x14ac:dyDescent="0.25">
      <c r="A144" s="135">
        <v>635</v>
      </c>
      <c r="B144" s="136">
        <v>4.6900000000000004</v>
      </c>
      <c r="C144" s="136">
        <v>296.39</v>
      </c>
      <c r="D144" s="136">
        <v>633.32000000000005</v>
      </c>
      <c r="E144" s="136">
        <v>24.77</v>
      </c>
      <c r="F144" s="136">
        <v>24.77</v>
      </c>
      <c r="G144" s="136">
        <v>-34.78</v>
      </c>
      <c r="H144" s="136">
        <v>0.24</v>
      </c>
    </row>
    <row r="145" spans="1:8" x14ac:dyDescent="0.25">
      <c r="A145" s="135">
        <v>640</v>
      </c>
      <c r="B145" s="136">
        <v>4.6900000000000004</v>
      </c>
      <c r="C145" s="136">
        <v>295.91000000000003</v>
      </c>
      <c r="D145" s="136">
        <v>638.29999999999995</v>
      </c>
      <c r="E145" s="136">
        <v>24.95</v>
      </c>
      <c r="F145" s="136">
        <v>24.95</v>
      </c>
      <c r="G145" s="136">
        <v>-35.15</v>
      </c>
      <c r="H145" s="136">
        <v>0.24</v>
      </c>
    </row>
    <row r="146" spans="1:8" x14ac:dyDescent="0.25">
      <c r="A146" s="135">
        <v>645</v>
      </c>
      <c r="B146" s="136">
        <v>4.7</v>
      </c>
      <c r="C146" s="136">
        <v>295.42</v>
      </c>
      <c r="D146" s="136">
        <v>643.28</v>
      </c>
      <c r="E146" s="136">
        <v>25.13</v>
      </c>
      <c r="F146" s="136">
        <v>25.13</v>
      </c>
      <c r="G146" s="136">
        <v>-35.520000000000003</v>
      </c>
      <c r="H146" s="136">
        <v>0.24</v>
      </c>
    </row>
    <row r="147" spans="1:8" x14ac:dyDescent="0.25">
      <c r="A147" s="135">
        <v>650</v>
      </c>
      <c r="B147" s="136">
        <v>4.71</v>
      </c>
      <c r="C147" s="136">
        <v>294.94</v>
      </c>
      <c r="D147" s="136">
        <v>648.27</v>
      </c>
      <c r="E147" s="136">
        <v>25.3</v>
      </c>
      <c r="F147" s="136">
        <v>25.3</v>
      </c>
      <c r="G147" s="136">
        <v>-35.89</v>
      </c>
      <c r="H147" s="136">
        <v>0.24</v>
      </c>
    </row>
    <row r="148" spans="1:8" x14ac:dyDescent="0.25">
      <c r="A148" s="135">
        <v>655</v>
      </c>
      <c r="B148" s="136">
        <v>4.78</v>
      </c>
      <c r="C148" s="136">
        <v>294.64999999999998</v>
      </c>
      <c r="D148" s="136">
        <v>653.25</v>
      </c>
      <c r="E148" s="136">
        <v>25.47</v>
      </c>
      <c r="F148" s="136">
        <v>25.47</v>
      </c>
      <c r="G148" s="136">
        <v>-36.26</v>
      </c>
      <c r="H148" s="136">
        <v>0.44</v>
      </c>
    </row>
    <row r="149" spans="1:8" x14ac:dyDescent="0.25">
      <c r="A149" s="135">
        <v>660</v>
      </c>
      <c r="B149" s="136">
        <v>4.8499999999999996</v>
      </c>
      <c r="C149" s="136">
        <v>294.36</v>
      </c>
      <c r="D149" s="136">
        <v>658.23</v>
      </c>
      <c r="E149" s="136">
        <v>25.65</v>
      </c>
      <c r="F149" s="136">
        <v>25.65</v>
      </c>
      <c r="G149" s="136">
        <v>-36.65</v>
      </c>
      <c r="H149" s="136">
        <v>0.44</v>
      </c>
    </row>
    <row r="150" spans="1:8" x14ac:dyDescent="0.25">
      <c r="A150" s="135">
        <v>665</v>
      </c>
      <c r="B150" s="136">
        <v>4.92</v>
      </c>
      <c r="C150" s="136">
        <v>294.07</v>
      </c>
      <c r="D150" s="136">
        <v>663.21</v>
      </c>
      <c r="E150" s="136">
        <v>25.82</v>
      </c>
      <c r="F150" s="136">
        <v>25.82</v>
      </c>
      <c r="G150" s="136">
        <v>-37.03</v>
      </c>
      <c r="H150" s="136">
        <v>0.44</v>
      </c>
    </row>
    <row r="151" spans="1:8" x14ac:dyDescent="0.25">
      <c r="A151" s="135">
        <v>670</v>
      </c>
      <c r="B151" s="136">
        <v>4.99</v>
      </c>
      <c r="C151" s="136">
        <v>293.77999999999997</v>
      </c>
      <c r="D151" s="136">
        <v>668.2</v>
      </c>
      <c r="E151" s="136">
        <v>26</v>
      </c>
      <c r="F151" s="136">
        <v>26</v>
      </c>
      <c r="G151" s="136">
        <v>-37.43</v>
      </c>
      <c r="H151" s="136">
        <v>0.44</v>
      </c>
    </row>
    <row r="152" spans="1:8" x14ac:dyDescent="0.25">
      <c r="A152" s="135">
        <v>675</v>
      </c>
      <c r="B152" s="136">
        <v>5.0599999999999996</v>
      </c>
      <c r="C152" s="136">
        <v>293.48</v>
      </c>
      <c r="D152" s="136">
        <v>673.18</v>
      </c>
      <c r="E152" s="136">
        <v>26.17</v>
      </c>
      <c r="F152" s="136">
        <v>26.17</v>
      </c>
      <c r="G152" s="136">
        <v>-37.83</v>
      </c>
      <c r="H152" s="136">
        <v>0.44</v>
      </c>
    </row>
    <row r="153" spans="1:8" x14ac:dyDescent="0.25">
      <c r="A153" s="135">
        <v>680</v>
      </c>
      <c r="B153" s="136">
        <v>5.13</v>
      </c>
      <c r="C153" s="136">
        <v>294.02999999999997</v>
      </c>
      <c r="D153" s="136">
        <v>678.16</v>
      </c>
      <c r="E153" s="136">
        <v>26.35</v>
      </c>
      <c r="F153" s="136">
        <v>26.35</v>
      </c>
      <c r="G153" s="136">
        <v>-38.24</v>
      </c>
      <c r="H153" s="136">
        <v>0.49</v>
      </c>
    </row>
    <row r="154" spans="1:8" x14ac:dyDescent="0.25">
      <c r="A154" s="135">
        <v>685</v>
      </c>
      <c r="B154" s="136">
        <v>5.19</v>
      </c>
      <c r="C154" s="136">
        <v>294.57</v>
      </c>
      <c r="D154" s="136">
        <v>683.14</v>
      </c>
      <c r="E154" s="136">
        <v>26.54</v>
      </c>
      <c r="F154" s="136">
        <v>26.54</v>
      </c>
      <c r="G154" s="136">
        <v>-38.65</v>
      </c>
      <c r="H154" s="136">
        <v>0.49</v>
      </c>
    </row>
    <row r="155" spans="1:8" x14ac:dyDescent="0.25">
      <c r="A155" s="135">
        <v>690</v>
      </c>
      <c r="B155" s="136">
        <v>5.26</v>
      </c>
      <c r="C155" s="136">
        <v>295.11</v>
      </c>
      <c r="D155" s="136">
        <v>688.12</v>
      </c>
      <c r="E155" s="136">
        <v>26.73</v>
      </c>
      <c r="F155" s="136">
        <v>26.73</v>
      </c>
      <c r="G155" s="136">
        <v>-39.06</v>
      </c>
      <c r="H155" s="136">
        <v>0.49</v>
      </c>
    </row>
    <row r="156" spans="1:8" x14ac:dyDescent="0.25">
      <c r="A156" s="135">
        <v>695</v>
      </c>
      <c r="B156" s="136">
        <v>5.32</v>
      </c>
      <c r="C156" s="136">
        <v>295.64999999999998</v>
      </c>
      <c r="D156" s="136">
        <v>693.09</v>
      </c>
      <c r="E156" s="136">
        <v>26.93</v>
      </c>
      <c r="F156" s="136">
        <v>26.93</v>
      </c>
      <c r="G156" s="136">
        <v>-39.479999999999997</v>
      </c>
      <c r="H156" s="136">
        <v>0.49</v>
      </c>
    </row>
    <row r="157" spans="1:8" x14ac:dyDescent="0.25">
      <c r="A157" s="135">
        <v>700</v>
      </c>
      <c r="B157" s="136">
        <v>5.39</v>
      </c>
      <c r="C157" s="136">
        <v>296.2</v>
      </c>
      <c r="D157" s="136">
        <v>698.07</v>
      </c>
      <c r="E157" s="136">
        <v>27.13</v>
      </c>
      <c r="F157" s="136">
        <v>27.13</v>
      </c>
      <c r="G157" s="136">
        <v>-39.9</v>
      </c>
      <c r="H157" s="136">
        <v>0.5</v>
      </c>
    </row>
    <row r="158" spans="1:8" x14ac:dyDescent="0.25">
      <c r="A158" s="135">
        <v>705</v>
      </c>
      <c r="B158" s="136">
        <v>5.43</v>
      </c>
      <c r="C158" s="136">
        <v>296.67</v>
      </c>
      <c r="D158" s="136">
        <v>703.05</v>
      </c>
      <c r="E158" s="136">
        <v>27.34</v>
      </c>
      <c r="F158" s="136">
        <v>27.34</v>
      </c>
      <c r="G158" s="136">
        <v>-40.32</v>
      </c>
      <c r="H158" s="136">
        <v>0.36</v>
      </c>
    </row>
    <row r="159" spans="1:8" x14ac:dyDescent="0.25">
      <c r="A159" s="135">
        <v>710</v>
      </c>
      <c r="B159" s="136">
        <v>5.47</v>
      </c>
      <c r="C159" s="136">
        <v>297.14</v>
      </c>
      <c r="D159" s="136">
        <v>708.03</v>
      </c>
      <c r="E159" s="136">
        <v>27.55</v>
      </c>
      <c r="F159" s="136">
        <v>27.55</v>
      </c>
      <c r="G159" s="136">
        <v>-40.74</v>
      </c>
      <c r="H159" s="136">
        <v>0.36</v>
      </c>
    </row>
    <row r="160" spans="1:8" x14ac:dyDescent="0.25">
      <c r="A160" s="135">
        <v>715</v>
      </c>
      <c r="B160" s="136">
        <v>5.51</v>
      </c>
      <c r="C160" s="136">
        <v>297.62</v>
      </c>
      <c r="D160" s="136">
        <v>713</v>
      </c>
      <c r="E160" s="136">
        <v>27.77</v>
      </c>
      <c r="F160" s="136">
        <v>27.77</v>
      </c>
      <c r="G160" s="136">
        <v>-41.17</v>
      </c>
      <c r="H160" s="136">
        <v>0.36</v>
      </c>
    </row>
    <row r="161" spans="1:8" x14ac:dyDescent="0.25">
      <c r="A161" s="135">
        <v>720</v>
      </c>
      <c r="B161" s="136">
        <v>5.55</v>
      </c>
      <c r="C161" s="136">
        <v>298.08999999999997</v>
      </c>
      <c r="D161" s="136">
        <v>717.98</v>
      </c>
      <c r="E161" s="136">
        <v>28</v>
      </c>
      <c r="F161" s="136">
        <v>28</v>
      </c>
      <c r="G161" s="136">
        <v>-41.59</v>
      </c>
      <c r="H161" s="136">
        <v>0.36</v>
      </c>
    </row>
    <row r="162" spans="1:8" x14ac:dyDescent="0.25">
      <c r="A162" s="135">
        <v>725</v>
      </c>
      <c r="B162" s="136">
        <v>5.58</v>
      </c>
      <c r="C162" s="136">
        <v>298.56</v>
      </c>
      <c r="D162" s="136">
        <v>722.96</v>
      </c>
      <c r="E162" s="136">
        <v>28.23</v>
      </c>
      <c r="F162" s="136">
        <v>28.23</v>
      </c>
      <c r="G162" s="136">
        <v>-42.02</v>
      </c>
      <c r="H162" s="136">
        <v>0.36</v>
      </c>
    </row>
    <row r="163" spans="1:8" x14ac:dyDescent="0.25">
      <c r="A163" s="135">
        <v>730</v>
      </c>
      <c r="B163" s="136">
        <v>5.61</v>
      </c>
      <c r="C163" s="136">
        <v>298.99</v>
      </c>
      <c r="D163" s="136">
        <v>727.93</v>
      </c>
      <c r="E163" s="136">
        <v>28.46</v>
      </c>
      <c r="F163" s="136">
        <v>28.46</v>
      </c>
      <c r="G163" s="136">
        <v>-42.45</v>
      </c>
      <c r="H163" s="136">
        <v>0.28999999999999998</v>
      </c>
    </row>
    <row r="164" spans="1:8" x14ac:dyDescent="0.25">
      <c r="A164" s="135">
        <v>735</v>
      </c>
      <c r="B164" s="136">
        <v>5.64</v>
      </c>
      <c r="C164" s="136">
        <v>299.41000000000003</v>
      </c>
      <c r="D164" s="136">
        <v>732.91</v>
      </c>
      <c r="E164" s="136">
        <v>28.7</v>
      </c>
      <c r="F164" s="136">
        <v>28.7</v>
      </c>
      <c r="G164" s="136">
        <v>-42.87</v>
      </c>
      <c r="H164" s="136">
        <v>0.28999999999999998</v>
      </c>
    </row>
    <row r="165" spans="1:8" x14ac:dyDescent="0.25">
      <c r="A165" s="135">
        <v>740</v>
      </c>
      <c r="B165" s="136">
        <v>5.67</v>
      </c>
      <c r="C165" s="136">
        <v>299.83999999999997</v>
      </c>
      <c r="D165" s="136">
        <v>737.89</v>
      </c>
      <c r="E165" s="136">
        <v>28.95</v>
      </c>
      <c r="F165" s="136">
        <v>28.95</v>
      </c>
      <c r="G165" s="136">
        <v>-43.3</v>
      </c>
      <c r="H165" s="136">
        <v>0.28999999999999998</v>
      </c>
    </row>
    <row r="166" spans="1:8" x14ac:dyDescent="0.25">
      <c r="A166" s="135">
        <v>745</v>
      </c>
      <c r="B166" s="136">
        <v>5.7</v>
      </c>
      <c r="C166" s="136">
        <v>300.27</v>
      </c>
      <c r="D166" s="136">
        <v>742.86</v>
      </c>
      <c r="E166" s="136">
        <v>29.2</v>
      </c>
      <c r="F166" s="136">
        <v>29.2</v>
      </c>
      <c r="G166" s="136">
        <v>-43.73</v>
      </c>
      <c r="H166" s="136">
        <v>0.31</v>
      </c>
    </row>
    <row r="167" spans="1:8" x14ac:dyDescent="0.25">
      <c r="A167" s="135">
        <v>750</v>
      </c>
      <c r="B167" s="136">
        <v>5.72</v>
      </c>
      <c r="C167" s="136">
        <v>300.69</v>
      </c>
      <c r="D167" s="136">
        <v>747.84</v>
      </c>
      <c r="E167" s="136">
        <v>29.45</v>
      </c>
      <c r="F167" s="136">
        <v>29.45</v>
      </c>
      <c r="G167" s="136">
        <v>-44.16</v>
      </c>
      <c r="H167" s="136">
        <v>0.31</v>
      </c>
    </row>
    <row r="168" spans="1:8" x14ac:dyDescent="0.25">
      <c r="A168" s="135">
        <v>755</v>
      </c>
      <c r="B168" s="136">
        <v>5.76</v>
      </c>
      <c r="C168" s="136">
        <v>301</v>
      </c>
      <c r="D168" s="136">
        <v>752.81</v>
      </c>
      <c r="E168" s="136">
        <v>29.7</v>
      </c>
      <c r="F168" s="136">
        <v>29.7</v>
      </c>
      <c r="G168" s="136">
        <v>-44.59</v>
      </c>
      <c r="H168" s="136">
        <v>0.28999999999999998</v>
      </c>
    </row>
    <row r="169" spans="1:8" x14ac:dyDescent="0.25">
      <c r="A169" s="135">
        <v>760</v>
      </c>
      <c r="B169" s="136">
        <v>5.8</v>
      </c>
      <c r="C169" s="136">
        <v>301.32</v>
      </c>
      <c r="D169" s="136">
        <v>757.79</v>
      </c>
      <c r="E169" s="136">
        <v>29.96</v>
      </c>
      <c r="F169" s="136">
        <v>29.96</v>
      </c>
      <c r="G169" s="136">
        <v>-45.02</v>
      </c>
      <c r="H169" s="136">
        <v>0.28999999999999998</v>
      </c>
    </row>
    <row r="170" spans="1:8" x14ac:dyDescent="0.25">
      <c r="A170" s="135">
        <v>765</v>
      </c>
      <c r="B170" s="136">
        <v>5.84</v>
      </c>
      <c r="C170" s="136">
        <v>301.63</v>
      </c>
      <c r="D170" s="136">
        <v>762.76</v>
      </c>
      <c r="E170" s="136">
        <v>30.23</v>
      </c>
      <c r="F170" s="136">
        <v>30.23</v>
      </c>
      <c r="G170" s="136">
        <v>-45.45</v>
      </c>
      <c r="H170" s="136">
        <v>0.28999999999999998</v>
      </c>
    </row>
    <row r="171" spans="1:8" x14ac:dyDescent="0.25">
      <c r="A171" s="135">
        <v>770</v>
      </c>
      <c r="B171" s="136">
        <v>5.88</v>
      </c>
      <c r="C171" s="136">
        <v>301.94</v>
      </c>
      <c r="D171" s="136">
        <v>767.73</v>
      </c>
      <c r="E171" s="136">
        <v>30.5</v>
      </c>
      <c r="F171" s="136">
        <v>30.5</v>
      </c>
      <c r="G171" s="136">
        <v>-45.89</v>
      </c>
      <c r="H171" s="136">
        <v>0.31</v>
      </c>
    </row>
    <row r="172" spans="1:8" x14ac:dyDescent="0.25">
      <c r="A172" s="135">
        <v>775</v>
      </c>
      <c r="B172" s="136">
        <v>5.92</v>
      </c>
      <c r="C172" s="136">
        <v>302.25</v>
      </c>
      <c r="D172" s="136">
        <v>772.71</v>
      </c>
      <c r="E172" s="136">
        <v>30.77</v>
      </c>
      <c r="F172" s="136">
        <v>30.77</v>
      </c>
      <c r="G172" s="136">
        <v>-46.32</v>
      </c>
      <c r="H172" s="136">
        <v>0.31</v>
      </c>
    </row>
    <row r="173" spans="1:8" x14ac:dyDescent="0.25">
      <c r="A173" s="135">
        <v>780</v>
      </c>
      <c r="B173" s="136">
        <v>5.98</v>
      </c>
      <c r="C173" s="136">
        <v>303.27</v>
      </c>
      <c r="D173" s="136">
        <v>777.68</v>
      </c>
      <c r="E173" s="136">
        <v>31.05</v>
      </c>
      <c r="F173" s="136">
        <v>31.05</v>
      </c>
      <c r="G173" s="136">
        <v>-46.76</v>
      </c>
      <c r="H173" s="136">
        <v>0.73</v>
      </c>
    </row>
    <row r="174" spans="1:8" x14ac:dyDescent="0.25">
      <c r="A174" s="135">
        <v>785</v>
      </c>
      <c r="B174" s="136">
        <v>6.04</v>
      </c>
      <c r="C174" s="136">
        <v>304.27999999999997</v>
      </c>
      <c r="D174" s="136">
        <v>782.65</v>
      </c>
      <c r="E174" s="136">
        <v>31.34</v>
      </c>
      <c r="F174" s="136">
        <v>31.34</v>
      </c>
      <c r="G174" s="136">
        <v>-47.19</v>
      </c>
      <c r="H174" s="136">
        <v>0.74</v>
      </c>
    </row>
    <row r="175" spans="1:8" x14ac:dyDescent="0.25">
      <c r="A175" s="135">
        <v>790</v>
      </c>
      <c r="B175" s="136">
        <v>6.11</v>
      </c>
      <c r="C175" s="136">
        <v>305.3</v>
      </c>
      <c r="D175" s="136">
        <v>787.62</v>
      </c>
      <c r="E175" s="136">
        <v>31.65</v>
      </c>
      <c r="F175" s="136">
        <v>31.65</v>
      </c>
      <c r="G175" s="136">
        <v>-47.63</v>
      </c>
      <c r="H175" s="136">
        <v>0.74</v>
      </c>
    </row>
    <row r="176" spans="1:8" x14ac:dyDescent="0.25">
      <c r="A176" s="135">
        <v>795</v>
      </c>
      <c r="B176" s="136">
        <v>6.17</v>
      </c>
      <c r="C176" s="136">
        <v>306.32</v>
      </c>
      <c r="D176" s="136">
        <v>792.6</v>
      </c>
      <c r="E176" s="136">
        <v>31.96</v>
      </c>
      <c r="F176" s="136">
        <v>31.96</v>
      </c>
      <c r="G176" s="136">
        <v>-48.06</v>
      </c>
      <c r="H176" s="136">
        <v>0.75</v>
      </c>
    </row>
    <row r="177" spans="1:8" x14ac:dyDescent="0.25">
      <c r="A177" s="135">
        <v>800</v>
      </c>
      <c r="B177" s="136">
        <v>6.23</v>
      </c>
      <c r="C177" s="136">
        <v>307.33</v>
      </c>
      <c r="D177" s="136">
        <v>797.57</v>
      </c>
      <c r="E177" s="136">
        <v>32.28</v>
      </c>
      <c r="F177" s="136">
        <v>32.28</v>
      </c>
      <c r="G177" s="136">
        <v>-48.49</v>
      </c>
      <c r="H177" s="136">
        <v>0.75</v>
      </c>
    </row>
    <row r="178" spans="1:8" x14ac:dyDescent="0.25">
      <c r="A178" s="135">
        <v>805</v>
      </c>
      <c r="B178" s="136">
        <v>6.44</v>
      </c>
      <c r="C178" s="136">
        <v>308.58999999999997</v>
      </c>
      <c r="D178" s="136">
        <v>802.54</v>
      </c>
      <c r="E178" s="136">
        <v>32.619999999999997</v>
      </c>
      <c r="F178" s="136">
        <v>32.619999999999997</v>
      </c>
      <c r="G178" s="136">
        <v>-48.93</v>
      </c>
      <c r="H178" s="136">
        <v>1.5</v>
      </c>
    </row>
    <row r="179" spans="1:8" x14ac:dyDescent="0.25">
      <c r="A179" s="135">
        <v>810</v>
      </c>
      <c r="B179" s="136">
        <v>6.64</v>
      </c>
      <c r="C179" s="136">
        <v>309.85000000000002</v>
      </c>
      <c r="D179" s="136">
        <v>807.5</v>
      </c>
      <c r="E179" s="136">
        <v>32.979999999999997</v>
      </c>
      <c r="F179" s="136">
        <v>32.979999999999997</v>
      </c>
      <c r="G179" s="136">
        <v>-49.37</v>
      </c>
      <c r="H179" s="136">
        <v>1.52</v>
      </c>
    </row>
    <row r="180" spans="1:8" x14ac:dyDescent="0.25">
      <c r="A180" s="135">
        <v>815</v>
      </c>
      <c r="B180" s="136">
        <v>6.85</v>
      </c>
      <c r="C180" s="136">
        <v>311.10000000000002</v>
      </c>
      <c r="D180" s="136">
        <v>812.47</v>
      </c>
      <c r="E180" s="136">
        <v>33.36</v>
      </c>
      <c r="F180" s="136">
        <v>33.36</v>
      </c>
      <c r="G180" s="136">
        <v>-49.82</v>
      </c>
      <c r="H180" s="136">
        <v>1.53</v>
      </c>
    </row>
    <row r="181" spans="1:8" x14ac:dyDescent="0.25">
      <c r="A181" s="135">
        <v>820</v>
      </c>
      <c r="B181" s="136">
        <v>7.06</v>
      </c>
      <c r="C181" s="136">
        <v>312.36</v>
      </c>
      <c r="D181" s="136">
        <v>817.43</v>
      </c>
      <c r="E181" s="136">
        <v>33.770000000000003</v>
      </c>
      <c r="F181" s="136">
        <v>33.770000000000003</v>
      </c>
      <c r="G181" s="136">
        <v>-50.27</v>
      </c>
      <c r="H181" s="136">
        <v>1.54</v>
      </c>
    </row>
    <row r="182" spans="1:8" x14ac:dyDescent="0.25">
      <c r="A182" s="135">
        <v>825</v>
      </c>
      <c r="B182" s="136">
        <v>7.27</v>
      </c>
      <c r="C182" s="136">
        <v>313.62</v>
      </c>
      <c r="D182" s="136">
        <v>822.39</v>
      </c>
      <c r="E182" s="136">
        <v>34.19</v>
      </c>
      <c r="F182" s="136">
        <v>34.19</v>
      </c>
      <c r="G182" s="136">
        <v>-50.73</v>
      </c>
      <c r="H182" s="136">
        <v>1.56</v>
      </c>
    </row>
    <row r="183" spans="1:8" x14ac:dyDescent="0.25">
      <c r="A183" s="135">
        <v>830</v>
      </c>
      <c r="B183" s="136">
        <v>7.27</v>
      </c>
      <c r="C183" s="136">
        <v>314</v>
      </c>
      <c r="D183" s="136">
        <v>827.35</v>
      </c>
      <c r="E183" s="136">
        <v>34.630000000000003</v>
      </c>
      <c r="F183" s="136">
        <v>34.630000000000003</v>
      </c>
      <c r="G183" s="136">
        <v>-51.18</v>
      </c>
      <c r="H183" s="136">
        <v>0.28999999999999998</v>
      </c>
    </row>
    <row r="184" spans="1:8" x14ac:dyDescent="0.25">
      <c r="A184" s="135">
        <v>835</v>
      </c>
      <c r="B184" s="136">
        <v>7.28</v>
      </c>
      <c r="C184" s="136">
        <v>314.38</v>
      </c>
      <c r="D184" s="136">
        <v>832.31</v>
      </c>
      <c r="E184" s="136">
        <v>35.07</v>
      </c>
      <c r="F184" s="136">
        <v>35.07</v>
      </c>
      <c r="G184" s="136">
        <v>-51.64</v>
      </c>
      <c r="H184" s="136">
        <v>0.28999999999999998</v>
      </c>
    </row>
    <row r="185" spans="1:8" x14ac:dyDescent="0.25">
      <c r="A185" s="135">
        <v>840</v>
      </c>
      <c r="B185" s="136">
        <v>7.28</v>
      </c>
      <c r="C185" s="136">
        <v>314.76</v>
      </c>
      <c r="D185" s="136">
        <v>837.27</v>
      </c>
      <c r="E185" s="136">
        <v>35.51</v>
      </c>
      <c r="F185" s="136">
        <v>35.51</v>
      </c>
      <c r="G185" s="136">
        <v>-52.09</v>
      </c>
      <c r="H185" s="136">
        <v>0.28999999999999998</v>
      </c>
    </row>
    <row r="186" spans="1:8" x14ac:dyDescent="0.25">
      <c r="A186" s="135">
        <v>845</v>
      </c>
      <c r="B186" s="136">
        <v>7.29</v>
      </c>
      <c r="C186" s="136">
        <v>315.14</v>
      </c>
      <c r="D186" s="136">
        <v>842.23</v>
      </c>
      <c r="E186" s="136">
        <v>35.96</v>
      </c>
      <c r="F186" s="136">
        <v>35.96</v>
      </c>
      <c r="G186" s="136">
        <v>-52.54</v>
      </c>
      <c r="H186" s="136">
        <v>0.28999999999999998</v>
      </c>
    </row>
    <row r="187" spans="1:8" x14ac:dyDescent="0.25">
      <c r="A187" s="135">
        <v>850</v>
      </c>
      <c r="B187" s="136">
        <v>7.3</v>
      </c>
      <c r="C187" s="136">
        <v>315.52</v>
      </c>
      <c r="D187" s="136">
        <v>847.19</v>
      </c>
      <c r="E187" s="136">
        <v>36.409999999999997</v>
      </c>
      <c r="F187" s="136">
        <v>36.409999999999997</v>
      </c>
      <c r="G187" s="136">
        <v>-52.98</v>
      </c>
      <c r="H187" s="136">
        <v>0.28999999999999998</v>
      </c>
    </row>
    <row r="188" spans="1:8" x14ac:dyDescent="0.25">
      <c r="A188" s="135">
        <v>855</v>
      </c>
      <c r="B188" s="136">
        <v>7.23</v>
      </c>
      <c r="C188" s="136">
        <v>315.36</v>
      </c>
      <c r="D188" s="136">
        <v>852.15</v>
      </c>
      <c r="E188" s="136">
        <v>36.86</v>
      </c>
      <c r="F188" s="136">
        <v>36.86</v>
      </c>
      <c r="G188" s="136">
        <v>-53.43</v>
      </c>
      <c r="H188" s="136">
        <v>0.39</v>
      </c>
    </row>
    <row r="189" spans="1:8" x14ac:dyDescent="0.25">
      <c r="A189" s="135">
        <v>860</v>
      </c>
      <c r="B189" s="136">
        <v>7.17</v>
      </c>
      <c r="C189" s="136">
        <v>315.2</v>
      </c>
      <c r="D189" s="136">
        <v>857.11</v>
      </c>
      <c r="E189" s="136">
        <v>37.31</v>
      </c>
      <c r="F189" s="136">
        <v>37.31</v>
      </c>
      <c r="G189" s="136">
        <v>-53.87</v>
      </c>
      <c r="H189" s="136">
        <v>0.39</v>
      </c>
    </row>
    <row r="190" spans="1:8" x14ac:dyDescent="0.25">
      <c r="A190" s="135">
        <v>865</v>
      </c>
      <c r="B190" s="136">
        <v>7.11</v>
      </c>
      <c r="C190" s="136">
        <v>315.05</v>
      </c>
      <c r="D190" s="136">
        <v>862.07</v>
      </c>
      <c r="E190" s="136">
        <v>37.75</v>
      </c>
      <c r="F190" s="136">
        <v>37.75</v>
      </c>
      <c r="G190" s="136">
        <v>-54.31</v>
      </c>
      <c r="H190" s="136">
        <v>0.39</v>
      </c>
    </row>
    <row r="191" spans="1:8" x14ac:dyDescent="0.25">
      <c r="A191" s="135">
        <v>870</v>
      </c>
      <c r="B191" s="136">
        <v>7.05</v>
      </c>
      <c r="C191" s="136">
        <v>314.89</v>
      </c>
      <c r="D191" s="136">
        <v>867.04</v>
      </c>
      <c r="E191" s="136">
        <v>38.19</v>
      </c>
      <c r="F191" s="136">
        <v>38.19</v>
      </c>
      <c r="G191" s="136">
        <v>-54.74</v>
      </c>
      <c r="H191" s="136">
        <v>0.39</v>
      </c>
    </row>
    <row r="192" spans="1:8" x14ac:dyDescent="0.25">
      <c r="A192" s="135">
        <v>875</v>
      </c>
      <c r="B192" s="136">
        <v>6.99</v>
      </c>
      <c r="C192" s="136">
        <v>314.74</v>
      </c>
      <c r="D192" s="136">
        <v>872</v>
      </c>
      <c r="E192" s="136">
        <v>38.619999999999997</v>
      </c>
      <c r="F192" s="136">
        <v>38.619999999999997</v>
      </c>
      <c r="G192" s="136">
        <v>-55.18</v>
      </c>
      <c r="H192" s="136">
        <v>0.39</v>
      </c>
    </row>
    <row r="193" spans="1:8" x14ac:dyDescent="0.25">
      <c r="A193" s="135">
        <v>880</v>
      </c>
      <c r="B193" s="136">
        <v>6.94</v>
      </c>
      <c r="C193" s="136">
        <v>314.52</v>
      </c>
      <c r="D193" s="136">
        <v>876.96</v>
      </c>
      <c r="E193" s="136">
        <v>39.04</v>
      </c>
      <c r="F193" s="136">
        <v>39.04</v>
      </c>
      <c r="G193" s="136">
        <v>-55.61</v>
      </c>
      <c r="H193" s="136">
        <v>0.36</v>
      </c>
    </row>
    <row r="194" spans="1:8" x14ac:dyDescent="0.25">
      <c r="A194" s="135">
        <v>885</v>
      </c>
      <c r="B194" s="136">
        <v>6.88</v>
      </c>
      <c r="C194" s="136">
        <v>314.3</v>
      </c>
      <c r="D194" s="136">
        <v>881.92</v>
      </c>
      <c r="E194" s="136">
        <v>39.46</v>
      </c>
      <c r="F194" s="136">
        <v>39.46</v>
      </c>
      <c r="G194" s="136">
        <v>-56.04</v>
      </c>
      <c r="H194" s="136">
        <v>0.36</v>
      </c>
    </row>
    <row r="195" spans="1:8" x14ac:dyDescent="0.25">
      <c r="A195" s="135">
        <v>890</v>
      </c>
      <c r="B195" s="136">
        <v>6.83</v>
      </c>
      <c r="C195" s="136">
        <v>314.08</v>
      </c>
      <c r="D195" s="136">
        <v>886.89</v>
      </c>
      <c r="E195" s="136">
        <v>39.880000000000003</v>
      </c>
      <c r="F195" s="136">
        <v>39.880000000000003</v>
      </c>
      <c r="G195" s="136">
        <v>-56.46</v>
      </c>
      <c r="H195" s="136">
        <v>0.36</v>
      </c>
    </row>
    <row r="196" spans="1:8" x14ac:dyDescent="0.25">
      <c r="A196" s="135">
        <v>895</v>
      </c>
      <c r="B196" s="136">
        <v>6.78</v>
      </c>
      <c r="C196" s="136">
        <v>313.57</v>
      </c>
      <c r="D196" s="136">
        <v>891.85</v>
      </c>
      <c r="E196" s="136">
        <v>40.29</v>
      </c>
      <c r="F196" s="136">
        <v>40.29</v>
      </c>
      <c r="G196" s="136">
        <v>-56.89</v>
      </c>
      <c r="H196" s="136">
        <v>0.46</v>
      </c>
    </row>
    <row r="197" spans="1:8" x14ac:dyDescent="0.25">
      <c r="A197" s="135">
        <v>900</v>
      </c>
      <c r="B197" s="136">
        <v>6.74</v>
      </c>
      <c r="C197" s="136">
        <v>313.05</v>
      </c>
      <c r="D197" s="136">
        <v>896.82</v>
      </c>
      <c r="E197" s="136">
        <v>40.69</v>
      </c>
      <c r="F197" s="136">
        <v>40.69</v>
      </c>
      <c r="G197" s="136">
        <v>-57.32</v>
      </c>
      <c r="H197" s="136">
        <v>0.46</v>
      </c>
    </row>
    <row r="198" spans="1:8" x14ac:dyDescent="0.25">
      <c r="A198" s="135">
        <v>905</v>
      </c>
      <c r="B198" s="136">
        <v>6.69</v>
      </c>
      <c r="C198" s="136">
        <v>312.52999999999997</v>
      </c>
      <c r="D198" s="136">
        <v>901.78</v>
      </c>
      <c r="E198" s="136">
        <v>41.09</v>
      </c>
      <c r="F198" s="136">
        <v>41.09</v>
      </c>
      <c r="G198" s="136">
        <v>-57.75</v>
      </c>
      <c r="H198" s="136">
        <v>0.46</v>
      </c>
    </row>
    <row r="199" spans="1:8" x14ac:dyDescent="0.25">
      <c r="A199" s="135">
        <v>910</v>
      </c>
      <c r="B199" s="136">
        <v>6.64</v>
      </c>
      <c r="C199" s="136">
        <v>312.01</v>
      </c>
      <c r="D199" s="136">
        <v>906.75</v>
      </c>
      <c r="E199" s="136">
        <v>41.48</v>
      </c>
      <c r="F199" s="136">
        <v>41.48</v>
      </c>
      <c r="G199" s="136">
        <v>-58.18</v>
      </c>
      <c r="H199" s="136">
        <v>0.46</v>
      </c>
    </row>
    <row r="200" spans="1:8" x14ac:dyDescent="0.25">
      <c r="A200" s="135">
        <v>915</v>
      </c>
      <c r="B200" s="136">
        <v>6.58</v>
      </c>
      <c r="C200" s="136">
        <v>312.51</v>
      </c>
      <c r="D200" s="136">
        <v>911.72</v>
      </c>
      <c r="E200" s="136">
        <v>41.87</v>
      </c>
      <c r="F200" s="136">
        <v>41.87</v>
      </c>
      <c r="G200" s="136">
        <v>-58.61</v>
      </c>
      <c r="H200" s="136">
        <v>0.52</v>
      </c>
    </row>
    <row r="201" spans="1:8" x14ac:dyDescent="0.25">
      <c r="A201" s="135">
        <v>920</v>
      </c>
      <c r="B201" s="136">
        <v>6.52</v>
      </c>
      <c r="C201" s="136">
        <v>313.02</v>
      </c>
      <c r="D201" s="136">
        <v>916.69</v>
      </c>
      <c r="E201" s="136">
        <v>42.26</v>
      </c>
      <c r="F201" s="136">
        <v>42.26</v>
      </c>
      <c r="G201" s="136">
        <v>-59.02</v>
      </c>
      <c r="H201" s="136">
        <v>0.52</v>
      </c>
    </row>
    <row r="202" spans="1:8" x14ac:dyDescent="0.25">
      <c r="A202" s="135">
        <v>925</v>
      </c>
      <c r="B202" s="136">
        <v>6.45</v>
      </c>
      <c r="C202" s="136">
        <v>313.52</v>
      </c>
      <c r="D202" s="136">
        <v>921.65</v>
      </c>
      <c r="E202" s="136">
        <v>42.64</v>
      </c>
      <c r="F202" s="136">
        <v>42.64</v>
      </c>
      <c r="G202" s="136">
        <v>-59.43</v>
      </c>
      <c r="H202" s="136">
        <v>0.52</v>
      </c>
    </row>
    <row r="203" spans="1:8" x14ac:dyDescent="0.25">
      <c r="A203" s="135">
        <v>930</v>
      </c>
      <c r="B203" s="136">
        <v>6.46</v>
      </c>
      <c r="C203" s="136">
        <v>313.93</v>
      </c>
      <c r="D203" s="136">
        <v>926.62</v>
      </c>
      <c r="E203" s="136">
        <v>43.03</v>
      </c>
      <c r="F203" s="136">
        <v>43.03</v>
      </c>
      <c r="G203" s="136">
        <v>-59.84</v>
      </c>
      <c r="H203" s="136">
        <v>0.27</v>
      </c>
    </row>
    <row r="204" spans="1:8" x14ac:dyDescent="0.25">
      <c r="A204" s="135">
        <v>935</v>
      </c>
      <c r="B204" s="136">
        <v>6.46</v>
      </c>
      <c r="C204" s="136">
        <v>314.33999999999997</v>
      </c>
      <c r="D204" s="136">
        <v>931.59</v>
      </c>
      <c r="E204" s="136">
        <v>43.42</v>
      </c>
      <c r="F204" s="136">
        <v>43.42</v>
      </c>
      <c r="G204" s="136">
        <v>-60.24</v>
      </c>
      <c r="H204" s="136">
        <v>0.27</v>
      </c>
    </row>
    <row r="205" spans="1:8" x14ac:dyDescent="0.25">
      <c r="A205" s="135">
        <v>940</v>
      </c>
      <c r="B205" s="136">
        <v>6.47</v>
      </c>
      <c r="C205" s="136">
        <v>314.75</v>
      </c>
      <c r="D205" s="136">
        <v>936.56</v>
      </c>
      <c r="E205" s="136">
        <v>43.82</v>
      </c>
      <c r="F205" s="136">
        <v>43.82</v>
      </c>
      <c r="G205" s="136">
        <v>-60.65</v>
      </c>
      <c r="H205" s="136">
        <v>0.28999999999999998</v>
      </c>
    </row>
    <row r="206" spans="1:8" x14ac:dyDescent="0.25">
      <c r="A206" s="135">
        <v>945</v>
      </c>
      <c r="B206" s="136">
        <v>6.47</v>
      </c>
      <c r="C206" s="136">
        <v>315.16000000000003</v>
      </c>
      <c r="D206" s="136">
        <v>941.53</v>
      </c>
      <c r="E206" s="136">
        <v>44.22</v>
      </c>
      <c r="F206" s="136">
        <v>44.22</v>
      </c>
      <c r="G206" s="136">
        <v>-61.04</v>
      </c>
      <c r="H206" s="136">
        <v>0.28999999999999998</v>
      </c>
    </row>
    <row r="207" spans="1:8" x14ac:dyDescent="0.25">
      <c r="A207" s="135">
        <v>950</v>
      </c>
      <c r="B207" s="136">
        <v>6.48</v>
      </c>
      <c r="C207" s="136">
        <v>315.57</v>
      </c>
      <c r="D207" s="136">
        <v>946.49</v>
      </c>
      <c r="E207" s="136">
        <v>44.62</v>
      </c>
      <c r="F207" s="136">
        <v>44.62</v>
      </c>
      <c r="G207" s="136">
        <v>-61.44</v>
      </c>
      <c r="H207" s="136">
        <v>0.28999999999999998</v>
      </c>
    </row>
    <row r="208" spans="1:8" x14ac:dyDescent="0.25">
      <c r="A208" s="135">
        <v>955</v>
      </c>
      <c r="B208" s="136">
        <v>6.54</v>
      </c>
      <c r="C208" s="136">
        <v>315.82</v>
      </c>
      <c r="D208" s="136">
        <v>951.46</v>
      </c>
      <c r="E208" s="136">
        <v>45.02</v>
      </c>
      <c r="F208" s="136">
        <v>45.02</v>
      </c>
      <c r="G208" s="136">
        <v>-61.84</v>
      </c>
      <c r="H208" s="136">
        <v>0.39</v>
      </c>
    </row>
    <row r="209" spans="1:8" x14ac:dyDescent="0.25">
      <c r="A209" s="135">
        <v>960</v>
      </c>
      <c r="B209" s="136">
        <v>6.6</v>
      </c>
      <c r="C209" s="136">
        <v>316.07</v>
      </c>
      <c r="D209" s="136">
        <v>956.43</v>
      </c>
      <c r="E209" s="136">
        <v>45.43</v>
      </c>
      <c r="F209" s="136">
        <v>45.43</v>
      </c>
      <c r="G209" s="136">
        <v>-62.23</v>
      </c>
      <c r="H209" s="136">
        <v>0.39</v>
      </c>
    </row>
    <row r="210" spans="1:8" x14ac:dyDescent="0.25">
      <c r="A210" s="135">
        <v>965</v>
      </c>
      <c r="B210" s="136">
        <v>6.66</v>
      </c>
      <c r="C210" s="136">
        <v>316.32</v>
      </c>
      <c r="D210" s="136">
        <v>961.4</v>
      </c>
      <c r="E210" s="136">
        <v>45.85</v>
      </c>
      <c r="F210" s="136">
        <v>45.85</v>
      </c>
      <c r="G210" s="136">
        <v>-62.63</v>
      </c>
      <c r="H210" s="136">
        <v>0.39</v>
      </c>
    </row>
    <row r="211" spans="1:8" x14ac:dyDescent="0.25">
      <c r="A211" s="135">
        <v>970</v>
      </c>
      <c r="B211" s="136">
        <v>6.72</v>
      </c>
      <c r="C211" s="136">
        <v>316.57</v>
      </c>
      <c r="D211" s="136">
        <v>966.36</v>
      </c>
      <c r="E211" s="136">
        <v>46.27</v>
      </c>
      <c r="F211" s="136">
        <v>46.27</v>
      </c>
      <c r="G211" s="136">
        <v>-63.04</v>
      </c>
      <c r="H211" s="136">
        <v>0.41</v>
      </c>
    </row>
    <row r="212" spans="1:8" x14ac:dyDescent="0.25">
      <c r="A212" s="135">
        <v>975</v>
      </c>
      <c r="B212" s="136">
        <v>6.78</v>
      </c>
      <c r="C212" s="136">
        <v>316.82</v>
      </c>
      <c r="D212" s="136">
        <v>971.33</v>
      </c>
      <c r="E212" s="136">
        <v>46.7</v>
      </c>
      <c r="F212" s="136">
        <v>46.7</v>
      </c>
      <c r="G212" s="136">
        <v>-63.44</v>
      </c>
      <c r="H212" s="136">
        <v>0.41</v>
      </c>
    </row>
    <row r="213" spans="1:8" x14ac:dyDescent="0.25">
      <c r="A213" s="135">
        <v>980</v>
      </c>
      <c r="B213" s="136">
        <v>6.73</v>
      </c>
      <c r="C213" s="136">
        <v>316.83999999999997</v>
      </c>
      <c r="D213" s="136">
        <v>976.29</v>
      </c>
      <c r="E213" s="136">
        <v>47.13</v>
      </c>
      <c r="F213" s="136">
        <v>47.13</v>
      </c>
      <c r="G213" s="136">
        <v>-63.84</v>
      </c>
      <c r="H213" s="136">
        <v>0.27</v>
      </c>
    </row>
    <row r="214" spans="1:8" x14ac:dyDescent="0.25">
      <c r="A214" s="135">
        <v>985</v>
      </c>
      <c r="B214" s="136">
        <v>6.69</v>
      </c>
      <c r="C214" s="136">
        <v>316.87</v>
      </c>
      <c r="D214" s="136">
        <v>981.26</v>
      </c>
      <c r="E214" s="136">
        <v>47.56</v>
      </c>
      <c r="F214" s="136">
        <v>47.56</v>
      </c>
      <c r="G214" s="136">
        <v>-64.239999999999995</v>
      </c>
      <c r="H214" s="136">
        <v>0.27</v>
      </c>
    </row>
    <row r="215" spans="1:8" x14ac:dyDescent="0.25">
      <c r="A215" s="135">
        <v>990</v>
      </c>
      <c r="B215" s="136">
        <v>6.64</v>
      </c>
      <c r="C215" s="136">
        <v>316.89</v>
      </c>
      <c r="D215" s="136">
        <v>986.22</v>
      </c>
      <c r="E215" s="136">
        <v>47.98</v>
      </c>
      <c r="F215" s="136">
        <v>47.98</v>
      </c>
      <c r="G215" s="136">
        <v>-64.64</v>
      </c>
      <c r="H215" s="136">
        <v>0.27</v>
      </c>
    </row>
    <row r="216" spans="1:8" x14ac:dyDescent="0.25">
      <c r="A216" s="135">
        <v>995</v>
      </c>
      <c r="B216" s="136">
        <v>6.59</v>
      </c>
      <c r="C216" s="136">
        <v>316.91000000000003</v>
      </c>
      <c r="D216" s="136">
        <v>991.19</v>
      </c>
      <c r="E216" s="136">
        <v>48.4</v>
      </c>
      <c r="F216" s="136">
        <v>48.4</v>
      </c>
      <c r="G216" s="136">
        <v>-65.03</v>
      </c>
      <c r="H216" s="136">
        <v>0.27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90" zoomScaleNormal="90" workbookViewId="0">
      <pane ySplit="16" topLeftCell="A17" activePane="bottomLeft" state="frozenSplit"/>
      <selection activeCell="A3" sqref="A3"/>
      <selection pane="bottomLeft" activeCell="J23" sqref="J23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43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9" t="str">
        <f>'VS EWNS'!A4</f>
        <v>Origin</v>
      </c>
      <c r="B4" s="27"/>
      <c r="C4" s="29" t="str">
        <f>'VS EWNS'!C4</f>
        <v>Durham Ranch 122V</v>
      </c>
      <c r="D4" s="28"/>
      <c r="E4" s="29" t="str">
        <f>'VS EWNS'!G4</f>
        <v>Durham Ranch</v>
      </c>
      <c r="F4" s="27"/>
      <c r="G4" s="30" t="str">
        <f>'VS EWNS'!A6</f>
        <v>Australia</v>
      </c>
      <c r="H4" s="40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2"/>
    </row>
    <row r="6" spans="1:8" s="1" customFormat="1" x14ac:dyDescent="0.25">
      <c r="A6" s="30" t="str">
        <f>'VS EWNS'!C6</f>
        <v>Queensland</v>
      </c>
      <c r="B6" s="40"/>
      <c r="C6" s="20" t="str">
        <f>'VS EWNS'!G6</f>
        <v>North Seeking Gyro</v>
      </c>
      <c r="D6" s="41"/>
      <c r="E6" s="25" t="str">
        <f>'VS EWNS'!C11</f>
        <v>026˚ 01' 02.87" S.</v>
      </c>
      <c r="F6" s="23"/>
      <c r="G6" s="26" t="str">
        <f>'VS EWNS'!D11</f>
        <v>149˚ 11' 17.76" E.</v>
      </c>
      <c r="H6" s="28"/>
    </row>
    <row r="7" spans="1:8" x14ac:dyDescent="0.25">
      <c r="A7" s="14" t="s">
        <v>13</v>
      </c>
      <c r="B7" s="15"/>
      <c r="C7" s="15"/>
      <c r="D7" s="15"/>
      <c r="E7" s="15"/>
      <c r="F7" s="15"/>
      <c r="G7" s="34"/>
      <c r="H7" s="16"/>
    </row>
    <row r="8" spans="1:8" s="2" customFormat="1" ht="9" customHeight="1" x14ac:dyDescent="0.25">
      <c r="A8" s="4" t="s">
        <v>33</v>
      </c>
      <c r="B8" s="5"/>
      <c r="C8" s="33" t="s">
        <v>16</v>
      </c>
      <c r="D8" s="5"/>
      <c r="E8" s="33" t="s">
        <v>40</v>
      </c>
      <c r="F8" s="9"/>
      <c r="G8" s="4" t="s">
        <v>25</v>
      </c>
      <c r="H8" s="5"/>
    </row>
    <row r="9" spans="1:8" s="1" customFormat="1" x14ac:dyDescent="0.25">
      <c r="A9" s="20" t="str">
        <f>'VS EWNS'!A9</f>
        <v>Ground Level</v>
      </c>
      <c r="B9" s="24"/>
      <c r="C9" s="42" t="str">
        <f>'VS EWNS'!B9</f>
        <v>290.40m AMSL</v>
      </c>
      <c r="D9" s="24"/>
      <c r="E9" s="20" t="str">
        <f>'VS EWNS'!C9</f>
        <v>RKB</v>
      </c>
      <c r="F9" s="23"/>
      <c r="G9" s="111">
        <f>'VS EWNS'!D9</f>
        <v>4.53</v>
      </c>
      <c r="H9" s="24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24" customFormat="1" ht="12.75" x14ac:dyDescent="0.25">
      <c r="A11" s="114">
        <f ca="1">'VS EWNS'!A11</f>
        <v>41020</v>
      </c>
      <c r="B11" s="24"/>
      <c r="C11" s="20" t="str">
        <f>'VS EWNS'!B11</f>
        <v>True North</v>
      </c>
      <c r="D11" s="24"/>
      <c r="E11" s="20" t="str">
        <f>'VS EWNS'!G9</f>
        <v>0 m MD</v>
      </c>
      <c r="F11" s="23"/>
      <c r="G11" s="43" t="str">
        <f>'VS EWNS'!H9</f>
        <v>996m MD</v>
      </c>
      <c r="H11" s="24"/>
    </row>
    <row r="12" spans="1:8" s="2" customFormat="1" ht="9" customHeight="1" x14ac:dyDescent="0.25">
      <c r="A12" s="46" t="str">
        <f>A4</f>
        <v>Origin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4" customFormat="1" ht="12.75" x14ac:dyDescent="0.25">
      <c r="A13" s="114" t="str">
        <f>'VS EWNS'!A13</f>
        <v>P. Bawden</v>
      </c>
      <c r="B13" s="24"/>
      <c r="C13" s="20" t="str">
        <f>'VS EWNS'!B13</f>
        <v>J. Hollingworth</v>
      </c>
      <c r="D13" s="24"/>
      <c r="E13" s="20" t="str">
        <f>'VS EWNS'!G13</f>
        <v>G. Thomson</v>
      </c>
      <c r="F13" s="23"/>
      <c r="G13" s="43" t="str">
        <f>'VS EWNS'!C13</f>
        <v>Wireline</v>
      </c>
      <c r="H13" s="123">
        <f>'VS EWNS'!H13</f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15" customHeight="1" x14ac:dyDescent="0.25">
      <c r="A15" s="17"/>
      <c r="B15" s="18"/>
      <c r="C15" s="18"/>
      <c r="D15" s="18"/>
      <c r="E15" s="18"/>
      <c r="F15" s="18"/>
      <c r="G15" s="18"/>
      <c r="H15" s="19"/>
    </row>
    <row r="16" spans="1:8" s="8" customFormat="1" ht="45" x14ac:dyDescent="0.25">
      <c r="A16" s="44" t="s">
        <v>4</v>
      </c>
      <c r="B16" s="44" t="s">
        <v>5</v>
      </c>
      <c r="C16" s="44" t="s">
        <v>6</v>
      </c>
      <c r="D16" s="44" t="s">
        <v>7</v>
      </c>
      <c r="E16" s="44" t="s">
        <v>8</v>
      </c>
      <c r="F16" s="44" t="s">
        <v>9</v>
      </c>
      <c r="G16" s="44" t="s">
        <v>10</v>
      </c>
      <c r="H16" s="44" t="s">
        <v>11</v>
      </c>
    </row>
    <row r="17" spans="1:8" ht="13.5" customHeight="1" x14ac:dyDescent="0.25">
      <c r="A17" s="135">
        <v>0</v>
      </c>
      <c r="B17" s="136">
        <v>0.45</v>
      </c>
      <c r="C17" s="136">
        <v>243.85</v>
      </c>
      <c r="D17" s="136">
        <v>0</v>
      </c>
      <c r="E17" s="137"/>
      <c r="F17" s="136">
        <v>0</v>
      </c>
      <c r="G17" s="136">
        <v>0</v>
      </c>
      <c r="H17" s="136"/>
    </row>
    <row r="18" spans="1:8" ht="13.5" customHeight="1" x14ac:dyDescent="0.25">
      <c r="A18" s="135">
        <v>50</v>
      </c>
      <c r="B18" s="136">
        <v>0.44</v>
      </c>
      <c r="C18" s="136">
        <v>293.27</v>
      </c>
      <c r="D18" s="136">
        <v>50</v>
      </c>
      <c r="E18" s="136">
        <v>-0.01</v>
      </c>
      <c r="F18" s="136">
        <v>-0.01</v>
      </c>
      <c r="G18" s="136">
        <v>-0.39</v>
      </c>
      <c r="H18" s="136">
        <v>0.22</v>
      </c>
    </row>
    <row r="19" spans="1:8" ht="13.5" customHeight="1" x14ac:dyDescent="0.25">
      <c r="A19" s="135">
        <v>100</v>
      </c>
      <c r="B19" s="136">
        <v>1.74</v>
      </c>
      <c r="C19" s="136">
        <v>305.20999999999998</v>
      </c>
      <c r="D19" s="136">
        <v>99.99</v>
      </c>
      <c r="E19" s="136">
        <v>0.45</v>
      </c>
      <c r="F19" s="136">
        <v>0.45</v>
      </c>
      <c r="G19" s="136">
        <v>-1.22</v>
      </c>
      <c r="H19" s="136">
        <v>0.79</v>
      </c>
    </row>
    <row r="20" spans="1:8" ht="13.5" customHeight="1" x14ac:dyDescent="0.25">
      <c r="A20" s="135">
        <v>150</v>
      </c>
      <c r="B20" s="136">
        <v>3.74</v>
      </c>
      <c r="C20" s="136">
        <v>305.19</v>
      </c>
      <c r="D20" s="136">
        <v>149.93</v>
      </c>
      <c r="E20" s="136">
        <v>1.83</v>
      </c>
      <c r="F20" s="136">
        <v>1.83</v>
      </c>
      <c r="G20" s="136">
        <v>-3.17</v>
      </c>
      <c r="H20" s="136">
        <v>1.2</v>
      </c>
    </row>
    <row r="21" spans="1:8" ht="13.5" customHeight="1" x14ac:dyDescent="0.25">
      <c r="A21" s="135">
        <v>200</v>
      </c>
      <c r="B21" s="136">
        <v>5.15</v>
      </c>
      <c r="C21" s="136">
        <v>304.8</v>
      </c>
      <c r="D21" s="136">
        <v>199.78</v>
      </c>
      <c r="E21" s="136">
        <v>4.0599999999999996</v>
      </c>
      <c r="F21" s="136">
        <v>4.0599999999999996</v>
      </c>
      <c r="G21" s="136">
        <v>-6.35</v>
      </c>
      <c r="H21" s="136">
        <v>0.84</v>
      </c>
    </row>
    <row r="22" spans="1:8" ht="13.5" customHeight="1" x14ac:dyDescent="0.25">
      <c r="A22" s="135">
        <v>250</v>
      </c>
      <c r="B22" s="136">
        <v>5.84</v>
      </c>
      <c r="C22" s="136">
        <v>305.52</v>
      </c>
      <c r="D22" s="136">
        <v>249.55</v>
      </c>
      <c r="E22" s="136">
        <v>6.81</v>
      </c>
      <c r="F22" s="136">
        <v>6.81</v>
      </c>
      <c r="G22" s="136">
        <v>-10.26</v>
      </c>
      <c r="H22" s="136">
        <v>0.42</v>
      </c>
    </row>
    <row r="23" spans="1:8" ht="13.5" customHeight="1" x14ac:dyDescent="0.25">
      <c r="A23" s="135">
        <v>300</v>
      </c>
      <c r="B23" s="136">
        <v>5.32</v>
      </c>
      <c r="C23" s="136">
        <v>302.95999999999998</v>
      </c>
      <c r="D23" s="136">
        <v>299.31</v>
      </c>
      <c r="E23" s="136">
        <v>9.5500000000000007</v>
      </c>
      <c r="F23" s="136">
        <v>9.5500000000000007</v>
      </c>
      <c r="G23" s="136">
        <v>-14.28</v>
      </c>
      <c r="H23" s="136">
        <v>0.35</v>
      </c>
    </row>
    <row r="24" spans="1:8" ht="13.5" customHeight="1" x14ac:dyDescent="0.25">
      <c r="A24" s="135">
        <v>350</v>
      </c>
      <c r="B24" s="136">
        <v>4.75</v>
      </c>
      <c r="C24" s="136">
        <v>306.07</v>
      </c>
      <c r="D24" s="136">
        <v>349.12</v>
      </c>
      <c r="E24" s="136">
        <v>12.03</v>
      </c>
      <c r="F24" s="136">
        <v>12.03</v>
      </c>
      <c r="G24" s="136">
        <v>-17.899999999999999</v>
      </c>
      <c r="H24" s="136">
        <v>0.38</v>
      </c>
    </row>
    <row r="25" spans="1:8" x14ac:dyDescent="0.25">
      <c r="A25" s="135">
        <v>400</v>
      </c>
      <c r="B25" s="136">
        <v>3.94</v>
      </c>
      <c r="C25" s="136">
        <v>317.70999999999998</v>
      </c>
      <c r="D25" s="136">
        <v>398.97</v>
      </c>
      <c r="E25" s="136">
        <v>14.56</v>
      </c>
      <c r="F25" s="136">
        <v>14.56</v>
      </c>
      <c r="G25" s="136">
        <v>-20.71</v>
      </c>
      <c r="H25" s="136">
        <v>0.72</v>
      </c>
    </row>
    <row r="26" spans="1:8" x14ac:dyDescent="0.25">
      <c r="A26" s="135">
        <v>450</v>
      </c>
      <c r="B26" s="136">
        <v>3.93</v>
      </c>
      <c r="C26" s="136">
        <v>320.3</v>
      </c>
      <c r="D26" s="136">
        <v>448.85</v>
      </c>
      <c r="E26" s="136">
        <v>17.149999999999999</v>
      </c>
      <c r="F26" s="136">
        <v>17.149999999999999</v>
      </c>
      <c r="G26" s="136">
        <v>-22.96</v>
      </c>
      <c r="H26" s="136">
        <v>0.11</v>
      </c>
    </row>
    <row r="27" spans="1:8" x14ac:dyDescent="0.25">
      <c r="A27" s="135">
        <v>500</v>
      </c>
      <c r="B27" s="136">
        <v>4.2</v>
      </c>
      <c r="C27" s="136">
        <v>309.17</v>
      </c>
      <c r="D27" s="136">
        <v>498.73</v>
      </c>
      <c r="E27" s="136">
        <v>19.649999999999999</v>
      </c>
      <c r="F27" s="136">
        <v>19.649999999999999</v>
      </c>
      <c r="G27" s="136">
        <v>-25.48</v>
      </c>
      <c r="H27" s="136">
        <v>0.5</v>
      </c>
    </row>
    <row r="28" spans="1:8" x14ac:dyDescent="0.25">
      <c r="A28" s="135">
        <v>550</v>
      </c>
      <c r="B28" s="136">
        <v>3.83</v>
      </c>
      <c r="C28" s="136">
        <v>295.89999999999998</v>
      </c>
      <c r="D28" s="136">
        <v>548.61</v>
      </c>
      <c r="E28" s="136">
        <v>21.53</v>
      </c>
      <c r="F28" s="136">
        <v>21.53</v>
      </c>
      <c r="G28" s="136">
        <v>-28.43</v>
      </c>
      <c r="H28" s="136">
        <v>0.6</v>
      </c>
    </row>
    <row r="29" spans="1:8" x14ac:dyDescent="0.25">
      <c r="A29" s="135">
        <v>600</v>
      </c>
      <c r="B29" s="136">
        <v>4.33</v>
      </c>
      <c r="C29" s="136">
        <v>295.57</v>
      </c>
      <c r="D29" s="136">
        <v>598.48</v>
      </c>
      <c r="E29" s="136">
        <v>23.07</v>
      </c>
      <c r="F29" s="136">
        <v>23.07</v>
      </c>
      <c r="G29" s="136">
        <v>-31.64</v>
      </c>
      <c r="H29" s="136">
        <v>0.3</v>
      </c>
    </row>
    <row r="30" spans="1:8" x14ac:dyDescent="0.25">
      <c r="A30" s="135">
        <v>650</v>
      </c>
      <c r="B30" s="136">
        <v>4.6900000000000004</v>
      </c>
      <c r="C30" s="136">
        <v>296.14999999999998</v>
      </c>
      <c r="D30" s="136">
        <v>648.32000000000005</v>
      </c>
      <c r="E30" s="136">
        <v>24.79</v>
      </c>
      <c r="F30" s="136">
        <v>24.79</v>
      </c>
      <c r="G30" s="136">
        <v>-35.17</v>
      </c>
      <c r="H30" s="136">
        <v>0.22</v>
      </c>
    </row>
    <row r="31" spans="1:8" x14ac:dyDescent="0.25">
      <c r="A31" s="135">
        <v>700</v>
      </c>
      <c r="B31" s="136">
        <v>5.23</v>
      </c>
      <c r="C31" s="136">
        <v>294.83999999999997</v>
      </c>
      <c r="D31" s="136">
        <v>698.14</v>
      </c>
      <c r="E31" s="136">
        <v>26.65</v>
      </c>
      <c r="F31" s="136">
        <v>26.65</v>
      </c>
      <c r="G31" s="136">
        <v>-39.07</v>
      </c>
      <c r="H31" s="136">
        <v>0.33</v>
      </c>
    </row>
    <row r="32" spans="1:8" x14ac:dyDescent="0.25">
      <c r="A32" s="135">
        <v>750</v>
      </c>
      <c r="B32" s="136">
        <v>5.65</v>
      </c>
      <c r="C32" s="136">
        <v>299.63</v>
      </c>
      <c r="D32" s="136">
        <v>747.91</v>
      </c>
      <c r="E32" s="136">
        <v>28.82</v>
      </c>
      <c r="F32" s="136">
        <v>28.82</v>
      </c>
      <c r="G32" s="136">
        <v>-43.29</v>
      </c>
      <c r="H32" s="136">
        <v>0.37</v>
      </c>
    </row>
    <row r="33" spans="1:8" x14ac:dyDescent="0.25">
      <c r="A33" s="135">
        <v>800</v>
      </c>
      <c r="B33" s="136">
        <v>6.07</v>
      </c>
      <c r="C33" s="136">
        <v>304.79000000000002</v>
      </c>
      <c r="D33" s="136">
        <v>797.65</v>
      </c>
      <c r="E33" s="136">
        <v>31.54</v>
      </c>
      <c r="F33" s="136">
        <v>31.54</v>
      </c>
      <c r="G33" s="136">
        <v>-47.61</v>
      </c>
      <c r="H33" s="136">
        <v>0.4</v>
      </c>
    </row>
    <row r="34" spans="1:8" x14ac:dyDescent="0.25">
      <c r="A34" s="135">
        <v>850</v>
      </c>
      <c r="B34" s="136">
        <v>7.28</v>
      </c>
      <c r="C34" s="136">
        <v>314.57</v>
      </c>
      <c r="D34" s="136">
        <v>847.31</v>
      </c>
      <c r="E34" s="136">
        <v>35.25</v>
      </c>
      <c r="F34" s="136">
        <v>35.25</v>
      </c>
      <c r="G34" s="136">
        <v>-52.09</v>
      </c>
      <c r="H34" s="136">
        <v>0.99</v>
      </c>
    </row>
    <row r="35" spans="1:8" x14ac:dyDescent="0.25">
      <c r="A35" s="135">
        <v>900</v>
      </c>
      <c r="B35" s="136">
        <v>6.82</v>
      </c>
      <c r="C35" s="136">
        <v>313.61</v>
      </c>
      <c r="D35" s="136">
        <v>896.93</v>
      </c>
      <c r="E35" s="136">
        <v>39.520000000000003</v>
      </c>
      <c r="F35" s="136">
        <v>39.520000000000003</v>
      </c>
      <c r="G35" s="136">
        <v>-56.49</v>
      </c>
      <c r="H35" s="136">
        <v>0.28999999999999998</v>
      </c>
    </row>
    <row r="36" spans="1:8" x14ac:dyDescent="0.25">
      <c r="A36" s="135">
        <v>950</v>
      </c>
      <c r="B36" s="136">
        <v>6.47</v>
      </c>
      <c r="C36" s="136">
        <v>314.55</v>
      </c>
      <c r="D36" s="136">
        <v>946.6</v>
      </c>
      <c r="E36" s="136">
        <v>43.55</v>
      </c>
      <c r="F36" s="136">
        <v>43.55</v>
      </c>
      <c r="G36" s="136">
        <v>-60.65</v>
      </c>
      <c r="H36" s="136">
        <v>0.22</v>
      </c>
    </row>
    <row r="37" spans="1:8" x14ac:dyDescent="0.25">
      <c r="A37" s="135">
        <v>1000</v>
      </c>
      <c r="B37" s="136">
        <v>6.69</v>
      </c>
      <c r="C37" s="136">
        <v>316.87</v>
      </c>
      <c r="D37" s="136">
        <v>996.27</v>
      </c>
      <c r="E37" s="136">
        <v>47.64</v>
      </c>
      <c r="F37" s="136">
        <v>47.64</v>
      </c>
      <c r="G37" s="136">
        <v>-64.650000000000006</v>
      </c>
      <c r="H37" s="136">
        <v>0.21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Page</vt:lpstr>
      <vt:lpstr>Event Summary</vt:lpstr>
      <vt:lpstr>Tool Sketch</vt:lpstr>
      <vt:lpstr>VS EWNS</vt:lpstr>
      <vt:lpstr>OTH Dev</vt:lpstr>
      <vt:lpstr>Survey 5m</vt:lpstr>
      <vt:lpstr>Survey 50m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2012-04-21T10:12:41Z</cp:lastPrinted>
  <dcterms:created xsi:type="dcterms:W3CDTF">2012-03-28T03:24:07Z</dcterms:created>
  <dcterms:modified xsi:type="dcterms:W3CDTF">2012-04-21T10:13:28Z</dcterms:modified>
</cp:coreProperties>
</file>