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22995" windowHeight="9675"/>
  </bookViews>
  <sheets>
    <sheet name="Cover Page" sheetId="16" r:id="rId1"/>
    <sheet name="Event Summary" sheetId="17" r:id="rId2"/>
    <sheet name="Tool Sketch" sheetId="18" r:id="rId3"/>
    <sheet name="VS EWNS" sheetId="1" r:id="rId4"/>
    <sheet name="OTH Dev" sheetId="13" r:id="rId5"/>
    <sheet name="Survey 5m" sheetId="12" r:id="rId6"/>
    <sheet name="Survey 50m" sheetId="15" r:id="rId7"/>
  </sheets>
  <definedNames>
    <definedName name="_xlnm.Print_Area" localSheetId="4">'OTH Dev'!$A$1:$H$55</definedName>
    <definedName name="_xlnm.Print_Area" localSheetId="3">'VS EWNS'!$A$1:$H$55</definedName>
  </definedNames>
  <calcPr calcId="145621"/>
</workbook>
</file>

<file path=xl/calcChain.xml><?xml version="1.0" encoding="utf-8"?>
<calcChain xmlns="http://schemas.openxmlformats.org/spreadsheetml/2006/main">
  <c r="G11" i="13" l="1"/>
  <c r="G11" i="1"/>
  <c r="H13" i="1" l="1"/>
  <c r="D13" i="1"/>
  <c r="C13" i="1"/>
  <c r="B13" i="1"/>
  <c r="A13" i="1"/>
  <c r="D11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A4" i="18" l="1"/>
  <c r="C4" i="18"/>
  <c r="E4" i="18"/>
  <c r="G4" i="18"/>
  <c r="A6" i="18"/>
  <c r="C6" i="18"/>
  <c r="E6" i="18"/>
  <c r="G6" i="18"/>
  <c r="A9" i="18"/>
  <c r="C9" i="18"/>
  <c r="E9" i="18"/>
  <c r="G9" i="18"/>
  <c r="A11" i="18"/>
  <c r="C11" i="18"/>
  <c r="E11" i="18"/>
  <c r="G11" i="18"/>
  <c r="A12" i="18"/>
  <c r="A13" i="18"/>
  <c r="C13" i="18"/>
  <c r="E13" i="18"/>
  <c r="G13" i="18"/>
  <c r="H13" i="18"/>
  <c r="C52" i="18"/>
  <c r="D53" i="18"/>
  <c r="E54" i="18"/>
  <c r="E12" i="16"/>
  <c r="E13" i="16"/>
  <c r="E14" i="16"/>
  <c r="E15" i="16"/>
  <c r="E16" i="16"/>
  <c r="E17" i="16"/>
  <c r="E18" i="16"/>
  <c r="H34" i="16"/>
  <c r="C13" i="15" l="1"/>
  <c r="G13" i="15"/>
  <c r="C13" i="12"/>
  <c r="G13" i="12"/>
  <c r="E13" i="15"/>
  <c r="A13" i="15"/>
  <c r="E13" i="12"/>
  <c r="A13" i="12"/>
  <c r="H13" i="15"/>
  <c r="H13" i="12"/>
  <c r="H13" i="13"/>
  <c r="G13" i="13"/>
  <c r="D13" i="13"/>
  <c r="C13" i="13"/>
  <c r="B13" i="13"/>
  <c r="A13" i="13"/>
  <c r="A12" i="1"/>
  <c r="E11" i="15" l="1"/>
  <c r="C11" i="15"/>
  <c r="A11" i="15"/>
  <c r="G9" i="15"/>
  <c r="E9" i="15"/>
  <c r="C9" i="15"/>
  <c r="A9" i="15"/>
  <c r="G6" i="15"/>
  <c r="E6" i="15"/>
  <c r="C6" i="15"/>
  <c r="A6" i="15"/>
  <c r="G4" i="15"/>
  <c r="E4" i="15"/>
  <c r="C4" i="15"/>
  <c r="A4" i="15"/>
  <c r="A12" i="15" s="1"/>
  <c r="E11" i="12"/>
  <c r="C11" i="12"/>
  <c r="A11" i="12"/>
  <c r="G9" i="12"/>
  <c r="E9" i="12"/>
  <c r="C9" i="12"/>
  <c r="A9" i="12"/>
  <c r="C6" i="12"/>
  <c r="A6" i="12"/>
  <c r="G4" i="12"/>
  <c r="E4" i="12"/>
  <c r="C4" i="12"/>
  <c r="A4" i="12"/>
  <c r="A12" i="12" s="1"/>
  <c r="G6" i="12" l="1"/>
  <c r="E6" i="12"/>
  <c r="H11" i="13"/>
  <c r="D11" i="13"/>
  <c r="C11" i="13"/>
  <c r="B11" i="13"/>
  <c r="A11" i="13"/>
  <c r="G9" i="13"/>
  <c r="D9" i="13"/>
  <c r="C9" i="13"/>
  <c r="B9" i="13"/>
  <c r="A9" i="13"/>
  <c r="G6" i="13"/>
  <c r="C6" i="13"/>
  <c r="A6" i="13"/>
  <c r="G4" i="13"/>
  <c r="C4" i="13"/>
  <c r="A4" i="13"/>
  <c r="H11" i="1" l="1"/>
  <c r="A12" i="13"/>
  <c r="H9" i="13"/>
  <c r="G11" i="15"/>
  <c r="G11" i="12"/>
</calcChain>
</file>

<file path=xl/sharedStrings.xml><?xml version="1.0" encoding="utf-8"?>
<sst xmlns="http://schemas.openxmlformats.org/spreadsheetml/2006/main" count="231" uniqueCount="104">
  <si>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</si>
  <si>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</si>
  <si>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</si>
  <si>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</si>
  <si>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</si>
  <si>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</si>
  <si>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</si>
  <si>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</si>
  <si>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</si>
  <si>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</si>
  <si>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</si>
  <si>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</si>
  <si>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</si>
  <si>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</si>
  <si>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</si>
  <si>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</si>
  <si>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</si>
  <si>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</si>
  <si>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</si>
  <si>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</si>
  <si>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Queensland</t>
  </si>
  <si>
    <t>Latitude</t>
  </si>
  <si>
    <t>Longitude</t>
  </si>
  <si>
    <t>Survey Reference</t>
  </si>
  <si>
    <t>0 m MD</t>
  </si>
  <si>
    <t>Depth Above Reference</t>
  </si>
  <si>
    <t>True North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</si>
  <si>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</si>
  <si>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</si>
  <si>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</si>
  <si>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</si>
  <si>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</si>
  <si>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</si>
  <si>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</si>
  <si>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Maximum Deviation</t>
  </si>
  <si>
    <t>Depth of Max Deviation</t>
  </si>
  <si>
    <t>Deviation vs Measured Depth</t>
  </si>
  <si>
    <t>Depth of Max DLS</t>
  </si>
  <si>
    <t>Max DLS</t>
  </si>
  <si>
    <t>Elevation</t>
  </si>
  <si>
    <t>Depth Reference</t>
  </si>
  <si>
    <t>Vertical Section / NS - EW Plot / Deviation Plot</t>
  </si>
  <si>
    <t>Three Dimensional Well Profile / Dogleg Severity</t>
  </si>
  <si>
    <t>Survey Data / 50 m Intervals</t>
  </si>
  <si>
    <t>Survey Data / 5 m Intervals</t>
  </si>
  <si>
    <t>Origin</t>
  </si>
  <si>
    <t>Wireline Company</t>
  </si>
  <si>
    <t>Vause Wireline</t>
  </si>
  <si>
    <t>Wireline</t>
  </si>
  <si>
    <t>Wireline Engineer</t>
  </si>
  <si>
    <t>J. Hollingworth</t>
  </si>
  <si>
    <t>Gyro Rep</t>
  </si>
  <si>
    <t>Tool Serial Number</t>
  </si>
  <si>
    <t>Survey Tool SN</t>
  </si>
  <si>
    <t>Tools SN</t>
  </si>
  <si>
    <t>Conveyance</t>
  </si>
  <si>
    <t>Conveyance Type</t>
  </si>
  <si>
    <t>Report Date:</t>
  </si>
  <si>
    <t>Survey Engineer:</t>
  </si>
  <si>
    <t>Survey Date:</t>
  </si>
  <si>
    <t>Longitude:</t>
  </si>
  <si>
    <t>Latitude: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</si>
  <si>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</si>
  <si>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</si>
  <si>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</si>
  <si>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</si>
  <si>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</si>
  <si>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</si>
  <si>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</si>
  <si>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</si>
  <si>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Total Weight</t>
  </si>
  <si>
    <t>Maximum OD</t>
  </si>
  <si>
    <t>Total Length</t>
  </si>
  <si>
    <t>Bow Spring Centralizer / BN</t>
  </si>
  <si>
    <t>Bow Spring Centralizer</t>
  </si>
  <si>
    <t>Tool Zero</t>
  </si>
  <si>
    <t>Wireline Head</t>
  </si>
  <si>
    <t>Description</t>
  </si>
  <si>
    <t>Weight (lbs)</t>
  </si>
  <si>
    <t>OD (in)</t>
  </si>
  <si>
    <t>Length (m)</t>
  </si>
  <si>
    <t>Tool Sketch</t>
  </si>
  <si>
    <t>Depart Vause Wireline base Roma.</t>
  </si>
  <si>
    <t>Arrive Vause Wireline base Roma.</t>
  </si>
  <si>
    <t>Arrive Durham Ranch 122V, 86 km.</t>
  </si>
  <si>
    <t>G. Thomson</t>
  </si>
  <si>
    <t>Start in-run Gyro Survey from surface to TD.</t>
  </si>
  <si>
    <t>Weight Bar</t>
  </si>
  <si>
    <t>7/32" Wireline Cable</t>
  </si>
  <si>
    <t>90 lbs/kft</t>
  </si>
  <si>
    <t>0m</t>
  </si>
  <si>
    <t>OOH, Start rig down wireline lubricator and unit.</t>
  </si>
  <si>
    <t>Depart Location for Vause Roma.</t>
  </si>
  <si>
    <t>Spring Gully 82</t>
  </si>
  <si>
    <t>Spring Gully</t>
  </si>
  <si>
    <r>
      <t>025</t>
    </r>
    <r>
      <rPr>
        <sz val="11"/>
        <color theme="1"/>
        <rFont val="Calibri"/>
        <family val="2"/>
      </rPr>
      <t>˚ 50' 29.54" S.</t>
    </r>
  </si>
  <si>
    <r>
      <t>149</t>
    </r>
    <r>
      <rPr>
        <sz val="11"/>
        <color theme="1"/>
        <rFont val="Calibri"/>
        <family val="2"/>
      </rPr>
      <t>˚ 04' 40.07" E.</t>
    </r>
  </si>
  <si>
    <t>362.5m AMSL</t>
  </si>
  <si>
    <t>R. Corbett</t>
  </si>
  <si>
    <t xml:space="preserve">TDC site induction </t>
  </si>
  <si>
    <t>Rig up and warm up Gyro.</t>
  </si>
  <si>
    <t>Ready to run in hole.</t>
  </si>
  <si>
    <t>Tagged TD @664.14m RKB and start out-run Gyro survey.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</si>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</sst>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-C09]d\ mmmm\ yyyy;@"/>
    <numFmt numFmtId="165" formatCode="0.00\ &quot;˚/30m&quot;"/>
    <numFmt numFmtId="166" formatCode="0.0\ &quot;m&quot;"/>
    <numFmt numFmtId="167" formatCode="0.00\ &quot;˚&quot;"/>
    <numFmt numFmtId="168" formatCode="0\ &quot;m MD&quot;"/>
    <numFmt numFmtId="169" formatCode="General\ &quot;m MD&quot;"/>
    <numFmt numFmtId="170" formatCode="0.0"/>
    <numFmt numFmtId="171" formatCode="@\ &quot;Rep&quot;"/>
    <numFmt numFmtId="172" formatCode="0\ &quot;lbs&quot;"/>
    <numFmt numFmtId="173" formatCode="0.000\ &quot;in&quot;"/>
    <numFmt numFmtId="174" formatCode="0.00\ &quot;m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5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7" fillId="0" borderId="4" xfId="0" applyFont="1" applyBorder="1" applyAlignment="1">
      <alignment horizontal="left" vertical="center" indent="1"/>
    </xf>
    <xf numFmtId="166" fontId="7" fillId="0" borderId="11" xfId="0" applyNumberFormat="1" applyFont="1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0" fillId="0" borderId="12" xfId="0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0" fontId="8" fillId="0" borderId="0" xfId="1" applyFont="1"/>
    <xf numFmtId="0" fontId="3" fillId="0" borderId="0" xfId="0" applyFont="1" applyAlignment="1">
      <alignment vertical="center"/>
    </xf>
    <xf numFmtId="168" fontId="7" fillId="0" borderId="6" xfId="0" applyNumberFormat="1" applyFont="1" applyBorder="1" applyAlignment="1">
      <alignment horizontal="left" vertical="center" indent="1"/>
    </xf>
    <xf numFmtId="169" fontId="7" fillId="0" borderId="6" xfId="0" applyNumberFormat="1" applyFont="1" applyBorder="1" applyAlignment="1">
      <alignment horizontal="left" vertical="center" indent="1"/>
    </xf>
    <xf numFmtId="0" fontId="0" fillId="0" borderId="5" xfId="0" applyFont="1" applyBorder="1" applyAlignment="1">
      <alignment horizontal="left" vertical="center" indent="1"/>
    </xf>
    <xf numFmtId="164" fontId="0" fillId="0" borderId="6" xfId="0" applyNumberFormat="1" applyBorder="1" applyAlignment="1">
      <alignment horizontal="left" vertical="center" indent="1"/>
    </xf>
    <xf numFmtId="164" fontId="0" fillId="0" borderId="11" xfId="0" applyNumberForma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71" fontId="4" fillId="0" borderId="10" xfId="0" applyNumberFormat="1" applyFont="1" applyBorder="1" applyAlignment="1">
      <alignment vertical="center"/>
    </xf>
    <xf numFmtId="171" fontId="4" fillId="0" borderId="1" xfId="0" applyNumberFormat="1" applyFont="1" applyBorder="1" applyAlignment="1">
      <alignment vertical="center"/>
    </xf>
    <xf numFmtId="0" fontId="0" fillId="0" borderId="1" xfId="0" applyBorder="1"/>
    <xf numFmtId="0" fontId="0" fillId="0" borderId="13" xfId="0" applyBorder="1"/>
    <xf numFmtId="0" fontId="0" fillId="0" borderId="1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11" fillId="0" borderId="14" xfId="0" applyFont="1" applyBorder="1" applyAlignment="1">
      <alignment horizontal="left" indent="1"/>
    </xf>
    <xf numFmtId="172" fontId="0" fillId="0" borderId="11" xfId="0" applyNumberFormat="1" applyBorder="1" applyAlignment="1">
      <alignment horizontal="left" inden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172" fontId="0" fillId="0" borderId="9" xfId="0" applyNumberFormat="1" applyBorder="1" applyAlignment="1">
      <alignment horizontal="center"/>
    </xf>
    <xf numFmtId="173" fontId="0" fillId="0" borderId="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73" fontId="0" fillId="0" borderId="8" xfId="0" applyNumberFormat="1" applyBorder="1" applyAlignment="1">
      <alignment horizontal="center"/>
    </xf>
    <xf numFmtId="174" fontId="0" fillId="0" borderId="7" xfId="0" applyNumberFormat="1" applyBorder="1" applyAlignment="1">
      <alignment horizontal="center"/>
    </xf>
    <xf numFmtId="172" fontId="0" fillId="0" borderId="15" xfId="0" applyNumberFormat="1" applyBorder="1" applyAlignment="1">
      <alignment horizontal="center"/>
    </xf>
    <xf numFmtId="173" fontId="0" fillId="0" borderId="15" xfId="0" applyNumberFormat="1" applyBorder="1" applyAlignment="1">
      <alignment horizontal="center"/>
    </xf>
    <xf numFmtId="17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left" indent="1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5" fontId="0" fillId="0" borderId="16" xfId="0" applyNumberFormat="1" applyBorder="1" applyAlignment="1">
      <alignment horizontal="center"/>
    </xf>
    <xf numFmtId="20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74" fontId="7" fillId="0" borderId="4" xfId="0" applyNumberFormat="1" applyFont="1" applyBorder="1" applyAlignment="1">
      <alignment horizontal="left" vertical="center" indent="1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 indent="1"/>
    </xf>
    <xf numFmtId="166" fontId="0" fillId="0" borderId="4" xfId="0" applyNumberFormat="1" applyFont="1" applyBorder="1" applyAlignment="1">
      <alignment horizontal="left" vertical="center" indent="1"/>
    </xf>
    <xf numFmtId="164" fontId="0" fillId="0" borderId="4" xfId="0" applyNumberFormat="1" applyFont="1" applyBorder="1" applyAlignment="1">
      <alignment horizontal="left" vertical="center" indent="1"/>
    </xf>
    <xf numFmtId="164" fontId="0" fillId="0" borderId="6" xfId="0" applyNumberFormat="1" applyFont="1" applyBorder="1" applyAlignment="1">
      <alignment horizontal="left" vertical="center" indent="1"/>
    </xf>
    <xf numFmtId="164" fontId="0" fillId="0" borderId="11" xfId="0" applyNumberFormat="1" applyFont="1" applyBorder="1" applyAlignment="1">
      <alignment horizontal="left" vertical="center" indent="1"/>
    </xf>
    <xf numFmtId="0" fontId="0" fillId="0" borderId="11" xfId="0" applyFont="1" applyBorder="1" applyAlignment="1">
      <alignment horizontal="left" vertical="center" indent="1"/>
    </xf>
    <xf numFmtId="0" fontId="0" fillId="0" borderId="0" xfId="0" applyFont="1" applyAlignment="1">
      <alignment vertical="center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4" xfId="0" quotePrefix="1" applyFont="1" applyBorder="1" applyAlignment="1">
      <alignment horizontal="left" vertical="center" indent="1"/>
    </xf>
    <xf numFmtId="0" fontId="0" fillId="0" borderId="12" xfId="0" applyBorder="1" applyAlignment="1">
      <alignment horizontal="center"/>
    </xf>
    <xf numFmtId="170" fontId="15" fillId="0" borderId="0" xfId="3" applyNumberFormat="1" applyFont="1"/>
    <xf numFmtId="2" fontId="15" fillId="0" borderId="0" xfId="3" applyNumberFormat="1" applyFont="1"/>
    <xf numFmtId="0" fontId="15" fillId="0" borderId="0" xfId="3" applyFont="1"/>
    <xf numFmtId="15" fontId="7" fillId="0" borderId="11" xfId="0" applyNumberFormat="1" applyFont="1" applyBorder="1" applyAlignment="1">
      <alignment horizontal="left" vertical="center" indent="1"/>
    </xf>
    <xf numFmtId="0" fontId="16" fillId="0" borderId="11" xfId="0" applyFont="1" applyBorder="1" applyAlignment="1">
      <alignment horizontal="left" vertical="center" indent="1"/>
    </xf>
    <xf numFmtId="167" fontId="7" fillId="0" borderId="11" xfId="0" applyNumberFormat="1" applyFont="1" applyBorder="1" applyAlignment="1">
      <alignment horizontal="left" vertical="center" indent="1"/>
    </xf>
    <xf numFmtId="168" fontId="7" fillId="0" borderId="6" xfId="0" quotePrefix="1" applyNumberFormat="1" applyFont="1" applyBorder="1" applyAlignment="1">
      <alignment horizontal="left" vertical="center" indent="1"/>
    </xf>
    <xf numFmtId="1" fontId="7" fillId="0" borderId="6" xfId="0" quotePrefix="1" applyNumberFormat="1" applyFont="1" applyBorder="1" applyAlignment="1">
      <alignment horizontal="left" vertical="center" indent="1"/>
    </xf>
    <xf numFmtId="165" fontId="7" fillId="0" borderId="11" xfId="0" applyNumberFormat="1" applyFont="1" applyBorder="1" applyAlignment="1">
      <alignment horizontal="left" vertical="center" indent="1"/>
    </xf>
    <xf numFmtId="174" fontId="0" fillId="0" borderId="4" xfId="0" applyNumberFormat="1" applyFont="1" applyBorder="1" applyAlignment="1">
      <alignment horizontal="left" vertical="center" indent="1"/>
    </xf>
    <xf numFmtId="174" fontId="7" fillId="0" borderId="5" xfId="0" applyNumberFormat="1" applyFont="1" applyBorder="1" applyAlignment="1">
      <alignment horizontal="left" vertical="center" indent="1"/>
    </xf>
    <xf numFmtId="15" fontId="0" fillId="0" borderId="18" xfId="0" applyNumberFormat="1" applyBorder="1" applyAlignment="1">
      <alignment horizontal="center"/>
    </xf>
    <xf numFmtId="2" fontId="15" fillId="0" borderId="0" xfId="3" applyNumberFormat="1" applyFont="1" applyFill="1"/>
    <xf numFmtId="2" fontId="15" fillId="0" borderId="0" xfId="3" applyNumberFormat="1" applyFont="1" applyFill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4" xfId="0" applyFont="1" applyBorder="1" applyAlignment="1">
      <alignment horizontal="left" inden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22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70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693001758468"/>
          <c:y val="0.14361002112160423"/>
          <c:w val="0.80741969253620793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5m'!$E$17:$E$150</c:f>
              <c:numCache>
                <c:formatCode>0.00</c:formatCode>
                <c:ptCount val="134"/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0.13</c:v>
                </c:pt>
                <c:pt idx="8">
                  <c:v>0.17</c:v>
                </c:pt>
                <c:pt idx="9">
                  <c:v>0.2</c:v>
                </c:pt>
                <c:pt idx="10">
                  <c:v>0.24</c:v>
                </c:pt>
                <c:pt idx="11">
                  <c:v>0.28999999999999998</c:v>
                </c:pt>
                <c:pt idx="12">
                  <c:v>0.33</c:v>
                </c:pt>
                <c:pt idx="13">
                  <c:v>0.39</c:v>
                </c:pt>
                <c:pt idx="14">
                  <c:v>0.45</c:v>
                </c:pt>
                <c:pt idx="15">
                  <c:v>0.53</c:v>
                </c:pt>
                <c:pt idx="16">
                  <c:v>0.61</c:v>
                </c:pt>
                <c:pt idx="17">
                  <c:v>0.69</c:v>
                </c:pt>
                <c:pt idx="18">
                  <c:v>0.77</c:v>
                </c:pt>
                <c:pt idx="19">
                  <c:v>0.84</c:v>
                </c:pt>
                <c:pt idx="20">
                  <c:v>0.91</c:v>
                </c:pt>
                <c:pt idx="21">
                  <c:v>0.98</c:v>
                </c:pt>
                <c:pt idx="22">
                  <c:v>1.05</c:v>
                </c:pt>
                <c:pt idx="23">
                  <c:v>1.1100000000000001</c:v>
                </c:pt>
                <c:pt idx="24">
                  <c:v>1.17</c:v>
                </c:pt>
                <c:pt idx="25">
                  <c:v>1.23</c:v>
                </c:pt>
                <c:pt idx="26">
                  <c:v>1.28</c:v>
                </c:pt>
                <c:pt idx="27">
                  <c:v>1.34</c:v>
                </c:pt>
                <c:pt idx="28">
                  <c:v>1.39</c:v>
                </c:pt>
                <c:pt idx="29">
                  <c:v>1.44</c:v>
                </c:pt>
                <c:pt idx="30">
                  <c:v>1.49</c:v>
                </c:pt>
                <c:pt idx="31">
                  <c:v>1.53</c:v>
                </c:pt>
                <c:pt idx="32">
                  <c:v>1.57</c:v>
                </c:pt>
                <c:pt idx="33">
                  <c:v>1.61</c:v>
                </c:pt>
                <c:pt idx="34">
                  <c:v>1.65</c:v>
                </c:pt>
                <c:pt idx="35">
                  <c:v>1.68</c:v>
                </c:pt>
                <c:pt idx="36">
                  <c:v>1.72</c:v>
                </c:pt>
                <c:pt idx="37">
                  <c:v>1.75</c:v>
                </c:pt>
                <c:pt idx="38">
                  <c:v>1.78</c:v>
                </c:pt>
                <c:pt idx="39">
                  <c:v>1.82</c:v>
                </c:pt>
                <c:pt idx="40">
                  <c:v>1.86</c:v>
                </c:pt>
                <c:pt idx="41">
                  <c:v>1.9</c:v>
                </c:pt>
                <c:pt idx="42">
                  <c:v>1.94</c:v>
                </c:pt>
                <c:pt idx="43">
                  <c:v>1.98</c:v>
                </c:pt>
                <c:pt idx="44">
                  <c:v>2.02</c:v>
                </c:pt>
                <c:pt idx="45">
                  <c:v>2.06</c:v>
                </c:pt>
                <c:pt idx="46">
                  <c:v>2.1</c:v>
                </c:pt>
                <c:pt idx="47">
                  <c:v>2.13</c:v>
                </c:pt>
                <c:pt idx="48">
                  <c:v>2.17</c:v>
                </c:pt>
                <c:pt idx="49">
                  <c:v>2.21</c:v>
                </c:pt>
                <c:pt idx="50">
                  <c:v>2.25</c:v>
                </c:pt>
                <c:pt idx="51">
                  <c:v>2.29</c:v>
                </c:pt>
                <c:pt idx="52">
                  <c:v>2.33</c:v>
                </c:pt>
                <c:pt idx="53">
                  <c:v>2.37</c:v>
                </c:pt>
                <c:pt idx="54">
                  <c:v>2.42</c:v>
                </c:pt>
                <c:pt idx="55">
                  <c:v>2.46</c:v>
                </c:pt>
                <c:pt idx="56">
                  <c:v>2.5099999999999998</c:v>
                </c:pt>
                <c:pt idx="57">
                  <c:v>2.56</c:v>
                </c:pt>
                <c:pt idx="58">
                  <c:v>2.61</c:v>
                </c:pt>
                <c:pt idx="59">
                  <c:v>2.66</c:v>
                </c:pt>
                <c:pt idx="60">
                  <c:v>2.7</c:v>
                </c:pt>
                <c:pt idx="61">
                  <c:v>2.75</c:v>
                </c:pt>
                <c:pt idx="62">
                  <c:v>2.8</c:v>
                </c:pt>
                <c:pt idx="63">
                  <c:v>2.86</c:v>
                </c:pt>
                <c:pt idx="64">
                  <c:v>2.92</c:v>
                </c:pt>
                <c:pt idx="65">
                  <c:v>2.99</c:v>
                </c:pt>
                <c:pt idx="66">
                  <c:v>3.06</c:v>
                </c:pt>
                <c:pt idx="67">
                  <c:v>3.14</c:v>
                </c:pt>
                <c:pt idx="68">
                  <c:v>3.2</c:v>
                </c:pt>
                <c:pt idx="69">
                  <c:v>3.27</c:v>
                </c:pt>
                <c:pt idx="70">
                  <c:v>3.33</c:v>
                </c:pt>
                <c:pt idx="71">
                  <c:v>3.39</c:v>
                </c:pt>
                <c:pt idx="72">
                  <c:v>3.45</c:v>
                </c:pt>
                <c:pt idx="73">
                  <c:v>3.51</c:v>
                </c:pt>
                <c:pt idx="74">
                  <c:v>3.56</c:v>
                </c:pt>
                <c:pt idx="75">
                  <c:v>3.62</c:v>
                </c:pt>
                <c:pt idx="76">
                  <c:v>3.67</c:v>
                </c:pt>
                <c:pt idx="77">
                  <c:v>3.73</c:v>
                </c:pt>
                <c:pt idx="78">
                  <c:v>3.79</c:v>
                </c:pt>
                <c:pt idx="79">
                  <c:v>3.85</c:v>
                </c:pt>
                <c:pt idx="80">
                  <c:v>3.91</c:v>
                </c:pt>
                <c:pt idx="81">
                  <c:v>3.98</c:v>
                </c:pt>
                <c:pt idx="82">
                  <c:v>4.04</c:v>
                </c:pt>
                <c:pt idx="83">
                  <c:v>4.1100000000000003</c:v>
                </c:pt>
                <c:pt idx="84">
                  <c:v>4.17</c:v>
                </c:pt>
                <c:pt idx="85">
                  <c:v>4.2300000000000004</c:v>
                </c:pt>
                <c:pt idx="86">
                  <c:v>4.28</c:v>
                </c:pt>
                <c:pt idx="87">
                  <c:v>4.33</c:v>
                </c:pt>
                <c:pt idx="88">
                  <c:v>4.3899999999999997</c:v>
                </c:pt>
                <c:pt idx="89">
                  <c:v>4.4400000000000004</c:v>
                </c:pt>
                <c:pt idx="90">
                  <c:v>4.5</c:v>
                </c:pt>
                <c:pt idx="91">
                  <c:v>4.55</c:v>
                </c:pt>
                <c:pt idx="92">
                  <c:v>4.6100000000000003</c:v>
                </c:pt>
                <c:pt idx="93">
                  <c:v>4.66</c:v>
                </c:pt>
                <c:pt idx="94">
                  <c:v>4.71</c:v>
                </c:pt>
                <c:pt idx="95">
                  <c:v>4.76</c:v>
                </c:pt>
                <c:pt idx="96">
                  <c:v>4.8099999999999996</c:v>
                </c:pt>
                <c:pt idx="97">
                  <c:v>4.8600000000000003</c:v>
                </c:pt>
                <c:pt idx="98">
                  <c:v>4.91</c:v>
                </c:pt>
                <c:pt idx="99">
                  <c:v>4.97</c:v>
                </c:pt>
                <c:pt idx="100">
                  <c:v>5.0199999999999996</c:v>
                </c:pt>
                <c:pt idx="101">
                  <c:v>5.07</c:v>
                </c:pt>
                <c:pt idx="102">
                  <c:v>5.13</c:v>
                </c:pt>
                <c:pt idx="103">
                  <c:v>5.19</c:v>
                </c:pt>
                <c:pt idx="104">
                  <c:v>5.24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5.46</c:v>
                </c:pt>
                <c:pt idx="109">
                  <c:v>5.51</c:v>
                </c:pt>
                <c:pt idx="110">
                  <c:v>5.56</c:v>
                </c:pt>
                <c:pt idx="111">
                  <c:v>5.61</c:v>
                </c:pt>
                <c:pt idx="112">
                  <c:v>5.66</c:v>
                </c:pt>
                <c:pt idx="113">
                  <c:v>5.71</c:v>
                </c:pt>
                <c:pt idx="114">
                  <c:v>5.76</c:v>
                </c:pt>
                <c:pt idx="115">
                  <c:v>5.81</c:v>
                </c:pt>
                <c:pt idx="116">
                  <c:v>5.85</c:v>
                </c:pt>
                <c:pt idx="117">
                  <c:v>5.9</c:v>
                </c:pt>
                <c:pt idx="118">
                  <c:v>5.94</c:v>
                </c:pt>
                <c:pt idx="119">
                  <c:v>5.98</c:v>
                </c:pt>
                <c:pt idx="120">
                  <c:v>6.03</c:v>
                </c:pt>
                <c:pt idx="121">
                  <c:v>6.07</c:v>
                </c:pt>
                <c:pt idx="122">
                  <c:v>6.12</c:v>
                </c:pt>
                <c:pt idx="123">
                  <c:v>6.16</c:v>
                </c:pt>
                <c:pt idx="124">
                  <c:v>6.22</c:v>
                </c:pt>
                <c:pt idx="125">
                  <c:v>6.27</c:v>
                </c:pt>
                <c:pt idx="126">
                  <c:v>6.34</c:v>
                </c:pt>
                <c:pt idx="127">
                  <c:v>6.41</c:v>
                </c:pt>
                <c:pt idx="128">
                  <c:v>6.48</c:v>
                </c:pt>
                <c:pt idx="129">
                  <c:v>6.56</c:v>
                </c:pt>
                <c:pt idx="130">
                  <c:v>6.65</c:v>
                </c:pt>
                <c:pt idx="131">
                  <c:v>6.74</c:v>
                </c:pt>
                <c:pt idx="132">
                  <c:v>6.83</c:v>
                </c:pt>
                <c:pt idx="133">
                  <c:v>6.92</c:v>
                </c:pt>
              </c:numCache>
            </c:numRef>
          </c:xVal>
          <c:yVal>
            <c:numRef>
              <c:f>'Survey 5m'!$D$17:$D$150</c:f>
              <c:numCache>
                <c:formatCode>0.00</c:formatCode>
                <c:ptCount val="13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89.99</c:v>
                </c:pt>
                <c:pt idx="19">
                  <c:v>94.99</c:v>
                </c:pt>
                <c:pt idx="20">
                  <c:v>99.99</c:v>
                </c:pt>
                <c:pt idx="21">
                  <c:v>104.99</c:v>
                </c:pt>
                <c:pt idx="22">
                  <c:v>109.99</c:v>
                </c:pt>
                <c:pt idx="23">
                  <c:v>114.99</c:v>
                </c:pt>
                <c:pt idx="24">
                  <c:v>119.99</c:v>
                </c:pt>
                <c:pt idx="25">
                  <c:v>124.99</c:v>
                </c:pt>
                <c:pt idx="26">
                  <c:v>129.99</c:v>
                </c:pt>
                <c:pt idx="27">
                  <c:v>134.99</c:v>
                </c:pt>
                <c:pt idx="28">
                  <c:v>139.99</c:v>
                </c:pt>
                <c:pt idx="29">
                  <c:v>144.99</c:v>
                </c:pt>
                <c:pt idx="30">
                  <c:v>149.99</c:v>
                </c:pt>
                <c:pt idx="31">
                  <c:v>154.99</c:v>
                </c:pt>
                <c:pt idx="32">
                  <c:v>159.99</c:v>
                </c:pt>
                <c:pt idx="33">
                  <c:v>164.99</c:v>
                </c:pt>
                <c:pt idx="34">
                  <c:v>169.98</c:v>
                </c:pt>
                <c:pt idx="35">
                  <c:v>174.98</c:v>
                </c:pt>
                <c:pt idx="36">
                  <c:v>179.98</c:v>
                </c:pt>
                <c:pt idx="37">
                  <c:v>184.98</c:v>
                </c:pt>
                <c:pt idx="38">
                  <c:v>189.98</c:v>
                </c:pt>
                <c:pt idx="39">
                  <c:v>194.98</c:v>
                </c:pt>
                <c:pt idx="40">
                  <c:v>199.98</c:v>
                </c:pt>
                <c:pt idx="41">
                  <c:v>204.98</c:v>
                </c:pt>
                <c:pt idx="42">
                  <c:v>209.98</c:v>
                </c:pt>
                <c:pt idx="43">
                  <c:v>214.98</c:v>
                </c:pt>
                <c:pt idx="44">
                  <c:v>219.98</c:v>
                </c:pt>
                <c:pt idx="45">
                  <c:v>224.98</c:v>
                </c:pt>
                <c:pt idx="46">
                  <c:v>229.98</c:v>
                </c:pt>
                <c:pt idx="47">
                  <c:v>234.98</c:v>
                </c:pt>
                <c:pt idx="48">
                  <c:v>239.98</c:v>
                </c:pt>
                <c:pt idx="49">
                  <c:v>244.98</c:v>
                </c:pt>
                <c:pt idx="50">
                  <c:v>249.98</c:v>
                </c:pt>
                <c:pt idx="51">
                  <c:v>254.98</c:v>
                </c:pt>
                <c:pt idx="52">
                  <c:v>259.98</c:v>
                </c:pt>
                <c:pt idx="53">
                  <c:v>264.98</c:v>
                </c:pt>
                <c:pt idx="54">
                  <c:v>269.97000000000003</c:v>
                </c:pt>
                <c:pt idx="55">
                  <c:v>274.97000000000003</c:v>
                </c:pt>
                <c:pt idx="56">
                  <c:v>279.97000000000003</c:v>
                </c:pt>
                <c:pt idx="57">
                  <c:v>284.97000000000003</c:v>
                </c:pt>
                <c:pt idx="58">
                  <c:v>289.97000000000003</c:v>
                </c:pt>
                <c:pt idx="59">
                  <c:v>294.97000000000003</c:v>
                </c:pt>
                <c:pt idx="60">
                  <c:v>299.97000000000003</c:v>
                </c:pt>
                <c:pt idx="61">
                  <c:v>304.97000000000003</c:v>
                </c:pt>
                <c:pt idx="62">
                  <c:v>309.97000000000003</c:v>
                </c:pt>
                <c:pt idx="63">
                  <c:v>314.97000000000003</c:v>
                </c:pt>
                <c:pt idx="64">
                  <c:v>319.97000000000003</c:v>
                </c:pt>
                <c:pt idx="65">
                  <c:v>324.95999999999998</c:v>
                </c:pt>
                <c:pt idx="66">
                  <c:v>329.96</c:v>
                </c:pt>
                <c:pt idx="67">
                  <c:v>334.96</c:v>
                </c:pt>
                <c:pt idx="68">
                  <c:v>339.96</c:v>
                </c:pt>
                <c:pt idx="69">
                  <c:v>344.96</c:v>
                </c:pt>
                <c:pt idx="70">
                  <c:v>349.96</c:v>
                </c:pt>
                <c:pt idx="71">
                  <c:v>354.96</c:v>
                </c:pt>
                <c:pt idx="72">
                  <c:v>359.96</c:v>
                </c:pt>
                <c:pt idx="73">
                  <c:v>364.96</c:v>
                </c:pt>
                <c:pt idx="74">
                  <c:v>369.96</c:v>
                </c:pt>
                <c:pt idx="75">
                  <c:v>374.95</c:v>
                </c:pt>
                <c:pt idx="76">
                  <c:v>379.95</c:v>
                </c:pt>
                <c:pt idx="77">
                  <c:v>384.95</c:v>
                </c:pt>
                <c:pt idx="78">
                  <c:v>389.95</c:v>
                </c:pt>
                <c:pt idx="79">
                  <c:v>394.95</c:v>
                </c:pt>
                <c:pt idx="80">
                  <c:v>399.95</c:v>
                </c:pt>
                <c:pt idx="81">
                  <c:v>404.95</c:v>
                </c:pt>
                <c:pt idx="82">
                  <c:v>409.95</c:v>
                </c:pt>
                <c:pt idx="83">
                  <c:v>414.95</c:v>
                </c:pt>
                <c:pt idx="84">
                  <c:v>419.95</c:v>
                </c:pt>
                <c:pt idx="85">
                  <c:v>424.95</c:v>
                </c:pt>
                <c:pt idx="86">
                  <c:v>429.94</c:v>
                </c:pt>
                <c:pt idx="87">
                  <c:v>434.94</c:v>
                </c:pt>
                <c:pt idx="88">
                  <c:v>439.94</c:v>
                </c:pt>
                <c:pt idx="89">
                  <c:v>444.94</c:v>
                </c:pt>
                <c:pt idx="90">
                  <c:v>449.94</c:v>
                </c:pt>
                <c:pt idx="91">
                  <c:v>454.94</c:v>
                </c:pt>
                <c:pt idx="92">
                  <c:v>459.94</c:v>
                </c:pt>
                <c:pt idx="93">
                  <c:v>464.94</c:v>
                </c:pt>
                <c:pt idx="94">
                  <c:v>469.94</c:v>
                </c:pt>
                <c:pt idx="95">
                  <c:v>474.94</c:v>
                </c:pt>
                <c:pt idx="96">
                  <c:v>479.93</c:v>
                </c:pt>
                <c:pt idx="97">
                  <c:v>484.93</c:v>
                </c:pt>
                <c:pt idx="98">
                  <c:v>489.93</c:v>
                </c:pt>
                <c:pt idx="99">
                  <c:v>494.93</c:v>
                </c:pt>
                <c:pt idx="100">
                  <c:v>499.93</c:v>
                </c:pt>
                <c:pt idx="101">
                  <c:v>504.93</c:v>
                </c:pt>
                <c:pt idx="102">
                  <c:v>509.93</c:v>
                </c:pt>
                <c:pt idx="103">
                  <c:v>514.92999999999995</c:v>
                </c:pt>
                <c:pt idx="104">
                  <c:v>519.92999999999995</c:v>
                </c:pt>
                <c:pt idx="105">
                  <c:v>524.92999999999995</c:v>
                </c:pt>
                <c:pt idx="106">
                  <c:v>529.92999999999995</c:v>
                </c:pt>
                <c:pt idx="107">
                  <c:v>534.91999999999996</c:v>
                </c:pt>
                <c:pt idx="108">
                  <c:v>539.91999999999996</c:v>
                </c:pt>
                <c:pt idx="109">
                  <c:v>544.91999999999996</c:v>
                </c:pt>
                <c:pt idx="110">
                  <c:v>549.91999999999996</c:v>
                </c:pt>
                <c:pt idx="111">
                  <c:v>554.91999999999996</c:v>
                </c:pt>
                <c:pt idx="112">
                  <c:v>559.91999999999996</c:v>
                </c:pt>
                <c:pt idx="113">
                  <c:v>564.91999999999996</c:v>
                </c:pt>
                <c:pt idx="114">
                  <c:v>569.91999999999996</c:v>
                </c:pt>
                <c:pt idx="115">
                  <c:v>574.91999999999996</c:v>
                </c:pt>
                <c:pt idx="116">
                  <c:v>579.91999999999996</c:v>
                </c:pt>
                <c:pt idx="117">
                  <c:v>584.91999999999996</c:v>
                </c:pt>
                <c:pt idx="118">
                  <c:v>589.91999999999996</c:v>
                </c:pt>
                <c:pt idx="119">
                  <c:v>594.91999999999996</c:v>
                </c:pt>
                <c:pt idx="120">
                  <c:v>599.91999999999996</c:v>
                </c:pt>
                <c:pt idx="121">
                  <c:v>604.91999999999996</c:v>
                </c:pt>
                <c:pt idx="122">
                  <c:v>609.91999999999996</c:v>
                </c:pt>
                <c:pt idx="123">
                  <c:v>614.91999999999996</c:v>
                </c:pt>
                <c:pt idx="124">
                  <c:v>619.91999999999996</c:v>
                </c:pt>
                <c:pt idx="125">
                  <c:v>624.91999999999996</c:v>
                </c:pt>
                <c:pt idx="126">
                  <c:v>629.91999999999996</c:v>
                </c:pt>
                <c:pt idx="127">
                  <c:v>634.91</c:v>
                </c:pt>
                <c:pt idx="128">
                  <c:v>639.91</c:v>
                </c:pt>
                <c:pt idx="129">
                  <c:v>644.91</c:v>
                </c:pt>
                <c:pt idx="130">
                  <c:v>649.91</c:v>
                </c:pt>
                <c:pt idx="131">
                  <c:v>654.91</c:v>
                </c:pt>
                <c:pt idx="132">
                  <c:v>659.91</c:v>
                </c:pt>
                <c:pt idx="133">
                  <c:v>664.91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20064"/>
        <c:axId val="187721984"/>
      </c:scatterChart>
      <c:valAx>
        <c:axId val="187720064"/>
        <c:scaling>
          <c:orientation val="minMax"/>
          <c:max val="1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7721984"/>
        <c:crossesAt val="0"/>
        <c:crossBetween val="midCat"/>
      </c:valAx>
      <c:valAx>
        <c:axId val="187721984"/>
        <c:scaling>
          <c:orientation val="maxMin"/>
          <c:max val="7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7720064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830865939139387E-2"/>
          <c:y val="0.11965762613006707"/>
          <c:w val="0.86279085728255323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5m'!$G$17:$G$150</c:f>
              <c:numCache>
                <c:formatCode>0.00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</c:v>
                </c:pt>
                <c:pt idx="11">
                  <c:v>-0.02</c:v>
                </c:pt>
                <c:pt idx="12">
                  <c:v>-0.05</c:v>
                </c:pt>
                <c:pt idx="13">
                  <c:v>-0.08</c:v>
                </c:pt>
                <c:pt idx="14">
                  <c:v>-0.11</c:v>
                </c:pt>
                <c:pt idx="15">
                  <c:v>-0.15</c:v>
                </c:pt>
                <c:pt idx="16">
                  <c:v>-0.19</c:v>
                </c:pt>
                <c:pt idx="17">
                  <c:v>-0.24</c:v>
                </c:pt>
                <c:pt idx="18">
                  <c:v>-0.28999999999999998</c:v>
                </c:pt>
                <c:pt idx="19">
                  <c:v>-0.34</c:v>
                </c:pt>
                <c:pt idx="20">
                  <c:v>-0.4</c:v>
                </c:pt>
                <c:pt idx="21">
                  <c:v>-0.46</c:v>
                </c:pt>
                <c:pt idx="22">
                  <c:v>-0.52</c:v>
                </c:pt>
                <c:pt idx="23">
                  <c:v>-0.56999999999999995</c:v>
                </c:pt>
                <c:pt idx="24">
                  <c:v>-0.61</c:v>
                </c:pt>
                <c:pt idx="25">
                  <c:v>-0.64</c:v>
                </c:pt>
                <c:pt idx="26">
                  <c:v>-0.67</c:v>
                </c:pt>
                <c:pt idx="27">
                  <c:v>-0.71</c:v>
                </c:pt>
                <c:pt idx="28">
                  <c:v>-0.75</c:v>
                </c:pt>
                <c:pt idx="29">
                  <c:v>-0.79</c:v>
                </c:pt>
                <c:pt idx="30">
                  <c:v>-0.85</c:v>
                </c:pt>
                <c:pt idx="31">
                  <c:v>-0.91</c:v>
                </c:pt>
                <c:pt idx="32">
                  <c:v>-0.98</c:v>
                </c:pt>
                <c:pt idx="33">
                  <c:v>-1.05</c:v>
                </c:pt>
                <c:pt idx="34">
                  <c:v>-1.1100000000000001</c:v>
                </c:pt>
                <c:pt idx="35">
                  <c:v>-1.18</c:v>
                </c:pt>
                <c:pt idx="36">
                  <c:v>-1.24</c:v>
                </c:pt>
                <c:pt idx="37">
                  <c:v>-1.3</c:v>
                </c:pt>
                <c:pt idx="38">
                  <c:v>-1.36</c:v>
                </c:pt>
                <c:pt idx="39">
                  <c:v>-1.43</c:v>
                </c:pt>
                <c:pt idx="40">
                  <c:v>-1.49</c:v>
                </c:pt>
                <c:pt idx="41">
                  <c:v>-1.55</c:v>
                </c:pt>
                <c:pt idx="42">
                  <c:v>-1.6</c:v>
                </c:pt>
                <c:pt idx="43">
                  <c:v>-1.66</c:v>
                </c:pt>
                <c:pt idx="44">
                  <c:v>-1.72</c:v>
                </c:pt>
                <c:pt idx="45">
                  <c:v>-1.78</c:v>
                </c:pt>
                <c:pt idx="46">
                  <c:v>-1.84</c:v>
                </c:pt>
                <c:pt idx="47">
                  <c:v>-1.89</c:v>
                </c:pt>
                <c:pt idx="48">
                  <c:v>-1.95</c:v>
                </c:pt>
                <c:pt idx="49">
                  <c:v>-2</c:v>
                </c:pt>
                <c:pt idx="50">
                  <c:v>-2.06</c:v>
                </c:pt>
                <c:pt idx="51">
                  <c:v>-2.11</c:v>
                </c:pt>
                <c:pt idx="52">
                  <c:v>-2.16</c:v>
                </c:pt>
                <c:pt idx="53">
                  <c:v>-2.2200000000000002</c:v>
                </c:pt>
                <c:pt idx="54">
                  <c:v>-2.2999999999999998</c:v>
                </c:pt>
                <c:pt idx="55">
                  <c:v>-2.38</c:v>
                </c:pt>
                <c:pt idx="56">
                  <c:v>-2.46</c:v>
                </c:pt>
                <c:pt idx="57">
                  <c:v>-2.56</c:v>
                </c:pt>
                <c:pt idx="58">
                  <c:v>-2.64</c:v>
                </c:pt>
                <c:pt idx="59">
                  <c:v>-2.73</c:v>
                </c:pt>
                <c:pt idx="60">
                  <c:v>-2.81</c:v>
                </c:pt>
                <c:pt idx="61">
                  <c:v>-2.89</c:v>
                </c:pt>
                <c:pt idx="62">
                  <c:v>-2.96</c:v>
                </c:pt>
                <c:pt idx="63">
                  <c:v>-3.04</c:v>
                </c:pt>
                <c:pt idx="64">
                  <c:v>-3.11</c:v>
                </c:pt>
                <c:pt idx="65">
                  <c:v>-3.19</c:v>
                </c:pt>
                <c:pt idx="66">
                  <c:v>-3.26</c:v>
                </c:pt>
                <c:pt idx="67">
                  <c:v>-3.33</c:v>
                </c:pt>
                <c:pt idx="68">
                  <c:v>-3.41</c:v>
                </c:pt>
                <c:pt idx="69">
                  <c:v>-3.49</c:v>
                </c:pt>
                <c:pt idx="70">
                  <c:v>-3.57</c:v>
                </c:pt>
                <c:pt idx="71">
                  <c:v>-3.65</c:v>
                </c:pt>
                <c:pt idx="72">
                  <c:v>-3.73</c:v>
                </c:pt>
                <c:pt idx="73">
                  <c:v>-3.81</c:v>
                </c:pt>
                <c:pt idx="74">
                  <c:v>-3.89</c:v>
                </c:pt>
                <c:pt idx="75">
                  <c:v>-3.96</c:v>
                </c:pt>
                <c:pt idx="76">
                  <c:v>-4.04</c:v>
                </c:pt>
                <c:pt idx="77">
                  <c:v>-4.1100000000000003</c:v>
                </c:pt>
                <c:pt idx="78">
                  <c:v>-4.18</c:v>
                </c:pt>
                <c:pt idx="79">
                  <c:v>-4.26</c:v>
                </c:pt>
                <c:pt idx="80">
                  <c:v>-4.34</c:v>
                </c:pt>
                <c:pt idx="81">
                  <c:v>-4.41</c:v>
                </c:pt>
                <c:pt idx="82">
                  <c:v>-4.49</c:v>
                </c:pt>
                <c:pt idx="83">
                  <c:v>-4.57</c:v>
                </c:pt>
                <c:pt idx="84">
                  <c:v>-4.6500000000000004</c:v>
                </c:pt>
                <c:pt idx="85">
                  <c:v>-4.7300000000000004</c:v>
                </c:pt>
                <c:pt idx="86">
                  <c:v>-4.8099999999999996</c:v>
                </c:pt>
                <c:pt idx="87">
                  <c:v>-4.88</c:v>
                </c:pt>
                <c:pt idx="88">
                  <c:v>-4.96</c:v>
                </c:pt>
                <c:pt idx="89">
                  <c:v>-5.04</c:v>
                </c:pt>
                <c:pt idx="90">
                  <c:v>-5.12</c:v>
                </c:pt>
                <c:pt idx="91">
                  <c:v>-5.21</c:v>
                </c:pt>
                <c:pt idx="92">
                  <c:v>-5.29</c:v>
                </c:pt>
                <c:pt idx="93">
                  <c:v>-5.37</c:v>
                </c:pt>
                <c:pt idx="94">
                  <c:v>-5.46</c:v>
                </c:pt>
                <c:pt idx="95">
                  <c:v>-5.54</c:v>
                </c:pt>
                <c:pt idx="96">
                  <c:v>-5.63</c:v>
                </c:pt>
                <c:pt idx="97">
                  <c:v>-5.71</c:v>
                </c:pt>
                <c:pt idx="98">
                  <c:v>-5.79</c:v>
                </c:pt>
                <c:pt idx="99">
                  <c:v>-5.88</c:v>
                </c:pt>
                <c:pt idx="100">
                  <c:v>-5.96</c:v>
                </c:pt>
                <c:pt idx="101">
                  <c:v>-6.03</c:v>
                </c:pt>
                <c:pt idx="102">
                  <c:v>-6.11</c:v>
                </c:pt>
                <c:pt idx="103">
                  <c:v>-6.19</c:v>
                </c:pt>
                <c:pt idx="104">
                  <c:v>-6.26</c:v>
                </c:pt>
                <c:pt idx="105">
                  <c:v>-6.33</c:v>
                </c:pt>
                <c:pt idx="106">
                  <c:v>-6.4</c:v>
                </c:pt>
                <c:pt idx="107">
                  <c:v>-6.47</c:v>
                </c:pt>
                <c:pt idx="108">
                  <c:v>-6.54</c:v>
                </c:pt>
                <c:pt idx="109">
                  <c:v>-6.6</c:v>
                </c:pt>
                <c:pt idx="110">
                  <c:v>-6.67</c:v>
                </c:pt>
                <c:pt idx="111">
                  <c:v>-6.74</c:v>
                </c:pt>
                <c:pt idx="112">
                  <c:v>-6.81</c:v>
                </c:pt>
                <c:pt idx="113">
                  <c:v>-6.87</c:v>
                </c:pt>
                <c:pt idx="114">
                  <c:v>-6.93</c:v>
                </c:pt>
                <c:pt idx="115">
                  <c:v>-7</c:v>
                </c:pt>
                <c:pt idx="116">
                  <c:v>-7.06</c:v>
                </c:pt>
                <c:pt idx="117">
                  <c:v>-7.11</c:v>
                </c:pt>
                <c:pt idx="118">
                  <c:v>-7.16</c:v>
                </c:pt>
                <c:pt idx="119">
                  <c:v>-7.2</c:v>
                </c:pt>
                <c:pt idx="120">
                  <c:v>-7.24</c:v>
                </c:pt>
                <c:pt idx="121">
                  <c:v>-7.27</c:v>
                </c:pt>
                <c:pt idx="122">
                  <c:v>-7.3</c:v>
                </c:pt>
                <c:pt idx="123">
                  <c:v>-7.32</c:v>
                </c:pt>
                <c:pt idx="124">
                  <c:v>-7.34</c:v>
                </c:pt>
                <c:pt idx="125">
                  <c:v>-7.36</c:v>
                </c:pt>
                <c:pt idx="126">
                  <c:v>-7.37</c:v>
                </c:pt>
                <c:pt idx="127">
                  <c:v>-7.36</c:v>
                </c:pt>
                <c:pt idx="128">
                  <c:v>-7.35</c:v>
                </c:pt>
                <c:pt idx="129">
                  <c:v>-7.33</c:v>
                </c:pt>
                <c:pt idx="130">
                  <c:v>-7.29</c:v>
                </c:pt>
                <c:pt idx="131">
                  <c:v>-7.24</c:v>
                </c:pt>
                <c:pt idx="132">
                  <c:v>-7.17</c:v>
                </c:pt>
                <c:pt idx="133">
                  <c:v>-7.1</c:v>
                </c:pt>
              </c:numCache>
            </c:numRef>
          </c:xVal>
          <c:yVal>
            <c:numRef>
              <c:f>'Survey 5m'!$F$17:$F$150</c:f>
              <c:numCache>
                <c:formatCode>0.00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-0.03</c:v>
                </c:pt>
                <c:pt idx="4">
                  <c:v>-0.05</c:v>
                </c:pt>
                <c:pt idx="5">
                  <c:v>-7.0000000000000007E-2</c:v>
                </c:pt>
                <c:pt idx="6">
                  <c:v>-0.1</c:v>
                </c:pt>
                <c:pt idx="7">
                  <c:v>-0.13</c:v>
                </c:pt>
                <c:pt idx="8">
                  <c:v>-0.17</c:v>
                </c:pt>
                <c:pt idx="9">
                  <c:v>-0.2</c:v>
                </c:pt>
                <c:pt idx="10">
                  <c:v>-0.24</c:v>
                </c:pt>
                <c:pt idx="11">
                  <c:v>-0.28999999999999998</c:v>
                </c:pt>
                <c:pt idx="12">
                  <c:v>-0.33</c:v>
                </c:pt>
                <c:pt idx="13">
                  <c:v>-0.39</c:v>
                </c:pt>
                <c:pt idx="14">
                  <c:v>-0.45</c:v>
                </c:pt>
                <c:pt idx="15">
                  <c:v>-0.53</c:v>
                </c:pt>
                <c:pt idx="16">
                  <c:v>-0.61</c:v>
                </c:pt>
                <c:pt idx="17">
                  <c:v>-0.69</c:v>
                </c:pt>
                <c:pt idx="18">
                  <c:v>-0.77</c:v>
                </c:pt>
                <c:pt idx="19">
                  <c:v>-0.84</c:v>
                </c:pt>
                <c:pt idx="20">
                  <c:v>-0.91</c:v>
                </c:pt>
                <c:pt idx="21">
                  <c:v>-0.98</c:v>
                </c:pt>
                <c:pt idx="22">
                  <c:v>-1.05</c:v>
                </c:pt>
                <c:pt idx="23">
                  <c:v>-1.1100000000000001</c:v>
                </c:pt>
                <c:pt idx="24">
                  <c:v>-1.17</c:v>
                </c:pt>
                <c:pt idx="25">
                  <c:v>-1.23</c:v>
                </c:pt>
                <c:pt idx="26">
                  <c:v>-1.28</c:v>
                </c:pt>
                <c:pt idx="27">
                  <c:v>-1.34</c:v>
                </c:pt>
                <c:pt idx="28">
                  <c:v>-1.39</c:v>
                </c:pt>
                <c:pt idx="29">
                  <c:v>-1.44</c:v>
                </c:pt>
                <c:pt idx="30">
                  <c:v>-1.49</c:v>
                </c:pt>
                <c:pt idx="31">
                  <c:v>-1.53</c:v>
                </c:pt>
                <c:pt idx="32">
                  <c:v>-1.57</c:v>
                </c:pt>
                <c:pt idx="33">
                  <c:v>-1.61</c:v>
                </c:pt>
                <c:pt idx="34">
                  <c:v>-1.65</c:v>
                </c:pt>
                <c:pt idx="35">
                  <c:v>-1.68</c:v>
                </c:pt>
                <c:pt idx="36">
                  <c:v>-1.72</c:v>
                </c:pt>
                <c:pt idx="37">
                  <c:v>-1.75</c:v>
                </c:pt>
                <c:pt idx="38">
                  <c:v>-1.78</c:v>
                </c:pt>
                <c:pt idx="39">
                  <c:v>-1.82</c:v>
                </c:pt>
                <c:pt idx="40">
                  <c:v>-1.86</c:v>
                </c:pt>
                <c:pt idx="41">
                  <c:v>-1.9</c:v>
                </c:pt>
                <c:pt idx="42">
                  <c:v>-1.94</c:v>
                </c:pt>
                <c:pt idx="43">
                  <c:v>-1.98</c:v>
                </c:pt>
                <c:pt idx="44">
                  <c:v>-2.02</c:v>
                </c:pt>
                <c:pt idx="45">
                  <c:v>-2.06</c:v>
                </c:pt>
                <c:pt idx="46">
                  <c:v>-2.1</c:v>
                </c:pt>
                <c:pt idx="47">
                  <c:v>-2.13</c:v>
                </c:pt>
                <c:pt idx="48">
                  <c:v>-2.17</c:v>
                </c:pt>
                <c:pt idx="49">
                  <c:v>-2.21</c:v>
                </c:pt>
                <c:pt idx="50">
                  <c:v>-2.25</c:v>
                </c:pt>
                <c:pt idx="51">
                  <c:v>-2.29</c:v>
                </c:pt>
                <c:pt idx="52">
                  <c:v>-2.33</c:v>
                </c:pt>
                <c:pt idx="53">
                  <c:v>-2.37</c:v>
                </c:pt>
                <c:pt idx="54">
                  <c:v>-2.42</c:v>
                </c:pt>
                <c:pt idx="55">
                  <c:v>-2.46</c:v>
                </c:pt>
                <c:pt idx="56">
                  <c:v>-2.5099999999999998</c:v>
                </c:pt>
                <c:pt idx="57">
                  <c:v>-2.56</c:v>
                </c:pt>
                <c:pt idx="58">
                  <c:v>-2.61</c:v>
                </c:pt>
                <c:pt idx="59">
                  <c:v>-2.66</c:v>
                </c:pt>
                <c:pt idx="60">
                  <c:v>-2.7</c:v>
                </c:pt>
                <c:pt idx="61">
                  <c:v>-2.75</c:v>
                </c:pt>
                <c:pt idx="62">
                  <c:v>-2.8</c:v>
                </c:pt>
                <c:pt idx="63">
                  <c:v>-2.86</c:v>
                </c:pt>
                <c:pt idx="64">
                  <c:v>-2.92</c:v>
                </c:pt>
                <c:pt idx="65">
                  <c:v>-2.99</c:v>
                </c:pt>
                <c:pt idx="66">
                  <c:v>-3.06</c:v>
                </c:pt>
                <c:pt idx="67">
                  <c:v>-3.14</c:v>
                </c:pt>
                <c:pt idx="68">
                  <c:v>-3.2</c:v>
                </c:pt>
                <c:pt idx="69">
                  <c:v>-3.27</c:v>
                </c:pt>
                <c:pt idx="70">
                  <c:v>-3.33</c:v>
                </c:pt>
                <c:pt idx="71">
                  <c:v>-3.39</c:v>
                </c:pt>
                <c:pt idx="72">
                  <c:v>-3.45</c:v>
                </c:pt>
                <c:pt idx="73">
                  <c:v>-3.51</c:v>
                </c:pt>
                <c:pt idx="74">
                  <c:v>-3.56</c:v>
                </c:pt>
                <c:pt idx="75">
                  <c:v>-3.62</c:v>
                </c:pt>
                <c:pt idx="76">
                  <c:v>-3.67</c:v>
                </c:pt>
                <c:pt idx="77">
                  <c:v>-3.73</c:v>
                </c:pt>
                <c:pt idx="78">
                  <c:v>-3.79</c:v>
                </c:pt>
                <c:pt idx="79">
                  <c:v>-3.85</c:v>
                </c:pt>
                <c:pt idx="80">
                  <c:v>-3.91</c:v>
                </c:pt>
                <c:pt idx="81">
                  <c:v>-3.98</c:v>
                </c:pt>
                <c:pt idx="82">
                  <c:v>-4.04</c:v>
                </c:pt>
                <c:pt idx="83">
                  <c:v>-4.1100000000000003</c:v>
                </c:pt>
                <c:pt idx="84">
                  <c:v>-4.17</c:v>
                </c:pt>
                <c:pt idx="85">
                  <c:v>-4.2300000000000004</c:v>
                </c:pt>
                <c:pt idx="86">
                  <c:v>-4.28</c:v>
                </c:pt>
                <c:pt idx="87">
                  <c:v>-4.33</c:v>
                </c:pt>
                <c:pt idx="88">
                  <c:v>-4.3899999999999997</c:v>
                </c:pt>
                <c:pt idx="89">
                  <c:v>-4.4400000000000004</c:v>
                </c:pt>
                <c:pt idx="90">
                  <c:v>-4.5</c:v>
                </c:pt>
                <c:pt idx="91">
                  <c:v>-4.55</c:v>
                </c:pt>
                <c:pt idx="92">
                  <c:v>-4.6100000000000003</c:v>
                </c:pt>
                <c:pt idx="93">
                  <c:v>-4.66</c:v>
                </c:pt>
                <c:pt idx="94">
                  <c:v>-4.71</c:v>
                </c:pt>
                <c:pt idx="95">
                  <c:v>-4.76</c:v>
                </c:pt>
                <c:pt idx="96">
                  <c:v>-4.8099999999999996</c:v>
                </c:pt>
                <c:pt idx="97">
                  <c:v>-4.8600000000000003</c:v>
                </c:pt>
                <c:pt idx="98">
                  <c:v>-4.91</c:v>
                </c:pt>
                <c:pt idx="99">
                  <c:v>-4.97</c:v>
                </c:pt>
                <c:pt idx="100">
                  <c:v>-5.0199999999999996</c:v>
                </c:pt>
                <c:pt idx="101">
                  <c:v>-5.07</c:v>
                </c:pt>
                <c:pt idx="102">
                  <c:v>-5.13</c:v>
                </c:pt>
                <c:pt idx="103">
                  <c:v>-5.19</c:v>
                </c:pt>
                <c:pt idx="104">
                  <c:v>-5.24</c:v>
                </c:pt>
                <c:pt idx="105">
                  <c:v>-5.3</c:v>
                </c:pt>
                <c:pt idx="106">
                  <c:v>-5.35</c:v>
                </c:pt>
                <c:pt idx="107">
                  <c:v>-5.4</c:v>
                </c:pt>
                <c:pt idx="108">
                  <c:v>-5.46</c:v>
                </c:pt>
                <c:pt idx="109">
                  <c:v>-5.51</c:v>
                </c:pt>
                <c:pt idx="110">
                  <c:v>-5.56</c:v>
                </c:pt>
                <c:pt idx="111">
                  <c:v>-5.61</c:v>
                </c:pt>
                <c:pt idx="112">
                  <c:v>-5.66</c:v>
                </c:pt>
                <c:pt idx="113">
                  <c:v>-5.71</c:v>
                </c:pt>
                <c:pt idx="114">
                  <c:v>-5.76</c:v>
                </c:pt>
                <c:pt idx="115">
                  <c:v>-5.81</c:v>
                </c:pt>
                <c:pt idx="116">
                  <c:v>-5.85</c:v>
                </c:pt>
                <c:pt idx="117">
                  <c:v>-5.9</c:v>
                </c:pt>
                <c:pt idx="118">
                  <c:v>-5.94</c:v>
                </c:pt>
                <c:pt idx="119">
                  <c:v>-5.98</c:v>
                </c:pt>
                <c:pt idx="120">
                  <c:v>-6.03</c:v>
                </c:pt>
                <c:pt idx="121">
                  <c:v>-6.07</c:v>
                </c:pt>
                <c:pt idx="122">
                  <c:v>-6.12</c:v>
                </c:pt>
                <c:pt idx="123">
                  <c:v>-6.16</c:v>
                </c:pt>
                <c:pt idx="124">
                  <c:v>-6.22</c:v>
                </c:pt>
                <c:pt idx="125">
                  <c:v>-6.27</c:v>
                </c:pt>
                <c:pt idx="126">
                  <c:v>-6.34</c:v>
                </c:pt>
                <c:pt idx="127">
                  <c:v>-6.41</c:v>
                </c:pt>
                <c:pt idx="128">
                  <c:v>-6.48</c:v>
                </c:pt>
                <c:pt idx="129">
                  <c:v>-6.56</c:v>
                </c:pt>
                <c:pt idx="130">
                  <c:v>-6.65</c:v>
                </c:pt>
                <c:pt idx="131">
                  <c:v>-6.74</c:v>
                </c:pt>
                <c:pt idx="132">
                  <c:v>-6.83</c:v>
                </c:pt>
                <c:pt idx="133">
                  <c:v>-6.92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34272"/>
        <c:axId val="187744640"/>
      </c:scatterChart>
      <c:valAx>
        <c:axId val="187734272"/>
        <c:scaling>
          <c:orientation val="minMax"/>
          <c:max val="1"/>
          <c:min val="-8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7744640"/>
        <c:crosses val="autoZero"/>
        <c:crossBetween val="midCat"/>
      </c:valAx>
      <c:valAx>
        <c:axId val="18774464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77342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5m'!$B$17:$B$150</c:f>
              <c:numCache>
                <c:formatCode>0.00</c:formatCode>
                <c:ptCount val="134"/>
                <c:pt idx="0">
                  <c:v>0.04</c:v>
                </c:pt>
                <c:pt idx="1">
                  <c:v>0.09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</c:v>
                </c:pt>
                <c:pt idx="8">
                  <c:v>0.43</c:v>
                </c:pt>
                <c:pt idx="9">
                  <c:v>0.47</c:v>
                </c:pt>
                <c:pt idx="10">
                  <c:v>0.52</c:v>
                </c:pt>
                <c:pt idx="11">
                  <c:v>0.56000000000000005</c:v>
                </c:pt>
                <c:pt idx="12">
                  <c:v>0.67</c:v>
                </c:pt>
                <c:pt idx="13">
                  <c:v>0.78</c:v>
                </c:pt>
                <c:pt idx="14">
                  <c:v>0.89</c:v>
                </c:pt>
                <c:pt idx="15">
                  <c:v>0.99</c:v>
                </c:pt>
                <c:pt idx="16">
                  <c:v>1.1000000000000001</c:v>
                </c:pt>
                <c:pt idx="17">
                  <c:v>1.0900000000000001</c:v>
                </c:pt>
                <c:pt idx="18">
                  <c:v>1.07</c:v>
                </c:pt>
                <c:pt idx="19">
                  <c:v>1.05</c:v>
                </c:pt>
                <c:pt idx="20">
                  <c:v>1.03</c:v>
                </c:pt>
                <c:pt idx="21">
                  <c:v>1.01</c:v>
                </c:pt>
                <c:pt idx="22">
                  <c:v>0.95</c:v>
                </c:pt>
                <c:pt idx="23">
                  <c:v>0.88</c:v>
                </c:pt>
                <c:pt idx="24">
                  <c:v>0.82</c:v>
                </c:pt>
                <c:pt idx="25">
                  <c:v>0.75</c:v>
                </c:pt>
                <c:pt idx="26">
                  <c:v>0.69</c:v>
                </c:pt>
                <c:pt idx="27">
                  <c:v>0.74</c:v>
                </c:pt>
                <c:pt idx="28">
                  <c:v>0.78</c:v>
                </c:pt>
                <c:pt idx="29">
                  <c:v>0.83</c:v>
                </c:pt>
                <c:pt idx="30">
                  <c:v>0.87</c:v>
                </c:pt>
                <c:pt idx="31">
                  <c:v>0.92</c:v>
                </c:pt>
                <c:pt idx="32">
                  <c:v>0.89</c:v>
                </c:pt>
                <c:pt idx="33">
                  <c:v>0.87</c:v>
                </c:pt>
                <c:pt idx="34">
                  <c:v>0.85</c:v>
                </c:pt>
                <c:pt idx="35">
                  <c:v>0.83</c:v>
                </c:pt>
                <c:pt idx="36">
                  <c:v>0.8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0.82</c:v>
                </c:pt>
                <c:pt idx="41">
                  <c:v>0.82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</c:v>
                </c:pt>
                <c:pt idx="46">
                  <c:v>0.8</c:v>
                </c:pt>
                <c:pt idx="47">
                  <c:v>0.78</c:v>
                </c:pt>
                <c:pt idx="48">
                  <c:v>0.77</c:v>
                </c:pt>
                <c:pt idx="49">
                  <c:v>0.76</c:v>
                </c:pt>
                <c:pt idx="50">
                  <c:v>0.74</c:v>
                </c:pt>
                <c:pt idx="51">
                  <c:v>0.73</c:v>
                </c:pt>
                <c:pt idx="52">
                  <c:v>0.82</c:v>
                </c:pt>
                <c:pt idx="53">
                  <c:v>0.92</c:v>
                </c:pt>
                <c:pt idx="54">
                  <c:v>1.01</c:v>
                </c:pt>
                <c:pt idx="55">
                  <c:v>1.1000000000000001</c:v>
                </c:pt>
                <c:pt idx="56">
                  <c:v>1.2</c:v>
                </c:pt>
                <c:pt idx="57">
                  <c:v>1.1599999999999999</c:v>
                </c:pt>
                <c:pt idx="58">
                  <c:v>1.1299999999999999</c:v>
                </c:pt>
                <c:pt idx="59">
                  <c:v>1.1000000000000001</c:v>
                </c:pt>
                <c:pt idx="60">
                  <c:v>1.06</c:v>
                </c:pt>
                <c:pt idx="61">
                  <c:v>1.03</c:v>
                </c:pt>
                <c:pt idx="62">
                  <c:v>1.06</c:v>
                </c:pt>
                <c:pt idx="63">
                  <c:v>1.1000000000000001</c:v>
                </c:pt>
                <c:pt idx="64">
                  <c:v>1.1299999999999999</c:v>
                </c:pt>
                <c:pt idx="65">
                  <c:v>1.1599999999999999</c:v>
                </c:pt>
                <c:pt idx="66">
                  <c:v>1.19</c:v>
                </c:pt>
                <c:pt idx="67">
                  <c:v>1.18</c:v>
                </c:pt>
                <c:pt idx="68">
                  <c:v>1.18</c:v>
                </c:pt>
                <c:pt idx="69">
                  <c:v>1.17</c:v>
                </c:pt>
                <c:pt idx="70">
                  <c:v>1.1599999999999999</c:v>
                </c:pt>
                <c:pt idx="71">
                  <c:v>1.1499999999999999</c:v>
                </c:pt>
                <c:pt idx="72">
                  <c:v>1.1299999999999999</c:v>
                </c:pt>
                <c:pt idx="73">
                  <c:v>1.1100000000000001</c:v>
                </c:pt>
                <c:pt idx="74">
                  <c:v>1.08</c:v>
                </c:pt>
                <c:pt idx="75">
                  <c:v>1.06</c:v>
                </c:pt>
                <c:pt idx="76">
                  <c:v>1.03</c:v>
                </c:pt>
                <c:pt idx="77">
                  <c:v>1.07</c:v>
                </c:pt>
                <c:pt idx="78">
                  <c:v>1.1000000000000001</c:v>
                </c:pt>
                <c:pt idx="79">
                  <c:v>1.1299999999999999</c:v>
                </c:pt>
                <c:pt idx="80">
                  <c:v>1.1599999999999999</c:v>
                </c:pt>
                <c:pt idx="81">
                  <c:v>1.19</c:v>
                </c:pt>
                <c:pt idx="82">
                  <c:v>1.17</c:v>
                </c:pt>
                <c:pt idx="83">
                  <c:v>1.1499999999999999</c:v>
                </c:pt>
                <c:pt idx="84">
                  <c:v>1.1299999999999999</c:v>
                </c:pt>
                <c:pt idx="85">
                  <c:v>1.1000000000000001</c:v>
                </c:pt>
                <c:pt idx="86">
                  <c:v>1.08</c:v>
                </c:pt>
                <c:pt idx="87">
                  <c:v>1.0900000000000001</c:v>
                </c:pt>
                <c:pt idx="88">
                  <c:v>1.1000000000000001</c:v>
                </c:pt>
                <c:pt idx="89">
                  <c:v>1.1100000000000001</c:v>
                </c:pt>
                <c:pt idx="90">
                  <c:v>1.1299999999999999</c:v>
                </c:pt>
                <c:pt idx="91">
                  <c:v>1.1399999999999999</c:v>
                </c:pt>
                <c:pt idx="92">
                  <c:v>1.1399999999999999</c:v>
                </c:pt>
                <c:pt idx="93">
                  <c:v>1.1399999999999999</c:v>
                </c:pt>
                <c:pt idx="94">
                  <c:v>1.1299999999999999</c:v>
                </c:pt>
                <c:pt idx="95">
                  <c:v>1.1299999999999999</c:v>
                </c:pt>
                <c:pt idx="96">
                  <c:v>1.1299999999999999</c:v>
                </c:pt>
                <c:pt idx="97">
                  <c:v>1.1200000000000001</c:v>
                </c:pt>
                <c:pt idx="98">
                  <c:v>1.1200000000000001</c:v>
                </c:pt>
                <c:pt idx="99">
                  <c:v>1.1100000000000001</c:v>
                </c:pt>
                <c:pt idx="100">
                  <c:v>1.1000000000000001</c:v>
                </c:pt>
                <c:pt idx="101">
                  <c:v>1.0900000000000001</c:v>
                </c:pt>
                <c:pt idx="102">
                  <c:v>1.07</c:v>
                </c:pt>
                <c:pt idx="103">
                  <c:v>1.06</c:v>
                </c:pt>
                <c:pt idx="104">
                  <c:v>1.04</c:v>
                </c:pt>
                <c:pt idx="105">
                  <c:v>1.02</c:v>
                </c:pt>
                <c:pt idx="106">
                  <c:v>1</c:v>
                </c:pt>
                <c:pt idx="107">
                  <c:v>0.99</c:v>
                </c:pt>
                <c:pt idx="108">
                  <c:v>0.99</c:v>
                </c:pt>
                <c:pt idx="109">
                  <c:v>0.98</c:v>
                </c:pt>
                <c:pt idx="110">
                  <c:v>0.97</c:v>
                </c:pt>
                <c:pt idx="111">
                  <c:v>0.97</c:v>
                </c:pt>
                <c:pt idx="112">
                  <c:v>0.95</c:v>
                </c:pt>
                <c:pt idx="113">
                  <c:v>0.92</c:v>
                </c:pt>
                <c:pt idx="114">
                  <c:v>0.9</c:v>
                </c:pt>
                <c:pt idx="115">
                  <c:v>0.88</c:v>
                </c:pt>
                <c:pt idx="116">
                  <c:v>0.86</c:v>
                </c:pt>
                <c:pt idx="117">
                  <c:v>0.78</c:v>
                </c:pt>
                <c:pt idx="118">
                  <c:v>0.71</c:v>
                </c:pt>
                <c:pt idx="119">
                  <c:v>0.64</c:v>
                </c:pt>
                <c:pt idx="120">
                  <c:v>0.63</c:v>
                </c:pt>
                <c:pt idx="121">
                  <c:v>0.63</c:v>
                </c:pt>
                <c:pt idx="122">
                  <c:v>0.62</c:v>
                </c:pt>
                <c:pt idx="123">
                  <c:v>0.62</c:v>
                </c:pt>
                <c:pt idx="124">
                  <c:v>0.66</c:v>
                </c:pt>
                <c:pt idx="125">
                  <c:v>0.7</c:v>
                </c:pt>
                <c:pt idx="126">
                  <c:v>0.74</c:v>
                </c:pt>
                <c:pt idx="127">
                  <c:v>0.84</c:v>
                </c:pt>
                <c:pt idx="128">
                  <c:v>0.94</c:v>
                </c:pt>
                <c:pt idx="129">
                  <c:v>1.03</c:v>
                </c:pt>
                <c:pt idx="130">
                  <c:v>1.1299999999999999</c:v>
                </c:pt>
                <c:pt idx="131">
                  <c:v>1.23</c:v>
                </c:pt>
                <c:pt idx="132">
                  <c:v>1.29</c:v>
                </c:pt>
                <c:pt idx="133">
                  <c:v>1.36</c:v>
                </c:pt>
              </c:numCache>
            </c:numRef>
          </c:xVal>
          <c:yVal>
            <c:numRef>
              <c:f>'Survey 5m'!$A$17:$A$150</c:f>
              <c:numCache>
                <c:formatCode>0.0</c:formatCode>
                <c:ptCount val="134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7312"/>
        <c:axId val="187759232"/>
      </c:scatterChart>
      <c:valAx>
        <c:axId val="18775731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87759232"/>
        <c:crosses val="autoZero"/>
        <c:crossBetween val="midCat"/>
        <c:minorUnit val="0.5"/>
      </c:valAx>
      <c:valAx>
        <c:axId val="187759232"/>
        <c:scaling>
          <c:orientation val="maxMin"/>
          <c:max val="7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77573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5m'!$G$17:$G$150</c:f>
              <c:numCache>
                <c:formatCode>0.00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</c:v>
                </c:pt>
                <c:pt idx="11">
                  <c:v>-0.02</c:v>
                </c:pt>
                <c:pt idx="12">
                  <c:v>-0.05</c:v>
                </c:pt>
                <c:pt idx="13">
                  <c:v>-0.08</c:v>
                </c:pt>
                <c:pt idx="14">
                  <c:v>-0.11</c:v>
                </c:pt>
                <c:pt idx="15">
                  <c:v>-0.15</c:v>
                </c:pt>
                <c:pt idx="16">
                  <c:v>-0.19</c:v>
                </c:pt>
                <c:pt idx="17">
                  <c:v>-0.24</c:v>
                </c:pt>
                <c:pt idx="18">
                  <c:v>-0.28999999999999998</c:v>
                </c:pt>
                <c:pt idx="19">
                  <c:v>-0.34</c:v>
                </c:pt>
                <c:pt idx="20">
                  <c:v>-0.4</c:v>
                </c:pt>
                <c:pt idx="21">
                  <c:v>-0.46</c:v>
                </c:pt>
                <c:pt idx="22">
                  <c:v>-0.52</c:v>
                </c:pt>
                <c:pt idx="23">
                  <c:v>-0.56999999999999995</c:v>
                </c:pt>
                <c:pt idx="24">
                  <c:v>-0.61</c:v>
                </c:pt>
                <c:pt idx="25">
                  <c:v>-0.64</c:v>
                </c:pt>
                <c:pt idx="26">
                  <c:v>-0.67</c:v>
                </c:pt>
                <c:pt idx="27">
                  <c:v>-0.71</c:v>
                </c:pt>
                <c:pt idx="28">
                  <c:v>-0.75</c:v>
                </c:pt>
                <c:pt idx="29">
                  <c:v>-0.79</c:v>
                </c:pt>
                <c:pt idx="30">
                  <c:v>-0.85</c:v>
                </c:pt>
                <c:pt idx="31">
                  <c:v>-0.91</c:v>
                </c:pt>
                <c:pt idx="32">
                  <c:v>-0.98</c:v>
                </c:pt>
                <c:pt idx="33">
                  <c:v>-1.05</c:v>
                </c:pt>
                <c:pt idx="34">
                  <c:v>-1.1100000000000001</c:v>
                </c:pt>
                <c:pt idx="35">
                  <c:v>-1.18</c:v>
                </c:pt>
                <c:pt idx="36">
                  <c:v>-1.24</c:v>
                </c:pt>
                <c:pt idx="37">
                  <c:v>-1.3</c:v>
                </c:pt>
                <c:pt idx="38">
                  <c:v>-1.36</c:v>
                </c:pt>
                <c:pt idx="39">
                  <c:v>-1.43</c:v>
                </c:pt>
                <c:pt idx="40">
                  <c:v>-1.49</c:v>
                </c:pt>
                <c:pt idx="41">
                  <c:v>-1.55</c:v>
                </c:pt>
                <c:pt idx="42">
                  <c:v>-1.6</c:v>
                </c:pt>
                <c:pt idx="43">
                  <c:v>-1.66</c:v>
                </c:pt>
                <c:pt idx="44">
                  <c:v>-1.72</c:v>
                </c:pt>
                <c:pt idx="45">
                  <c:v>-1.78</c:v>
                </c:pt>
                <c:pt idx="46">
                  <c:v>-1.84</c:v>
                </c:pt>
                <c:pt idx="47">
                  <c:v>-1.89</c:v>
                </c:pt>
                <c:pt idx="48">
                  <c:v>-1.95</c:v>
                </c:pt>
                <c:pt idx="49">
                  <c:v>-2</c:v>
                </c:pt>
                <c:pt idx="50">
                  <c:v>-2.06</c:v>
                </c:pt>
                <c:pt idx="51">
                  <c:v>-2.11</c:v>
                </c:pt>
                <c:pt idx="52">
                  <c:v>-2.16</c:v>
                </c:pt>
                <c:pt idx="53">
                  <c:v>-2.2200000000000002</c:v>
                </c:pt>
                <c:pt idx="54">
                  <c:v>-2.2999999999999998</c:v>
                </c:pt>
                <c:pt idx="55">
                  <c:v>-2.38</c:v>
                </c:pt>
                <c:pt idx="56">
                  <c:v>-2.46</c:v>
                </c:pt>
                <c:pt idx="57">
                  <c:v>-2.56</c:v>
                </c:pt>
                <c:pt idx="58">
                  <c:v>-2.64</c:v>
                </c:pt>
                <c:pt idx="59">
                  <c:v>-2.73</c:v>
                </c:pt>
                <c:pt idx="60">
                  <c:v>-2.81</c:v>
                </c:pt>
                <c:pt idx="61">
                  <c:v>-2.89</c:v>
                </c:pt>
                <c:pt idx="62">
                  <c:v>-2.96</c:v>
                </c:pt>
                <c:pt idx="63">
                  <c:v>-3.04</c:v>
                </c:pt>
                <c:pt idx="64">
                  <c:v>-3.11</c:v>
                </c:pt>
                <c:pt idx="65">
                  <c:v>-3.19</c:v>
                </c:pt>
                <c:pt idx="66">
                  <c:v>-3.26</c:v>
                </c:pt>
                <c:pt idx="67">
                  <c:v>-3.33</c:v>
                </c:pt>
                <c:pt idx="68">
                  <c:v>-3.41</c:v>
                </c:pt>
                <c:pt idx="69">
                  <c:v>-3.49</c:v>
                </c:pt>
                <c:pt idx="70">
                  <c:v>-3.57</c:v>
                </c:pt>
                <c:pt idx="71">
                  <c:v>-3.65</c:v>
                </c:pt>
                <c:pt idx="72">
                  <c:v>-3.73</c:v>
                </c:pt>
                <c:pt idx="73">
                  <c:v>-3.81</c:v>
                </c:pt>
                <c:pt idx="74">
                  <c:v>-3.89</c:v>
                </c:pt>
                <c:pt idx="75">
                  <c:v>-3.96</c:v>
                </c:pt>
                <c:pt idx="76">
                  <c:v>-4.04</c:v>
                </c:pt>
                <c:pt idx="77">
                  <c:v>-4.1100000000000003</c:v>
                </c:pt>
                <c:pt idx="78">
                  <c:v>-4.18</c:v>
                </c:pt>
                <c:pt idx="79">
                  <c:v>-4.26</c:v>
                </c:pt>
                <c:pt idx="80">
                  <c:v>-4.34</c:v>
                </c:pt>
                <c:pt idx="81">
                  <c:v>-4.41</c:v>
                </c:pt>
                <c:pt idx="82">
                  <c:v>-4.49</c:v>
                </c:pt>
                <c:pt idx="83">
                  <c:v>-4.57</c:v>
                </c:pt>
                <c:pt idx="84">
                  <c:v>-4.6500000000000004</c:v>
                </c:pt>
                <c:pt idx="85">
                  <c:v>-4.7300000000000004</c:v>
                </c:pt>
                <c:pt idx="86">
                  <c:v>-4.8099999999999996</c:v>
                </c:pt>
                <c:pt idx="87">
                  <c:v>-4.88</c:v>
                </c:pt>
                <c:pt idx="88">
                  <c:v>-4.96</c:v>
                </c:pt>
                <c:pt idx="89">
                  <c:v>-5.04</c:v>
                </c:pt>
                <c:pt idx="90">
                  <c:v>-5.12</c:v>
                </c:pt>
                <c:pt idx="91">
                  <c:v>-5.21</c:v>
                </c:pt>
                <c:pt idx="92">
                  <c:v>-5.29</c:v>
                </c:pt>
                <c:pt idx="93">
                  <c:v>-5.37</c:v>
                </c:pt>
                <c:pt idx="94">
                  <c:v>-5.46</c:v>
                </c:pt>
                <c:pt idx="95">
                  <c:v>-5.54</c:v>
                </c:pt>
                <c:pt idx="96">
                  <c:v>-5.63</c:v>
                </c:pt>
                <c:pt idx="97">
                  <c:v>-5.71</c:v>
                </c:pt>
                <c:pt idx="98">
                  <c:v>-5.79</c:v>
                </c:pt>
                <c:pt idx="99">
                  <c:v>-5.88</c:v>
                </c:pt>
                <c:pt idx="100">
                  <c:v>-5.96</c:v>
                </c:pt>
                <c:pt idx="101">
                  <c:v>-6.03</c:v>
                </c:pt>
                <c:pt idx="102">
                  <c:v>-6.11</c:v>
                </c:pt>
                <c:pt idx="103">
                  <c:v>-6.19</c:v>
                </c:pt>
                <c:pt idx="104">
                  <c:v>-6.26</c:v>
                </c:pt>
                <c:pt idx="105">
                  <c:v>-6.33</c:v>
                </c:pt>
                <c:pt idx="106">
                  <c:v>-6.4</c:v>
                </c:pt>
                <c:pt idx="107">
                  <c:v>-6.47</c:v>
                </c:pt>
                <c:pt idx="108">
                  <c:v>-6.54</c:v>
                </c:pt>
                <c:pt idx="109">
                  <c:v>-6.6</c:v>
                </c:pt>
                <c:pt idx="110">
                  <c:v>-6.67</c:v>
                </c:pt>
                <c:pt idx="111">
                  <c:v>-6.74</c:v>
                </c:pt>
                <c:pt idx="112">
                  <c:v>-6.81</c:v>
                </c:pt>
                <c:pt idx="113">
                  <c:v>-6.87</c:v>
                </c:pt>
                <c:pt idx="114">
                  <c:v>-6.93</c:v>
                </c:pt>
                <c:pt idx="115">
                  <c:v>-7</c:v>
                </c:pt>
                <c:pt idx="116">
                  <c:v>-7.06</c:v>
                </c:pt>
                <c:pt idx="117">
                  <c:v>-7.11</c:v>
                </c:pt>
                <c:pt idx="118">
                  <c:v>-7.16</c:v>
                </c:pt>
                <c:pt idx="119">
                  <c:v>-7.2</c:v>
                </c:pt>
                <c:pt idx="120">
                  <c:v>-7.24</c:v>
                </c:pt>
                <c:pt idx="121">
                  <c:v>-7.27</c:v>
                </c:pt>
                <c:pt idx="122">
                  <c:v>-7.3</c:v>
                </c:pt>
                <c:pt idx="123">
                  <c:v>-7.32</c:v>
                </c:pt>
                <c:pt idx="124">
                  <c:v>-7.34</c:v>
                </c:pt>
                <c:pt idx="125">
                  <c:v>-7.36</c:v>
                </c:pt>
                <c:pt idx="126">
                  <c:v>-7.37</c:v>
                </c:pt>
                <c:pt idx="127">
                  <c:v>-7.36</c:v>
                </c:pt>
                <c:pt idx="128">
                  <c:v>-7.35</c:v>
                </c:pt>
                <c:pt idx="129">
                  <c:v>-7.33</c:v>
                </c:pt>
                <c:pt idx="130">
                  <c:v>-7.29</c:v>
                </c:pt>
                <c:pt idx="131">
                  <c:v>-7.24</c:v>
                </c:pt>
                <c:pt idx="132">
                  <c:v>-7.17</c:v>
                </c:pt>
                <c:pt idx="133">
                  <c:v>-7.1</c:v>
                </c:pt>
              </c:numCache>
            </c:numRef>
          </c:xVal>
          <c:yVal>
            <c:numRef>
              <c:f>'Survey 5m'!$F$17:$F$150</c:f>
              <c:numCache>
                <c:formatCode>0.00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-0.03</c:v>
                </c:pt>
                <c:pt idx="4">
                  <c:v>-0.05</c:v>
                </c:pt>
                <c:pt idx="5">
                  <c:v>-7.0000000000000007E-2</c:v>
                </c:pt>
                <c:pt idx="6">
                  <c:v>-0.1</c:v>
                </c:pt>
                <c:pt idx="7">
                  <c:v>-0.13</c:v>
                </c:pt>
                <c:pt idx="8">
                  <c:v>-0.17</c:v>
                </c:pt>
                <c:pt idx="9">
                  <c:v>-0.2</c:v>
                </c:pt>
                <c:pt idx="10">
                  <c:v>-0.24</c:v>
                </c:pt>
                <c:pt idx="11">
                  <c:v>-0.28999999999999998</c:v>
                </c:pt>
                <c:pt idx="12">
                  <c:v>-0.33</c:v>
                </c:pt>
                <c:pt idx="13">
                  <c:v>-0.39</c:v>
                </c:pt>
                <c:pt idx="14">
                  <c:v>-0.45</c:v>
                </c:pt>
                <c:pt idx="15">
                  <c:v>-0.53</c:v>
                </c:pt>
                <c:pt idx="16">
                  <c:v>-0.61</c:v>
                </c:pt>
                <c:pt idx="17">
                  <c:v>-0.69</c:v>
                </c:pt>
                <c:pt idx="18">
                  <c:v>-0.77</c:v>
                </c:pt>
                <c:pt idx="19">
                  <c:v>-0.84</c:v>
                </c:pt>
                <c:pt idx="20">
                  <c:v>-0.91</c:v>
                </c:pt>
                <c:pt idx="21">
                  <c:v>-0.98</c:v>
                </c:pt>
                <c:pt idx="22">
                  <c:v>-1.05</c:v>
                </c:pt>
                <c:pt idx="23">
                  <c:v>-1.1100000000000001</c:v>
                </c:pt>
                <c:pt idx="24">
                  <c:v>-1.17</c:v>
                </c:pt>
                <c:pt idx="25">
                  <c:v>-1.23</c:v>
                </c:pt>
                <c:pt idx="26">
                  <c:v>-1.28</c:v>
                </c:pt>
                <c:pt idx="27">
                  <c:v>-1.34</c:v>
                </c:pt>
                <c:pt idx="28">
                  <c:v>-1.39</c:v>
                </c:pt>
                <c:pt idx="29">
                  <c:v>-1.44</c:v>
                </c:pt>
                <c:pt idx="30">
                  <c:v>-1.49</c:v>
                </c:pt>
                <c:pt idx="31">
                  <c:v>-1.53</c:v>
                </c:pt>
                <c:pt idx="32">
                  <c:v>-1.57</c:v>
                </c:pt>
                <c:pt idx="33">
                  <c:v>-1.61</c:v>
                </c:pt>
                <c:pt idx="34">
                  <c:v>-1.65</c:v>
                </c:pt>
                <c:pt idx="35">
                  <c:v>-1.68</c:v>
                </c:pt>
                <c:pt idx="36">
                  <c:v>-1.72</c:v>
                </c:pt>
                <c:pt idx="37">
                  <c:v>-1.75</c:v>
                </c:pt>
                <c:pt idx="38">
                  <c:v>-1.78</c:v>
                </c:pt>
                <c:pt idx="39">
                  <c:v>-1.82</c:v>
                </c:pt>
                <c:pt idx="40">
                  <c:v>-1.86</c:v>
                </c:pt>
                <c:pt idx="41">
                  <c:v>-1.9</c:v>
                </c:pt>
                <c:pt idx="42">
                  <c:v>-1.94</c:v>
                </c:pt>
                <c:pt idx="43">
                  <c:v>-1.98</c:v>
                </c:pt>
                <c:pt idx="44">
                  <c:v>-2.02</c:v>
                </c:pt>
                <c:pt idx="45">
                  <c:v>-2.06</c:v>
                </c:pt>
                <c:pt idx="46">
                  <c:v>-2.1</c:v>
                </c:pt>
                <c:pt idx="47">
                  <c:v>-2.13</c:v>
                </c:pt>
                <c:pt idx="48">
                  <c:v>-2.17</c:v>
                </c:pt>
                <c:pt idx="49">
                  <c:v>-2.21</c:v>
                </c:pt>
                <c:pt idx="50">
                  <c:v>-2.25</c:v>
                </c:pt>
                <c:pt idx="51">
                  <c:v>-2.29</c:v>
                </c:pt>
                <c:pt idx="52">
                  <c:v>-2.33</c:v>
                </c:pt>
                <c:pt idx="53">
                  <c:v>-2.37</c:v>
                </c:pt>
                <c:pt idx="54">
                  <c:v>-2.42</c:v>
                </c:pt>
                <c:pt idx="55">
                  <c:v>-2.46</c:v>
                </c:pt>
                <c:pt idx="56">
                  <c:v>-2.5099999999999998</c:v>
                </c:pt>
                <c:pt idx="57">
                  <c:v>-2.56</c:v>
                </c:pt>
                <c:pt idx="58">
                  <c:v>-2.61</c:v>
                </c:pt>
                <c:pt idx="59">
                  <c:v>-2.66</c:v>
                </c:pt>
                <c:pt idx="60">
                  <c:v>-2.7</c:v>
                </c:pt>
                <c:pt idx="61">
                  <c:v>-2.75</c:v>
                </c:pt>
                <c:pt idx="62">
                  <c:v>-2.8</c:v>
                </c:pt>
                <c:pt idx="63">
                  <c:v>-2.86</c:v>
                </c:pt>
                <c:pt idx="64">
                  <c:v>-2.92</c:v>
                </c:pt>
                <c:pt idx="65">
                  <c:v>-2.99</c:v>
                </c:pt>
                <c:pt idx="66">
                  <c:v>-3.06</c:v>
                </c:pt>
                <c:pt idx="67">
                  <c:v>-3.14</c:v>
                </c:pt>
                <c:pt idx="68">
                  <c:v>-3.2</c:v>
                </c:pt>
                <c:pt idx="69">
                  <c:v>-3.27</c:v>
                </c:pt>
                <c:pt idx="70">
                  <c:v>-3.33</c:v>
                </c:pt>
                <c:pt idx="71">
                  <c:v>-3.39</c:v>
                </c:pt>
                <c:pt idx="72">
                  <c:v>-3.45</c:v>
                </c:pt>
                <c:pt idx="73">
                  <c:v>-3.51</c:v>
                </c:pt>
                <c:pt idx="74">
                  <c:v>-3.56</c:v>
                </c:pt>
                <c:pt idx="75">
                  <c:v>-3.62</c:v>
                </c:pt>
                <c:pt idx="76">
                  <c:v>-3.67</c:v>
                </c:pt>
                <c:pt idx="77">
                  <c:v>-3.73</c:v>
                </c:pt>
                <c:pt idx="78">
                  <c:v>-3.79</c:v>
                </c:pt>
                <c:pt idx="79">
                  <c:v>-3.85</c:v>
                </c:pt>
                <c:pt idx="80">
                  <c:v>-3.91</c:v>
                </c:pt>
                <c:pt idx="81">
                  <c:v>-3.98</c:v>
                </c:pt>
                <c:pt idx="82">
                  <c:v>-4.04</c:v>
                </c:pt>
                <c:pt idx="83">
                  <c:v>-4.1100000000000003</c:v>
                </c:pt>
                <c:pt idx="84">
                  <c:v>-4.17</c:v>
                </c:pt>
                <c:pt idx="85">
                  <c:v>-4.2300000000000004</c:v>
                </c:pt>
                <c:pt idx="86">
                  <c:v>-4.28</c:v>
                </c:pt>
                <c:pt idx="87">
                  <c:v>-4.33</c:v>
                </c:pt>
                <c:pt idx="88">
                  <c:v>-4.3899999999999997</c:v>
                </c:pt>
                <c:pt idx="89">
                  <c:v>-4.4400000000000004</c:v>
                </c:pt>
                <c:pt idx="90">
                  <c:v>-4.5</c:v>
                </c:pt>
                <c:pt idx="91">
                  <c:v>-4.55</c:v>
                </c:pt>
                <c:pt idx="92">
                  <c:v>-4.6100000000000003</c:v>
                </c:pt>
                <c:pt idx="93">
                  <c:v>-4.66</c:v>
                </c:pt>
                <c:pt idx="94">
                  <c:v>-4.71</c:v>
                </c:pt>
                <c:pt idx="95">
                  <c:v>-4.76</c:v>
                </c:pt>
                <c:pt idx="96">
                  <c:v>-4.8099999999999996</c:v>
                </c:pt>
                <c:pt idx="97">
                  <c:v>-4.8600000000000003</c:v>
                </c:pt>
                <c:pt idx="98">
                  <c:v>-4.91</c:v>
                </c:pt>
                <c:pt idx="99">
                  <c:v>-4.97</c:v>
                </c:pt>
                <c:pt idx="100">
                  <c:v>-5.0199999999999996</c:v>
                </c:pt>
                <c:pt idx="101">
                  <c:v>-5.07</c:v>
                </c:pt>
                <c:pt idx="102">
                  <c:v>-5.13</c:v>
                </c:pt>
                <c:pt idx="103">
                  <c:v>-5.19</c:v>
                </c:pt>
                <c:pt idx="104">
                  <c:v>-5.24</c:v>
                </c:pt>
                <c:pt idx="105">
                  <c:v>-5.3</c:v>
                </c:pt>
                <c:pt idx="106">
                  <c:v>-5.35</c:v>
                </c:pt>
                <c:pt idx="107">
                  <c:v>-5.4</c:v>
                </c:pt>
                <c:pt idx="108">
                  <c:v>-5.46</c:v>
                </c:pt>
                <c:pt idx="109">
                  <c:v>-5.51</c:v>
                </c:pt>
                <c:pt idx="110">
                  <c:v>-5.56</c:v>
                </c:pt>
                <c:pt idx="111">
                  <c:v>-5.61</c:v>
                </c:pt>
                <c:pt idx="112">
                  <c:v>-5.66</c:v>
                </c:pt>
                <c:pt idx="113">
                  <c:v>-5.71</c:v>
                </c:pt>
                <c:pt idx="114">
                  <c:v>-5.76</c:v>
                </c:pt>
                <c:pt idx="115">
                  <c:v>-5.81</c:v>
                </c:pt>
                <c:pt idx="116">
                  <c:v>-5.85</c:v>
                </c:pt>
                <c:pt idx="117">
                  <c:v>-5.9</c:v>
                </c:pt>
                <c:pt idx="118">
                  <c:v>-5.94</c:v>
                </c:pt>
                <c:pt idx="119">
                  <c:v>-5.98</c:v>
                </c:pt>
                <c:pt idx="120">
                  <c:v>-6.03</c:v>
                </c:pt>
                <c:pt idx="121">
                  <c:v>-6.07</c:v>
                </c:pt>
                <c:pt idx="122">
                  <c:v>-6.12</c:v>
                </c:pt>
                <c:pt idx="123">
                  <c:v>-6.16</c:v>
                </c:pt>
                <c:pt idx="124">
                  <c:v>-6.22</c:v>
                </c:pt>
                <c:pt idx="125">
                  <c:v>-6.27</c:v>
                </c:pt>
                <c:pt idx="126">
                  <c:v>-6.34</c:v>
                </c:pt>
                <c:pt idx="127">
                  <c:v>-6.41</c:v>
                </c:pt>
                <c:pt idx="128">
                  <c:v>-6.48</c:v>
                </c:pt>
                <c:pt idx="129">
                  <c:v>-6.56</c:v>
                </c:pt>
                <c:pt idx="130">
                  <c:v>-6.65</c:v>
                </c:pt>
                <c:pt idx="131">
                  <c:v>-6.74</c:v>
                </c:pt>
                <c:pt idx="132">
                  <c:v>-6.83</c:v>
                </c:pt>
                <c:pt idx="133">
                  <c:v>-6.92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5920"/>
        <c:axId val="187987840"/>
      </c:scatterChart>
      <c:valAx>
        <c:axId val="187985920"/>
        <c:scaling>
          <c:orientation val="minMax"/>
          <c:max val="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7987840"/>
        <c:crosses val="autoZero"/>
        <c:crossBetween val="midCat"/>
      </c:valAx>
      <c:valAx>
        <c:axId val="18798784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79859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5m'!$H$17:$H$150</c:f>
              <c:numCache>
                <c:formatCode>0.00</c:formatCode>
                <c:ptCount val="134"/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0.34</c:v>
                </c:pt>
                <c:pt idx="5">
                  <c:v>0.34</c:v>
                </c:pt>
                <c:pt idx="6">
                  <c:v>0.36</c:v>
                </c:pt>
                <c:pt idx="7">
                  <c:v>0.36</c:v>
                </c:pt>
                <c:pt idx="8">
                  <c:v>0.38</c:v>
                </c:pt>
                <c:pt idx="9">
                  <c:v>0.39</c:v>
                </c:pt>
                <c:pt idx="10">
                  <c:v>0.41</c:v>
                </c:pt>
                <c:pt idx="11">
                  <c:v>0.43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0.31</c:v>
                </c:pt>
                <c:pt idx="22">
                  <c:v>0.5</c:v>
                </c:pt>
                <c:pt idx="23">
                  <c:v>0.49</c:v>
                </c:pt>
                <c:pt idx="24">
                  <c:v>0.47</c:v>
                </c:pt>
                <c:pt idx="25">
                  <c:v>0.46</c:v>
                </c:pt>
                <c:pt idx="26">
                  <c:v>0.44</c:v>
                </c:pt>
                <c:pt idx="27">
                  <c:v>0.54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0.63</c:v>
                </c:pt>
                <c:pt idx="31">
                  <c:v>0.65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0.57999999999999996</c:v>
                </c:pt>
                <c:pt idx="53">
                  <c:v>0.59</c:v>
                </c:pt>
                <c:pt idx="54">
                  <c:v>0.59</c:v>
                </c:pt>
                <c:pt idx="55">
                  <c:v>0.61</c:v>
                </c:pt>
                <c:pt idx="56">
                  <c:v>0.62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0.36</c:v>
                </c:pt>
                <c:pt idx="63">
                  <c:v>0.36</c:v>
                </c:pt>
                <c:pt idx="64">
                  <c:v>0.36</c:v>
                </c:pt>
                <c:pt idx="65">
                  <c:v>0.38</c:v>
                </c:pt>
                <c:pt idx="66">
                  <c:v>0.38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0.24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</c:v>
                </c:pt>
                <c:pt idx="86">
                  <c:v>0.21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0.57999999999999996</c:v>
                </c:pt>
                <c:pt idx="118">
                  <c:v>0.56000000000000005</c:v>
                </c:pt>
                <c:pt idx="119">
                  <c:v>0.54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0.61</c:v>
                </c:pt>
                <c:pt idx="125">
                  <c:v>0.64</c:v>
                </c:pt>
                <c:pt idx="126">
                  <c:v>0.67</c:v>
                </c:pt>
                <c:pt idx="127">
                  <c:v>0.86</c:v>
                </c:pt>
                <c:pt idx="128">
                  <c:v>0.91</c:v>
                </c:pt>
                <c:pt idx="129">
                  <c:v>0.97</c:v>
                </c:pt>
                <c:pt idx="130">
                  <c:v>1.03</c:v>
                </c:pt>
                <c:pt idx="131">
                  <c:v>1.0900000000000001</c:v>
                </c:pt>
                <c:pt idx="132">
                  <c:v>0.43</c:v>
                </c:pt>
                <c:pt idx="133">
                  <c:v>0.43</c:v>
                </c:pt>
              </c:numCache>
            </c:numRef>
          </c:xVal>
          <c:yVal>
            <c:numRef>
              <c:f>'Survey 5m'!$A$17:$A$150</c:f>
              <c:numCache>
                <c:formatCode>0.0</c:formatCode>
                <c:ptCount val="134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5568"/>
        <c:axId val="188055936"/>
      </c:scatterChart>
      <c:valAx>
        <c:axId val="18804556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88055936"/>
        <c:crosses val="autoZero"/>
        <c:crossBetween val="midCat"/>
        <c:minorUnit val="0.5"/>
      </c:valAx>
      <c:valAx>
        <c:axId val="188055936"/>
        <c:scaling>
          <c:orientation val="maxMin"/>
          <c:max val="7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80455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63497</xdr:colOff>
      <xdr:row>0</xdr:row>
      <xdr:rowOff>84673</xdr:rowOff>
    </xdr:from>
    <xdr:ext cx="3122083" cy="1047744"/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68" t="38502" r="23519" b="35613"/>
        <a:stretch/>
      </xdr:blipFill>
      <xdr:spPr>
        <a:xfrm>
          <a:off x="3323164" y="84673"/>
          <a:ext cx="3122083" cy="104774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793751</xdr:colOff>
      <xdr:row>0</xdr:row>
      <xdr:rowOff>74081</xdr:rowOff>
    </xdr:from>
    <xdr:to>
      <xdr:col>7</xdr:col>
      <xdr:colOff>677957</xdr:colOff>
      <xdr:row>0</xdr:row>
      <xdr:rowOff>483406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3660776" y="74081"/>
          <a:ext cx="1217706" cy="114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793748</xdr:colOff>
      <xdr:row>0</xdr:row>
      <xdr:rowOff>74084</xdr:rowOff>
    </xdr:from>
    <xdr:to>
      <xdr:col>7</xdr:col>
      <xdr:colOff>677954</xdr:colOff>
      <xdr:row>0</xdr:row>
      <xdr:rowOff>483409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3660773" y="74084"/>
          <a:ext cx="1217706" cy="114050"/>
        </a:xfrm>
        <a:prstGeom prst="rect">
          <a:avLst/>
        </a:prstGeom>
      </xdr:spPr>
    </xdr:pic>
    <xdr:clientData/>
  </xdr:twoCellAnchor>
  <xdr:twoCellAnchor>
    <xdr:from>
      <xdr:col>0</xdr:col>
      <xdr:colOff>762417</xdr:colOff>
      <xdr:row>30</xdr:row>
      <xdr:rowOff>88634</xdr:rowOff>
    </xdr:from>
    <xdr:to>
      <xdr:col>1</xdr:col>
      <xdr:colOff>84517</xdr:colOff>
      <xdr:row>34</xdr:row>
      <xdr:rowOff>67467</xdr:rowOff>
    </xdr:to>
    <xdr:sp macro="" textlink="">
      <xdr:nvSpPr>
        <xdr:cNvPr id="3" name="Rectangle 2"/>
        <xdr:cNvSpPr/>
      </xdr:nvSpPr>
      <xdr:spPr>
        <a:xfrm>
          <a:off x="762417" y="5851259"/>
          <a:ext cx="143631" cy="740833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0" scaled="1"/>
          <a:tileRect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758449</xdr:colOff>
      <xdr:row>18</xdr:row>
      <xdr:rowOff>176155</xdr:rowOff>
    </xdr:from>
    <xdr:to>
      <xdr:col>1</xdr:col>
      <xdr:colOff>87202</xdr:colOff>
      <xdr:row>21</xdr:row>
      <xdr:rowOff>165901</xdr:rowOff>
    </xdr:to>
    <xdr:grpSp>
      <xdr:nvGrpSpPr>
        <xdr:cNvPr id="4" name="Group 3"/>
        <xdr:cNvGrpSpPr/>
      </xdr:nvGrpSpPr>
      <xdr:grpSpPr>
        <a:xfrm>
          <a:off x="758449" y="3647488"/>
          <a:ext cx="143670" cy="561246"/>
          <a:chOff x="823081" y="3517269"/>
          <a:chExt cx="150284" cy="561246"/>
        </a:xfrm>
      </xdr:grpSpPr>
      <xdr:sp macro="" textlink="">
        <xdr:nvSpPr>
          <xdr:cNvPr id="5" name="Rectangle 4"/>
          <xdr:cNvSpPr/>
        </xdr:nvSpPr>
        <xdr:spPr>
          <a:xfrm>
            <a:off x="823081" y="3786415"/>
            <a:ext cx="150284" cy="292100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6" name="Trapezoid 5"/>
          <xdr:cNvSpPr/>
        </xdr:nvSpPr>
        <xdr:spPr>
          <a:xfrm>
            <a:off x="824365" y="3623990"/>
            <a:ext cx="147412" cy="164986"/>
          </a:xfrm>
          <a:prstGeom prst="trapezoid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7" name="Rectangle 6"/>
          <xdr:cNvSpPr/>
        </xdr:nvSpPr>
        <xdr:spPr>
          <a:xfrm>
            <a:off x="865537" y="3568339"/>
            <a:ext cx="65331" cy="55173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001">
            <a:schemeClr val="lt2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8" name="Trapezoid 7"/>
          <xdr:cNvSpPr/>
        </xdr:nvSpPr>
        <xdr:spPr>
          <a:xfrm>
            <a:off x="849051" y="3517269"/>
            <a:ext cx="95250" cy="52510"/>
          </a:xfrm>
          <a:prstGeom prst="trapezoid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0</xdr:col>
      <xdr:colOff>624651</xdr:colOff>
      <xdr:row>22</xdr:row>
      <xdr:rowOff>91284</xdr:rowOff>
    </xdr:from>
    <xdr:to>
      <xdr:col>1</xdr:col>
      <xdr:colOff>213723</xdr:colOff>
      <xdr:row>25</xdr:row>
      <xdr:rowOff>71440</xdr:rowOff>
    </xdr:to>
    <xdr:grpSp>
      <xdr:nvGrpSpPr>
        <xdr:cNvPr id="9" name="Group 8"/>
        <xdr:cNvGrpSpPr/>
      </xdr:nvGrpSpPr>
      <xdr:grpSpPr>
        <a:xfrm>
          <a:off x="624651" y="4324617"/>
          <a:ext cx="403989" cy="551656"/>
          <a:chOff x="626353" y="4333309"/>
          <a:chExt cx="405501" cy="551656"/>
        </a:xfrm>
      </xdr:grpSpPr>
      <xdr:sp macro="" textlink="">
        <xdr:nvSpPr>
          <xdr:cNvPr id="10" name="Arc 9"/>
          <xdr:cNvSpPr/>
        </xdr:nvSpPr>
        <xdr:spPr>
          <a:xfrm>
            <a:off x="746104" y="4454069"/>
            <a:ext cx="285750" cy="333375"/>
          </a:xfrm>
          <a:prstGeom prst="arc">
            <a:avLst>
              <a:gd name="adj1" fmla="val 16200000"/>
              <a:gd name="adj2" fmla="val 5522714"/>
            </a:avLst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1" name="Arc 10"/>
          <xdr:cNvSpPr/>
        </xdr:nvSpPr>
        <xdr:spPr>
          <a:xfrm rot="10800000">
            <a:off x="626353" y="4456736"/>
            <a:ext cx="285750" cy="333375"/>
          </a:xfrm>
          <a:prstGeom prst="arc">
            <a:avLst>
              <a:gd name="adj1" fmla="val 16200000"/>
              <a:gd name="adj2" fmla="val 5522714"/>
            </a:avLst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2" name="Rectangle 11"/>
          <xdr:cNvSpPr/>
        </xdr:nvSpPr>
        <xdr:spPr>
          <a:xfrm>
            <a:off x="761736" y="4333309"/>
            <a:ext cx="138529" cy="551656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0</xdr:col>
      <xdr:colOff>620569</xdr:colOff>
      <xdr:row>35</xdr:row>
      <xdr:rowOff>2155</xdr:rowOff>
    </xdr:from>
    <xdr:to>
      <xdr:col>1</xdr:col>
      <xdr:colOff>209641</xdr:colOff>
      <xdr:row>37</xdr:row>
      <xdr:rowOff>172811</xdr:rowOff>
    </xdr:to>
    <xdr:grpSp>
      <xdr:nvGrpSpPr>
        <xdr:cNvPr id="13" name="Group 12"/>
        <xdr:cNvGrpSpPr/>
      </xdr:nvGrpSpPr>
      <xdr:grpSpPr>
        <a:xfrm>
          <a:off x="620569" y="6711988"/>
          <a:ext cx="403989" cy="551656"/>
          <a:chOff x="626353" y="4333309"/>
          <a:chExt cx="405501" cy="551656"/>
        </a:xfrm>
      </xdr:grpSpPr>
      <xdr:sp macro="" textlink="">
        <xdr:nvSpPr>
          <xdr:cNvPr id="14" name="Arc 13"/>
          <xdr:cNvSpPr/>
        </xdr:nvSpPr>
        <xdr:spPr>
          <a:xfrm>
            <a:off x="746104" y="4454069"/>
            <a:ext cx="285750" cy="333375"/>
          </a:xfrm>
          <a:prstGeom prst="arc">
            <a:avLst>
              <a:gd name="adj1" fmla="val 16200000"/>
              <a:gd name="adj2" fmla="val 5522714"/>
            </a:avLst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5" name="Arc 14"/>
          <xdr:cNvSpPr/>
        </xdr:nvSpPr>
        <xdr:spPr>
          <a:xfrm rot="10800000">
            <a:off x="626353" y="4456736"/>
            <a:ext cx="285750" cy="333375"/>
          </a:xfrm>
          <a:prstGeom prst="arc">
            <a:avLst>
              <a:gd name="adj1" fmla="val 16200000"/>
              <a:gd name="adj2" fmla="val 5522714"/>
            </a:avLst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761736" y="4333309"/>
            <a:ext cx="138529" cy="551656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0" scaled="1"/>
            <a:tileRect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0</xdr:col>
      <xdr:colOff>762417</xdr:colOff>
      <xdr:row>38</xdr:row>
      <xdr:rowOff>167173</xdr:rowOff>
    </xdr:from>
    <xdr:to>
      <xdr:col>1</xdr:col>
      <xdr:colOff>84517</xdr:colOff>
      <xdr:row>42</xdr:row>
      <xdr:rowOff>78373</xdr:rowOff>
    </xdr:to>
    <xdr:sp macro="" textlink="">
      <xdr:nvSpPr>
        <xdr:cNvPr id="17" name="Rectangle 16"/>
        <xdr:cNvSpPr/>
      </xdr:nvSpPr>
      <xdr:spPr>
        <a:xfrm>
          <a:off x="762417" y="7453798"/>
          <a:ext cx="143631" cy="673200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0" scaled="1"/>
          <a:tileRect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630094</xdr:colOff>
      <xdr:row>43</xdr:row>
      <xdr:rowOff>55351</xdr:rowOff>
    </xdr:from>
    <xdr:to>
      <xdr:col>1</xdr:col>
      <xdr:colOff>219166</xdr:colOff>
      <xdr:row>46</xdr:row>
      <xdr:rowOff>111097</xdr:rowOff>
    </xdr:to>
    <xdr:grpSp>
      <xdr:nvGrpSpPr>
        <xdr:cNvPr id="24" name="Group 23"/>
        <xdr:cNvGrpSpPr/>
      </xdr:nvGrpSpPr>
      <xdr:grpSpPr>
        <a:xfrm>
          <a:off x="630094" y="8289184"/>
          <a:ext cx="403989" cy="627246"/>
          <a:chOff x="630094" y="8246851"/>
          <a:chExt cx="406635" cy="627246"/>
        </a:xfrm>
      </xdr:grpSpPr>
      <xdr:sp macro="" textlink="">
        <xdr:nvSpPr>
          <xdr:cNvPr id="23" name="Oval 22"/>
          <xdr:cNvSpPr/>
        </xdr:nvSpPr>
        <xdr:spPr>
          <a:xfrm>
            <a:off x="761997" y="8675660"/>
            <a:ext cx="140400" cy="198437"/>
          </a:xfrm>
          <a:prstGeom prst="ellips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grpSp>
        <xdr:nvGrpSpPr>
          <xdr:cNvPr id="18" name="Group 17"/>
          <xdr:cNvGrpSpPr/>
        </xdr:nvGrpSpPr>
        <xdr:grpSpPr>
          <a:xfrm>
            <a:off x="630094" y="8246851"/>
            <a:ext cx="406635" cy="551656"/>
            <a:chOff x="626353" y="4333309"/>
            <a:chExt cx="405501" cy="551656"/>
          </a:xfrm>
        </xdr:grpSpPr>
        <xdr:sp macro="" textlink="">
          <xdr:nvSpPr>
            <xdr:cNvPr id="19" name="Arc 18"/>
            <xdr:cNvSpPr/>
          </xdr:nvSpPr>
          <xdr:spPr>
            <a:xfrm>
              <a:off x="746104" y="4454069"/>
              <a:ext cx="285750" cy="333375"/>
            </a:xfrm>
            <a:prstGeom prst="arc">
              <a:avLst>
                <a:gd name="adj1" fmla="val 16200000"/>
                <a:gd name="adj2" fmla="val 5522714"/>
              </a:avLst>
            </a:prstGeom>
            <a:ln w="31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20" name="Arc 19"/>
            <xdr:cNvSpPr/>
          </xdr:nvSpPr>
          <xdr:spPr>
            <a:xfrm rot="10800000">
              <a:off x="626353" y="4456736"/>
              <a:ext cx="285750" cy="333375"/>
            </a:xfrm>
            <a:prstGeom prst="arc">
              <a:avLst>
                <a:gd name="adj1" fmla="val 16200000"/>
                <a:gd name="adj2" fmla="val 5522714"/>
              </a:avLst>
            </a:prstGeom>
            <a:ln w="31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761736" y="4333309"/>
              <a:ext cx="138529" cy="551656"/>
            </a:xfrm>
            <a:prstGeom prst="rect">
              <a:avLst/>
            </a:prstGeom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0" scaled="1"/>
              <a:tileRect/>
            </a:gra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001">
              <a:schemeClr val="lt2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>
    <xdr:from>
      <xdr:col>0</xdr:col>
      <xdr:colOff>756067</xdr:colOff>
      <xdr:row>26</xdr:row>
      <xdr:rowOff>14816</xdr:rowOff>
    </xdr:from>
    <xdr:to>
      <xdr:col>1</xdr:col>
      <xdr:colOff>78167</xdr:colOff>
      <xdr:row>29</xdr:row>
      <xdr:rowOff>117627</xdr:rowOff>
    </xdr:to>
    <xdr:sp macro="" textlink="">
      <xdr:nvSpPr>
        <xdr:cNvPr id="22" name="Rectangle 21"/>
        <xdr:cNvSpPr/>
      </xdr:nvSpPr>
      <xdr:spPr>
        <a:xfrm>
          <a:off x="756067" y="4999566"/>
          <a:ext cx="142308" cy="674311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0" scaled="1"/>
          <a:tileRect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505260</xdr:colOff>
      <xdr:row>0</xdr:row>
      <xdr:rowOff>66675</xdr:rowOff>
    </xdr:from>
    <xdr:to>
      <xdr:col>7</xdr:col>
      <xdr:colOff>933450</xdr:colOff>
      <xdr:row>0</xdr:row>
      <xdr:rowOff>476000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4934385" y="66675"/>
          <a:ext cx="1514040" cy="409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123825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504825</xdr:colOff>
      <xdr:row>0</xdr:row>
      <xdr:rowOff>66675</xdr:rowOff>
    </xdr:from>
    <xdr:to>
      <xdr:col>7</xdr:col>
      <xdr:colOff>933015</xdr:colOff>
      <xdr:row>0</xdr:row>
      <xdr:rowOff>476000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4933950" y="66675"/>
          <a:ext cx="1514040" cy="409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793751</xdr:colOff>
      <xdr:row>0</xdr:row>
      <xdr:rowOff>74081</xdr:rowOff>
    </xdr:from>
    <xdr:to>
      <xdr:col>7</xdr:col>
      <xdr:colOff>677957</xdr:colOff>
      <xdr:row>0</xdr:row>
      <xdr:rowOff>483406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4868334" y="74081"/>
          <a:ext cx="1514040" cy="409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793748</xdr:colOff>
      <xdr:row>0</xdr:row>
      <xdr:rowOff>74084</xdr:rowOff>
    </xdr:from>
    <xdr:to>
      <xdr:col>7</xdr:col>
      <xdr:colOff>677954</xdr:colOff>
      <xdr:row>0</xdr:row>
      <xdr:rowOff>483409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15" r="27586" b="194"/>
        <a:stretch/>
      </xdr:blipFill>
      <xdr:spPr>
        <a:xfrm>
          <a:off x="4868331" y="74084"/>
          <a:ext cx="1514040" cy="409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6:H150" totalsRowShown="0" headerRowDxfId="21" dataDxfId="20" tableBorderDxfId="19">
  <autoFilter ref="A16:H150"/>
  <tableColumns count="8">
    <tableColumn id="1" name="Measured Depth [m]" dataDxfId="18"/>
    <tableColumn id="2" name="Inclination [deg]" dataDxfId="17"/>
    <tableColumn id="3" name="Azimuth [deg]" dataDxfId="16"/>
    <tableColumn id="4" name="True Vertical Depth [m]" dataDxfId="15" dataCellStyle="Normal 3"/>
    <tableColumn id="5" name="Vertical Section [m]" dataDxfId="14" dataCellStyle="Normal 3"/>
    <tableColumn id="6" name="Northing (Latitude) [m]" dataDxfId="13"/>
    <tableColumn id="7" name="Easting (Departure) [m]" dataDxfId="12"/>
    <tableColumn id="8" name="Dog Leg Severity [deg/30m]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6:H30" totalsRowShown="0" headerRowDxfId="10" dataDxfId="9" tableBorderDxfId="8">
  <autoFilter ref="A16:H30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zoomScaleNormal="100" workbookViewId="0">
      <selection activeCell="A2" sqref="A2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46"/>
      <c r="B1" s="146"/>
      <c r="C1" s="146"/>
      <c r="D1" s="146"/>
      <c r="E1" s="146"/>
      <c r="F1" s="58"/>
      <c r="G1" s="58"/>
      <c r="H1" s="58"/>
    </row>
    <row r="2" spans="1:8" x14ac:dyDescent="0.25">
      <c r="A2" s="64"/>
      <c r="B2" s="63"/>
      <c r="C2" s="63"/>
      <c r="D2" s="63"/>
      <c r="E2" s="63"/>
      <c r="F2" s="63"/>
      <c r="G2" s="63"/>
      <c r="H2" s="63"/>
    </row>
    <row r="3" spans="1:8" s="2" customFormat="1" ht="9" customHeight="1" x14ac:dyDescent="0.25">
      <c r="A3" s="61"/>
      <c r="B3" s="61"/>
      <c r="C3" s="61"/>
      <c r="D3" s="61"/>
      <c r="E3" s="61"/>
      <c r="F3" s="61"/>
      <c r="G3" s="61"/>
      <c r="H3" s="69"/>
    </row>
    <row r="4" spans="1:8" s="1" customFormat="1" x14ac:dyDescent="0.25">
      <c r="A4" s="65"/>
      <c r="B4" s="65"/>
      <c r="C4" s="65"/>
      <c r="D4" s="65"/>
      <c r="E4" s="65"/>
      <c r="F4" s="65"/>
      <c r="G4" s="68"/>
      <c r="H4" s="68"/>
    </row>
    <row r="5" spans="1:8" s="1" customFormat="1" ht="9" customHeight="1" x14ac:dyDescent="0.25">
      <c r="A5" s="61"/>
      <c r="B5" s="69"/>
      <c r="C5" s="61"/>
      <c r="D5" s="61"/>
      <c r="E5" s="61"/>
      <c r="F5" s="61"/>
      <c r="G5" s="61"/>
      <c r="H5" s="69"/>
    </row>
    <row r="6" spans="1:8" s="1" customFormat="1" x14ac:dyDescent="0.25">
      <c r="A6" s="68"/>
      <c r="B6" s="68"/>
      <c r="C6" s="67"/>
      <c r="D6" s="68"/>
      <c r="E6" s="66"/>
      <c r="F6" s="67"/>
      <c r="G6" s="66"/>
      <c r="H6" s="65"/>
    </row>
    <row r="7" spans="1:8" x14ac:dyDescent="0.25">
      <c r="A7" s="64"/>
      <c r="B7" s="63"/>
      <c r="C7" s="63"/>
      <c r="D7" s="63"/>
      <c r="E7" s="63"/>
      <c r="F7" s="63"/>
      <c r="G7" s="63"/>
      <c r="H7" s="63"/>
    </row>
    <row r="8" spans="1:8" s="2" customFormat="1" ht="9" customHeight="1" x14ac:dyDescent="0.25">
      <c r="A8" s="61"/>
      <c r="B8" s="61"/>
      <c r="C8" s="62"/>
      <c r="D8" s="61"/>
      <c r="E8" s="62"/>
      <c r="F8" s="61"/>
      <c r="G8" s="61"/>
      <c r="H8" s="61"/>
    </row>
    <row r="9" spans="1:8" s="3" customFormat="1" ht="9" customHeight="1" x14ac:dyDescent="0.2">
      <c r="A9" s="61"/>
      <c r="B9" s="60"/>
      <c r="C9" s="60"/>
      <c r="D9" s="60"/>
      <c r="E9" s="60"/>
      <c r="F9" s="60"/>
      <c r="G9" s="60"/>
      <c r="H9" s="60"/>
    </row>
    <row r="10" spans="1:8" s="3" customFormat="1" ht="45" customHeight="1" x14ac:dyDescent="0.2">
      <c r="A10" s="147" t="s">
        <v>65</v>
      </c>
      <c r="B10" s="147"/>
      <c r="C10" s="147"/>
      <c r="D10" s="147"/>
      <c r="E10" s="147"/>
      <c r="F10" s="147"/>
      <c r="G10" s="147"/>
      <c r="H10" s="147"/>
    </row>
    <row r="11" spans="1:8" ht="103.5" customHeight="1" x14ac:dyDescent="0.25">
      <c r="A11" s="59"/>
      <c r="B11" s="59"/>
      <c r="C11" s="59"/>
      <c r="D11" s="59"/>
      <c r="E11" s="59"/>
      <c r="F11" s="59"/>
      <c r="G11" s="59"/>
      <c r="H11" s="59"/>
    </row>
    <row r="12" spans="1:8" s="8" customFormat="1" ht="39" customHeight="1" x14ac:dyDescent="0.45">
      <c r="A12" s="58"/>
      <c r="B12" s="58"/>
      <c r="C12" s="58"/>
      <c r="D12" s="110" t="s">
        <v>64</v>
      </c>
      <c r="E12" s="111" t="str">
        <f>'Event Summary'!A4</f>
        <v>Origin</v>
      </c>
      <c r="F12" s="58"/>
      <c r="G12" s="58"/>
      <c r="H12" s="58"/>
    </row>
    <row r="13" spans="1:8" ht="39" customHeight="1" x14ac:dyDescent="0.45">
      <c r="A13" s="56"/>
      <c r="B13" s="56"/>
      <c r="C13" s="56"/>
      <c r="D13" s="55" t="s">
        <v>63</v>
      </c>
      <c r="E13" s="57" t="str">
        <f>'Event Summary'!C4</f>
        <v>Spring Gully 82</v>
      </c>
      <c r="F13" s="56"/>
      <c r="G13" s="56"/>
      <c r="H13" s="56"/>
    </row>
    <row r="14" spans="1:8" ht="39" customHeight="1" x14ac:dyDescent="0.45">
      <c r="A14" s="56"/>
      <c r="B14" s="56"/>
      <c r="C14" s="56"/>
      <c r="D14" s="55" t="s">
        <v>62</v>
      </c>
      <c r="E14" s="57" t="str">
        <f>'Event Summary'!E4</f>
        <v>Spring Gully</v>
      </c>
      <c r="F14" s="56"/>
      <c r="G14" s="56"/>
      <c r="H14" s="56"/>
    </row>
    <row r="15" spans="1:8" ht="39" customHeight="1" x14ac:dyDescent="0.45">
      <c r="D15" s="55" t="s">
        <v>61</v>
      </c>
      <c r="E15" s="54" t="str">
        <f>'Event Summary'!E6</f>
        <v>025˚ 50' 29.54" S.</v>
      </c>
    </row>
    <row r="16" spans="1:8" ht="39" customHeight="1" x14ac:dyDescent="0.45">
      <c r="D16" s="55" t="s">
        <v>60</v>
      </c>
      <c r="E16" s="54" t="str">
        <f>'Event Summary'!G6</f>
        <v>149˚ 04' 40.07" E.</v>
      </c>
    </row>
    <row r="17" spans="4:7" ht="39" customHeight="1" x14ac:dyDescent="0.45">
      <c r="D17" s="55" t="s">
        <v>59</v>
      </c>
      <c r="E17" s="148">
        <f>'Event Summary'!A11</f>
        <v>41021</v>
      </c>
      <c r="F17" s="148"/>
      <c r="G17" s="148"/>
    </row>
    <row r="18" spans="4:7" ht="39" customHeight="1" x14ac:dyDescent="0.45">
      <c r="D18" s="55" t="s">
        <v>58</v>
      </c>
      <c r="E18" s="54" t="str">
        <f>'Event Summary'!C13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53"/>
      <c r="G33" s="1"/>
      <c r="H33" s="1"/>
    </row>
    <row r="34" spans="6:8" ht="13.5" customHeight="1" x14ac:dyDescent="0.25">
      <c r="F34" s="1"/>
      <c r="G34" s="52" t="s">
        <v>57</v>
      </c>
      <c r="H34" s="51">
        <f ca="1">TODAY()</f>
        <v>41022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Normal="100" workbookViewId="0">
      <selection activeCell="C31" sqref="C3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49" t="s">
        <v>69</v>
      </c>
      <c r="B1" s="149"/>
      <c r="C1" s="149"/>
      <c r="D1" s="149"/>
      <c r="E1" s="149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27" t="s">
        <v>45</v>
      </c>
      <c r="B4" s="25"/>
      <c r="C4" s="27" t="s">
        <v>93</v>
      </c>
      <c r="D4" s="26"/>
      <c r="E4" s="27" t="s">
        <v>94</v>
      </c>
      <c r="F4" s="25"/>
      <c r="G4" s="28" t="s">
        <v>18</v>
      </c>
      <c r="H4" s="38"/>
    </row>
    <row r="5" spans="1:8" s="1" customFormat="1" ht="9" customHeight="1" x14ac:dyDescent="0.25">
      <c r="A5" s="4" t="s">
        <v>19</v>
      </c>
      <c r="B5" s="11"/>
      <c r="C5" s="4" t="s">
        <v>14</v>
      </c>
      <c r="D5" s="5"/>
      <c r="E5" s="4" t="s">
        <v>21</v>
      </c>
      <c r="F5" s="9"/>
      <c r="G5" s="4" t="s">
        <v>22</v>
      </c>
      <c r="H5" s="30"/>
    </row>
    <row r="6" spans="1:8" s="1" customFormat="1" x14ac:dyDescent="0.25">
      <c r="A6" s="28" t="s">
        <v>20</v>
      </c>
      <c r="B6" s="38"/>
      <c r="C6" s="113" t="s">
        <v>32</v>
      </c>
      <c r="D6" s="38"/>
      <c r="E6" s="130" t="s">
        <v>95</v>
      </c>
      <c r="F6" s="24"/>
      <c r="G6" s="113" t="s">
        <v>96</v>
      </c>
      <c r="H6" s="26"/>
    </row>
    <row r="7" spans="1:8" x14ac:dyDescent="0.25">
      <c r="A7" s="14" t="s">
        <v>13</v>
      </c>
      <c r="B7" s="15"/>
      <c r="C7" s="15"/>
      <c r="D7" s="15"/>
      <c r="E7" s="15"/>
      <c r="F7" s="15"/>
      <c r="G7" s="32"/>
      <c r="H7" s="16"/>
    </row>
    <row r="8" spans="1:8" s="2" customFormat="1" ht="9" customHeight="1" x14ac:dyDescent="0.25">
      <c r="A8" s="4" t="s">
        <v>33</v>
      </c>
      <c r="B8" s="5"/>
      <c r="C8" s="31" t="s">
        <v>16</v>
      </c>
      <c r="D8" s="5"/>
      <c r="E8" s="31" t="s">
        <v>40</v>
      </c>
      <c r="F8" s="9"/>
      <c r="G8" s="4" t="s">
        <v>25</v>
      </c>
      <c r="H8" s="5"/>
    </row>
    <row r="9" spans="1:8" s="1" customFormat="1" x14ac:dyDescent="0.25">
      <c r="A9" s="20" t="s">
        <v>16</v>
      </c>
      <c r="B9" s="24"/>
      <c r="C9" s="40" t="s">
        <v>97</v>
      </c>
      <c r="D9" s="24"/>
      <c r="E9" s="20" t="s">
        <v>103</v>
      </c>
      <c r="F9" s="23"/>
      <c r="G9" s="109">
        <v>2.5</v>
      </c>
      <c r="H9" s="24"/>
    </row>
    <row r="10" spans="1:8" s="2" customFormat="1" ht="9" customHeight="1" x14ac:dyDescent="0.25">
      <c r="A10" s="4" t="s">
        <v>12</v>
      </c>
      <c r="B10" s="5"/>
      <c r="C10" s="4" t="s">
        <v>23</v>
      </c>
      <c r="D10" s="5"/>
      <c r="E10" s="4" t="s">
        <v>30</v>
      </c>
      <c r="F10" s="9"/>
      <c r="G10" s="4" t="s">
        <v>31</v>
      </c>
      <c r="H10" s="5"/>
    </row>
    <row r="11" spans="1:8" s="1" customFormat="1" x14ac:dyDescent="0.25">
      <c r="A11" s="112">
        <v>41021</v>
      </c>
      <c r="B11" s="24"/>
      <c r="C11" s="20" t="s">
        <v>26</v>
      </c>
      <c r="D11" s="24"/>
      <c r="E11" s="20" t="s">
        <v>90</v>
      </c>
      <c r="F11" s="23"/>
      <c r="G11" s="41">
        <v>660</v>
      </c>
      <c r="H11" s="24"/>
    </row>
    <row r="12" spans="1:8" s="2" customFormat="1" ht="9" customHeight="1" x14ac:dyDescent="0.25">
      <c r="A12" s="44" t="s">
        <v>68</v>
      </c>
      <c r="B12" s="5"/>
      <c r="C12" s="4" t="s">
        <v>51</v>
      </c>
      <c r="D12" s="5"/>
      <c r="E12" s="4" t="s">
        <v>46</v>
      </c>
      <c r="F12" s="9"/>
      <c r="G12" s="4" t="s">
        <v>55</v>
      </c>
      <c r="H12" s="12" t="s">
        <v>54</v>
      </c>
    </row>
    <row r="13" spans="1:8" s="122" customFormat="1" ht="12.75" x14ac:dyDescent="0.25">
      <c r="A13" s="112" t="s">
        <v>98</v>
      </c>
      <c r="B13" s="24"/>
      <c r="C13" s="20" t="s">
        <v>50</v>
      </c>
      <c r="D13" s="24"/>
      <c r="E13" s="20" t="s">
        <v>47</v>
      </c>
      <c r="F13" s="23"/>
      <c r="G13" s="41" t="s">
        <v>48</v>
      </c>
      <c r="H13" s="121">
        <v>119</v>
      </c>
    </row>
    <row r="14" spans="1:8" s="3" customFormat="1" ht="9" customHeight="1" x14ac:dyDescent="0.2">
      <c r="A14" s="4" t="s">
        <v>27</v>
      </c>
      <c r="B14" s="6"/>
      <c r="C14" s="6"/>
      <c r="D14" s="6"/>
      <c r="E14" s="6"/>
      <c r="F14" s="6"/>
      <c r="G14" s="6"/>
      <c r="H14" s="7"/>
    </row>
    <row r="15" spans="1:8" ht="25.5" customHeight="1" x14ac:dyDescent="0.25">
      <c r="A15" s="17"/>
      <c r="B15" s="18"/>
      <c r="C15" s="18"/>
      <c r="D15" s="18"/>
      <c r="E15" s="18"/>
      <c r="F15" s="18"/>
      <c r="G15" s="18"/>
      <c r="H15" s="19"/>
    </row>
    <row r="16" spans="1:8" s="8" customFormat="1" x14ac:dyDescent="0.25">
      <c r="A16" s="71" t="s">
        <v>67</v>
      </c>
      <c r="B16" s="71" t="s">
        <v>66</v>
      </c>
      <c r="C16" s="150" t="s">
        <v>27</v>
      </c>
      <c r="D16" s="150"/>
      <c r="E16" s="150"/>
      <c r="F16" s="150"/>
      <c r="G16" s="150"/>
      <c r="H16" s="150"/>
    </row>
    <row r="17" spans="1:8" ht="13.5" customHeight="1" x14ac:dyDescent="0.25">
      <c r="A17" s="104">
        <v>41021</v>
      </c>
      <c r="B17" s="105">
        <v>0.20138888888888887</v>
      </c>
      <c r="C17" s="95" t="s">
        <v>82</v>
      </c>
      <c r="D17" s="96"/>
      <c r="E17" s="96"/>
      <c r="F17" s="96"/>
      <c r="G17" s="96"/>
      <c r="H17" s="97"/>
    </row>
    <row r="18" spans="1:8" ht="13.5" customHeight="1" x14ac:dyDescent="0.25">
      <c r="A18" s="106"/>
      <c r="B18" s="107">
        <v>0.2986111111111111</v>
      </c>
      <c r="C18" s="98" t="s">
        <v>84</v>
      </c>
      <c r="D18" s="99"/>
      <c r="E18" s="99"/>
      <c r="F18" s="99"/>
      <c r="G18" s="99"/>
      <c r="H18" s="100"/>
    </row>
    <row r="19" spans="1:8" ht="13.5" customHeight="1" x14ac:dyDescent="0.25">
      <c r="A19" s="106"/>
      <c r="B19" s="107">
        <v>0.30555555555555552</v>
      </c>
      <c r="C19" s="98" t="s">
        <v>99</v>
      </c>
      <c r="D19" s="99"/>
      <c r="E19" s="99"/>
      <c r="F19" s="99"/>
      <c r="G19" s="99"/>
      <c r="H19" s="100"/>
    </row>
    <row r="20" spans="1:8" ht="13.5" customHeight="1" x14ac:dyDescent="0.25">
      <c r="A20" s="123"/>
      <c r="B20" s="124">
        <v>0.3263888888888889</v>
      </c>
      <c r="C20" s="101" t="s">
        <v>100</v>
      </c>
      <c r="D20" s="102"/>
      <c r="E20" s="102"/>
      <c r="F20" s="102"/>
      <c r="G20" s="102"/>
      <c r="H20" s="103"/>
    </row>
    <row r="21" spans="1:8" ht="13.5" customHeight="1" x14ac:dyDescent="0.25">
      <c r="A21" s="143"/>
      <c r="B21" s="107">
        <v>0.35416666666666669</v>
      </c>
      <c r="C21" s="98" t="s">
        <v>101</v>
      </c>
      <c r="D21" s="99"/>
      <c r="E21" s="99"/>
      <c r="F21" s="99"/>
      <c r="G21" s="99"/>
      <c r="H21" s="100"/>
    </row>
    <row r="22" spans="1:8" ht="13.5" customHeight="1" x14ac:dyDescent="0.25">
      <c r="A22" s="106"/>
      <c r="B22" s="107">
        <v>0.47916666666666669</v>
      </c>
      <c r="C22" s="98" t="s">
        <v>86</v>
      </c>
      <c r="D22" s="99"/>
      <c r="E22" s="99"/>
      <c r="F22" s="99"/>
      <c r="G22" s="99"/>
      <c r="H22" s="100"/>
    </row>
    <row r="23" spans="1:8" ht="13.5" customHeight="1" x14ac:dyDescent="0.25">
      <c r="A23" s="106"/>
      <c r="B23" s="107">
        <v>0.53472222222222221</v>
      </c>
      <c r="C23" s="98" t="s">
        <v>102</v>
      </c>
      <c r="D23" s="99"/>
      <c r="E23" s="99"/>
      <c r="F23" s="99"/>
      <c r="G23" s="99"/>
      <c r="H23" s="100"/>
    </row>
    <row r="24" spans="1:8" ht="13.5" customHeight="1" x14ac:dyDescent="0.25">
      <c r="A24" s="106"/>
      <c r="B24" s="107">
        <v>0.57291666666666663</v>
      </c>
      <c r="C24" s="98" t="s">
        <v>91</v>
      </c>
      <c r="D24" s="99"/>
      <c r="E24" s="99"/>
      <c r="F24" s="99"/>
      <c r="G24" s="99"/>
      <c r="H24" s="100"/>
    </row>
    <row r="25" spans="1:8" ht="13.5" customHeight="1" x14ac:dyDescent="0.25">
      <c r="A25" s="106"/>
      <c r="B25" s="107">
        <v>0.60416666666666663</v>
      </c>
      <c r="C25" s="98" t="s">
        <v>92</v>
      </c>
      <c r="D25" s="99"/>
      <c r="E25" s="99"/>
      <c r="F25" s="99"/>
      <c r="G25" s="99"/>
      <c r="H25" s="100"/>
    </row>
    <row r="26" spans="1:8" ht="13.5" customHeight="1" x14ac:dyDescent="0.25">
      <c r="A26" s="106"/>
      <c r="B26" s="107">
        <v>0.69791666666666663</v>
      </c>
      <c r="C26" s="98" t="s">
        <v>83</v>
      </c>
      <c r="D26" s="99"/>
      <c r="E26" s="99"/>
      <c r="F26" s="99"/>
      <c r="G26" s="99"/>
      <c r="H26" s="100"/>
    </row>
    <row r="27" spans="1:8" ht="13.5" customHeight="1" x14ac:dyDescent="0.25">
      <c r="A27" s="106"/>
      <c r="B27" s="107"/>
      <c r="C27" s="98"/>
      <c r="D27" s="99"/>
      <c r="E27" s="99"/>
      <c r="F27" s="99"/>
      <c r="G27" s="99"/>
      <c r="H27" s="100"/>
    </row>
    <row r="28" spans="1:8" ht="13.5" customHeight="1" x14ac:dyDescent="0.25">
      <c r="A28" s="106"/>
      <c r="B28" s="107"/>
      <c r="C28" s="98"/>
      <c r="D28" s="99"/>
      <c r="E28" s="99"/>
      <c r="F28" s="99"/>
      <c r="G28" s="99"/>
      <c r="H28" s="100"/>
    </row>
    <row r="29" spans="1:8" ht="13.5" customHeight="1" x14ac:dyDescent="0.25">
      <c r="A29" s="106"/>
      <c r="B29" s="107"/>
      <c r="C29" s="98"/>
      <c r="D29" s="99"/>
      <c r="E29" s="99"/>
      <c r="F29" s="99"/>
      <c r="G29" s="99"/>
      <c r="H29" s="100"/>
    </row>
    <row r="30" spans="1:8" ht="13.5" customHeight="1" x14ac:dyDescent="0.25">
      <c r="A30" s="106"/>
      <c r="B30" s="107"/>
      <c r="C30" s="98"/>
      <c r="D30" s="99"/>
      <c r="E30" s="99"/>
      <c r="F30" s="99"/>
      <c r="G30" s="99"/>
      <c r="H30" s="100"/>
    </row>
    <row r="31" spans="1:8" ht="13.5" customHeight="1" x14ac:dyDescent="0.25">
      <c r="A31" s="106"/>
      <c r="B31" s="107"/>
      <c r="C31" s="98"/>
      <c r="D31" s="99"/>
      <c r="E31" s="99"/>
      <c r="F31" s="99"/>
      <c r="G31" s="99"/>
      <c r="H31" s="100"/>
    </row>
    <row r="32" spans="1:8" ht="13.5" customHeight="1" x14ac:dyDescent="0.25">
      <c r="A32" s="106"/>
      <c r="B32" s="107"/>
      <c r="C32" s="98"/>
      <c r="D32" s="99"/>
      <c r="E32" s="99"/>
      <c r="F32" s="99"/>
      <c r="G32" s="99"/>
      <c r="H32" s="100"/>
    </row>
    <row r="33" spans="1:8" ht="13.5" customHeight="1" x14ac:dyDescent="0.25">
      <c r="A33" s="106"/>
      <c r="B33" s="108"/>
      <c r="C33" s="98"/>
      <c r="D33" s="99"/>
      <c r="E33" s="99"/>
      <c r="F33" s="99"/>
      <c r="G33" s="99"/>
      <c r="H33" s="100"/>
    </row>
    <row r="34" spans="1:8" ht="13.5" customHeight="1" x14ac:dyDescent="0.25">
      <c r="A34" s="106"/>
      <c r="B34" s="108"/>
      <c r="C34" s="98"/>
      <c r="D34" s="99"/>
      <c r="E34" s="99"/>
      <c r="F34" s="99"/>
      <c r="G34" s="99"/>
      <c r="H34" s="100"/>
    </row>
    <row r="35" spans="1:8" ht="13.5" customHeight="1" x14ac:dyDescent="0.25">
      <c r="A35" s="106"/>
      <c r="B35" s="108"/>
      <c r="C35" s="98"/>
      <c r="D35" s="99"/>
      <c r="E35" s="99"/>
      <c r="F35" s="99"/>
      <c r="G35" s="99"/>
      <c r="H35" s="100"/>
    </row>
    <row r="36" spans="1:8" ht="13.5" customHeight="1" x14ac:dyDescent="0.25">
      <c r="A36" s="106"/>
      <c r="B36" s="108"/>
      <c r="C36" s="98"/>
      <c r="D36" s="99"/>
      <c r="E36" s="99"/>
      <c r="F36" s="99"/>
      <c r="G36" s="99"/>
      <c r="H36" s="100"/>
    </row>
    <row r="37" spans="1:8" ht="13.5" customHeight="1" x14ac:dyDescent="0.25">
      <c r="A37" s="106"/>
      <c r="B37" s="108"/>
      <c r="C37" s="98"/>
      <c r="D37" s="99"/>
      <c r="E37" s="99"/>
      <c r="F37" s="99"/>
      <c r="G37" s="99"/>
      <c r="H37" s="100"/>
    </row>
    <row r="38" spans="1:8" ht="13.5" customHeight="1" x14ac:dyDescent="0.25">
      <c r="A38" s="106"/>
      <c r="B38" s="108"/>
      <c r="C38" s="98"/>
      <c r="D38" s="99"/>
      <c r="E38" s="99"/>
      <c r="F38" s="99"/>
      <c r="G38" s="99"/>
      <c r="H38" s="100"/>
    </row>
    <row r="39" spans="1:8" ht="13.5" customHeight="1" x14ac:dyDescent="0.25">
      <c r="A39" s="106"/>
      <c r="B39" s="108"/>
      <c r="C39" s="98"/>
      <c r="D39" s="99"/>
      <c r="E39" s="99"/>
      <c r="F39" s="99"/>
      <c r="G39" s="99"/>
      <c r="H39" s="100"/>
    </row>
    <row r="40" spans="1:8" ht="13.5" customHeight="1" x14ac:dyDescent="0.25">
      <c r="A40" s="106"/>
      <c r="B40" s="108"/>
      <c r="C40" s="98"/>
      <c r="D40" s="99"/>
      <c r="E40" s="99"/>
      <c r="F40" s="99"/>
      <c r="G40" s="99"/>
      <c r="H40" s="100"/>
    </row>
    <row r="41" spans="1:8" ht="13.5" customHeight="1" x14ac:dyDescent="0.25">
      <c r="A41" s="106"/>
      <c r="B41" s="108"/>
      <c r="C41" s="98"/>
      <c r="D41" s="99"/>
      <c r="E41" s="99"/>
      <c r="F41" s="99"/>
      <c r="G41" s="99"/>
      <c r="H41" s="100"/>
    </row>
    <row r="42" spans="1:8" ht="13.5" customHeight="1" x14ac:dyDescent="0.25">
      <c r="A42" s="106"/>
      <c r="B42" s="108"/>
      <c r="C42" s="98"/>
      <c r="D42" s="99"/>
      <c r="E42" s="99"/>
      <c r="F42" s="99"/>
      <c r="G42" s="99"/>
      <c r="H42" s="100"/>
    </row>
    <row r="43" spans="1:8" ht="13.5" customHeight="1" x14ac:dyDescent="0.25">
      <c r="A43" s="106"/>
      <c r="B43" s="108"/>
      <c r="C43" s="98"/>
      <c r="D43" s="99"/>
      <c r="E43" s="99"/>
      <c r="F43" s="99"/>
      <c r="G43" s="99"/>
      <c r="H43" s="100"/>
    </row>
    <row r="44" spans="1:8" ht="13.5" customHeight="1" x14ac:dyDescent="0.25">
      <c r="A44" s="106"/>
      <c r="B44" s="108"/>
      <c r="C44" s="98"/>
      <c r="D44" s="99"/>
      <c r="E44" s="99"/>
      <c r="F44" s="99"/>
      <c r="G44" s="99"/>
      <c r="H44" s="100"/>
    </row>
    <row r="45" spans="1:8" ht="13.5" customHeight="1" x14ac:dyDescent="0.25">
      <c r="A45" s="106"/>
      <c r="B45" s="108"/>
      <c r="C45" s="98"/>
      <c r="D45" s="99"/>
      <c r="E45" s="99"/>
      <c r="F45" s="99"/>
      <c r="G45" s="99"/>
      <c r="H45" s="100"/>
    </row>
    <row r="46" spans="1:8" ht="13.5" customHeight="1" x14ac:dyDescent="0.25">
      <c r="A46" s="106"/>
      <c r="B46" s="108"/>
      <c r="C46" s="98"/>
      <c r="D46" s="99"/>
      <c r="E46" s="99"/>
      <c r="F46" s="99"/>
      <c r="G46" s="99"/>
      <c r="H46" s="100"/>
    </row>
    <row r="47" spans="1:8" ht="13.5" customHeight="1" x14ac:dyDescent="0.25">
      <c r="A47" s="106"/>
      <c r="B47" s="108"/>
      <c r="C47" s="98"/>
      <c r="D47" s="99"/>
      <c r="E47" s="99"/>
      <c r="F47" s="99"/>
      <c r="G47" s="99"/>
      <c r="H47" s="100"/>
    </row>
    <row r="48" spans="1:8" ht="13.5" customHeight="1" x14ac:dyDescent="0.25">
      <c r="A48" s="106"/>
      <c r="B48" s="108"/>
      <c r="C48" s="98"/>
      <c r="D48" s="99"/>
      <c r="E48" s="99"/>
      <c r="F48" s="99"/>
      <c r="G48" s="99"/>
      <c r="H48" s="100"/>
    </row>
    <row r="49" spans="1:8" ht="13.5" customHeight="1" x14ac:dyDescent="0.25">
      <c r="A49" s="106"/>
      <c r="B49" s="108"/>
      <c r="C49" s="98"/>
      <c r="D49" s="99"/>
      <c r="E49" s="99"/>
      <c r="F49" s="99"/>
      <c r="G49" s="99"/>
      <c r="H49" s="100"/>
    </row>
    <row r="50" spans="1:8" ht="13.5" customHeight="1" x14ac:dyDescent="0.25">
      <c r="A50" s="106"/>
      <c r="B50" s="108"/>
      <c r="C50" s="98"/>
      <c r="D50" s="99"/>
      <c r="E50" s="99"/>
      <c r="F50" s="99"/>
      <c r="G50" s="99"/>
      <c r="H50" s="100"/>
    </row>
    <row r="51" spans="1:8" ht="13.5" customHeight="1" x14ac:dyDescent="0.25">
      <c r="A51" s="106"/>
      <c r="B51" s="108"/>
      <c r="C51" s="98"/>
      <c r="D51" s="99"/>
      <c r="E51" s="99"/>
      <c r="F51" s="99"/>
      <c r="G51" s="99"/>
      <c r="H51" s="100"/>
    </row>
    <row r="52" spans="1:8" ht="13.5" customHeight="1" x14ac:dyDescent="0.25">
      <c r="A52" s="106"/>
      <c r="B52" s="108"/>
      <c r="C52" s="98"/>
      <c r="D52" s="99"/>
      <c r="E52" s="99"/>
      <c r="F52" s="99"/>
      <c r="G52" s="99"/>
      <c r="H52" s="100"/>
    </row>
    <row r="53" spans="1:8" ht="13.5" customHeight="1" x14ac:dyDescent="0.25">
      <c r="A53" s="106"/>
      <c r="B53" s="108"/>
      <c r="C53" s="98"/>
      <c r="D53" s="99"/>
      <c r="E53" s="99"/>
      <c r="F53" s="99"/>
      <c r="G53" s="99"/>
      <c r="H53" s="100"/>
    </row>
    <row r="54" spans="1:8" ht="13.5" customHeight="1" x14ac:dyDescent="0.25">
      <c r="A54" s="93"/>
      <c r="B54" s="94"/>
      <c r="C54" s="101"/>
      <c r="D54" s="102"/>
      <c r="E54" s="102"/>
      <c r="F54" s="102"/>
      <c r="G54" s="102"/>
      <c r="H54" s="103"/>
    </row>
    <row r="55" spans="1:8" ht="13.5" customHeight="1" x14ac:dyDescent="0.25">
      <c r="A55" s="91"/>
      <c r="B55" s="92"/>
      <c r="C55" s="98"/>
      <c r="D55" s="99"/>
      <c r="E55" s="99"/>
      <c r="F55" s="99"/>
      <c r="G55" s="99"/>
      <c r="H55" s="100"/>
    </row>
    <row r="56" spans="1:8" ht="13.5" customHeight="1" x14ac:dyDescent="0.25">
      <c r="A56" s="91"/>
      <c r="B56" s="92"/>
      <c r="C56" s="98"/>
      <c r="D56" s="99"/>
      <c r="E56" s="99"/>
      <c r="F56" s="99"/>
      <c r="G56" s="99"/>
      <c r="H56" s="100"/>
    </row>
    <row r="57" spans="1:8" ht="13.5" customHeight="1" x14ac:dyDescent="0.25">
      <c r="A57" s="91"/>
      <c r="B57" s="92"/>
      <c r="C57" s="98"/>
      <c r="D57" s="99"/>
      <c r="E57" s="99"/>
      <c r="F57" s="99"/>
      <c r="G57" s="99"/>
      <c r="H57" s="100"/>
    </row>
    <row r="58" spans="1:8" ht="13.5" customHeight="1" x14ac:dyDescent="0.25">
      <c r="A58" s="125"/>
      <c r="B58" s="126"/>
      <c r="C58" s="127"/>
      <c r="D58" s="128"/>
      <c r="E58" s="128"/>
      <c r="F58" s="128"/>
      <c r="G58" s="128"/>
      <c r="H58" s="129"/>
    </row>
    <row r="59" spans="1:8" ht="13.5" customHeight="1" x14ac:dyDescent="0.25"/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</sheetData>
  <mergeCells count="2">
    <mergeCell ref="A1:E1"/>
    <mergeCell ref="C16:H16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1" zoomScale="90" zoomScaleNormal="90" workbookViewId="0">
      <selection activeCell="D34" sqref="D3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49" t="s">
        <v>81</v>
      </c>
      <c r="B1" s="149"/>
      <c r="C1" s="149"/>
      <c r="D1" s="149"/>
      <c r="E1" s="149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27" t="str">
        <f>'Event Summary'!A4</f>
        <v>Origin</v>
      </c>
      <c r="B4" s="25"/>
      <c r="C4" s="27" t="str">
        <f>'Event Summary'!C4</f>
        <v>Spring Gully 82</v>
      </c>
      <c r="D4" s="26"/>
      <c r="E4" s="27" t="str">
        <f>'Event Summary'!E4</f>
        <v>Spring Gully</v>
      </c>
      <c r="F4" s="25"/>
      <c r="G4" s="28" t="str">
        <f>'Event Summary'!G4</f>
        <v>Australia</v>
      </c>
      <c r="H4" s="38"/>
    </row>
    <row r="5" spans="1:8" s="1" customFormat="1" ht="9" customHeight="1" x14ac:dyDescent="0.25">
      <c r="A5" s="4" t="s">
        <v>19</v>
      </c>
      <c r="B5" s="11"/>
      <c r="C5" s="4" t="s">
        <v>14</v>
      </c>
      <c r="D5" s="5"/>
      <c r="E5" s="4" t="s">
        <v>21</v>
      </c>
      <c r="F5" s="9"/>
      <c r="G5" s="4" t="s">
        <v>22</v>
      </c>
      <c r="H5" s="30"/>
    </row>
    <row r="6" spans="1:8" s="120" customFormat="1" x14ac:dyDescent="0.25">
      <c r="A6" s="116" t="str">
        <f>'Event Summary'!A6</f>
        <v>Queensland</v>
      </c>
      <c r="B6" s="117"/>
      <c r="C6" s="113" t="str">
        <f>'Event Summary'!C6</f>
        <v>North Seeking Gyro</v>
      </c>
      <c r="D6" s="117"/>
      <c r="E6" s="113" t="str">
        <f>'Event Summary'!E6</f>
        <v>025˚ 50' 29.54" S.</v>
      </c>
      <c r="F6" s="114"/>
      <c r="G6" s="113" t="str">
        <f>'Event Summary'!G6</f>
        <v>149˚ 04' 40.07" E.</v>
      </c>
      <c r="H6" s="114"/>
    </row>
    <row r="7" spans="1:8" x14ac:dyDescent="0.25">
      <c r="A7" s="14" t="s">
        <v>13</v>
      </c>
      <c r="B7" s="15"/>
      <c r="C7" s="15"/>
      <c r="D7" s="15"/>
      <c r="E7" s="15"/>
      <c r="F7" s="15"/>
      <c r="G7" s="32"/>
      <c r="H7" s="16"/>
    </row>
    <row r="8" spans="1:8" s="2" customFormat="1" ht="9" customHeight="1" x14ac:dyDescent="0.25">
      <c r="A8" s="4" t="s">
        <v>33</v>
      </c>
      <c r="B8" s="5"/>
      <c r="C8" s="31" t="s">
        <v>16</v>
      </c>
      <c r="D8" s="5"/>
      <c r="E8" s="31" t="s">
        <v>40</v>
      </c>
      <c r="F8" s="9"/>
      <c r="G8" s="4" t="s">
        <v>25</v>
      </c>
      <c r="H8" s="5"/>
    </row>
    <row r="9" spans="1:8" s="1" customFormat="1" x14ac:dyDescent="0.25">
      <c r="A9" s="20" t="str">
        <f>'Event Summary'!A9</f>
        <v>Ground Level</v>
      </c>
      <c r="B9" s="24"/>
      <c r="C9" s="40" t="str">
        <f>'Event Summary'!C9</f>
        <v>362.5m AMSL</v>
      </c>
      <c r="D9" s="24"/>
      <c r="E9" s="20" t="str">
        <f>'Event Summary'!E9</f>
        <v>RT</v>
      </c>
      <c r="F9" s="23"/>
      <c r="G9" s="109">
        <f>'Event Summary'!G9</f>
        <v>2.5</v>
      </c>
      <c r="H9" s="24"/>
    </row>
    <row r="10" spans="1:8" s="2" customFormat="1" ht="9" customHeight="1" x14ac:dyDescent="0.25">
      <c r="A10" s="4" t="s">
        <v>12</v>
      </c>
      <c r="B10" s="5"/>
      <c r="C10" s="4" t="s">
        <v>23</v>
      </c>
      <c r="D10" s="5"/>
      <c r="E10" s="4" t="s">
        <v>30</v>
      </c>
      <c r="F10" s="9"/>
      <c r="G10" s="4" t="s">
        <v>31</v>
      </c>
      <c r="H10" s="5"/>
    </row>
    <row r="11" spans="1:8" s="122" customFormat="1" ht="15" customHeight="1" x14ac:dyDescent="0.25">
      <c r="A11" s="112">
        <f>'Event Summary'!A11</f>
        <v>41021</v>
      </c>
      <c r="B11" s="24"/>
      <c r="C11" s="20" t="str">
        <f>'Event Summary'!C11</f>
        <v>True North</v>
      </c>
      <c r="D11" s="24"/>
      <c r="E11" s="20" t="str">
        <f>'Event Summary'!E11</f>
        <v>0m</v>
      </c>
      <c r="F11" s="23"/>
      <c r="G11" s="41">
        <f>'Event Summary'!G11</f>
        <v>660</v>
      </c>
      <c r="H11" s="24"/>
    </row>
    <row r="12" spans="1:8" s="2" customFormat="1" ht="9" customHeight="1" x14ac:dyDescent="0.25">
      <c r="A12" s="44" t="str">
        <f>A4</f>
        <v>Origin</v>
      </c>
      <c r="B12" s="5"/>
      <c r="C12" s="4" t="s">
        <v>51</v>
      </c>
      <c r="D12" s="5"/>
      <c r="E12" s="4" t="s">
        <v>46</v>
      </c>
      <c r="F12" s="9"/>
      <c r="G12" s="4" t="s">
        <v>55</v>
      </c>
      <c r="H12" s="12" t="s">
        <v>54</v>
      </c>
    </row>
    <row r="13" spans="1:8" s="122" customFormat="1" ht="15" customHeight="1" x14ac:dyDescent="0.25">
      <c r="A13" s="112" t="str">
        <f>'Event Summary'!A13</f>
        <v>R. Corbett</v>
      </c>
      <c r="B13" s="24"/>
      <c r="C13" s="20" t="str">
        <f>'Event Summary'!C13</f>
        <v>J. Hollingworth</v>
      </c>
      <c r="D13" s="24"/>
      <c r="E13" s="20" t="str">
        <f>'Event Summary'!E13</f>
        <v>Vause Wireline</v>
      </c>
      <c r="F13" s="23"/>
      <c r="G13" s="41" t="str">
        <f>'Event Summary'!G13</f>
        <v>Wireline</v>
      </c>
      <c r="H13" s="121">
        <f>'Event Summary'!H13</f>
        <v>119</v>
      </c>
    </row>
    <row r="14" spans="1:8" s="3" customFormat="1" ht="9" customHeight="1" x14ac:dyDescent="0.2">
      <c r="A14" s="4" t="s">
        <v>27</v>
      </c>
      <c r="B14" s="6"/>
      <c r="C14" s="6"/>
      <c r="D14" s="6"/>
      <c r="E14" s="6"/>
      <c r="F14" s="6"/>
      <c r="G14" s="6"/>
      <c r="H14" s="7"/>
    </row>
    <row r="15" spans="1:8" ht="25.5" customHeight="1" x14ac:dyDescent="0.25">
      <c r="A15" s="17"/>
      <c r="B15" s="18"/>
      <c r="C15" s="18"/>
      <c r="D15" s="18"/>
      <c r="E15" s="18"/>
      <c r="F15" s="18"/>
      <c r="G15" s="18"/>
      <c r="H15" s="19"/>
    </row>
    <row r="16" spans="1:8" ht="18.75" customHeight="1" x14ac:dyDescent="0.25">
      <c r="A16" s="45"/>
      <c r="B16" s="90"/>
      <c r="C16" s="89" t="s">
        <v>80</v>
      </c>
      <c r="D16" s="88" t="s">
        <v>79</v>
      </c>
      <c r="E16" s="88" t="s">
        <v>78</v>
      </c>
      <c r="F16" s="151" t="s">
        <v>77</v>
      </c>
      <c r="G16" s="151"/>
      <c r="H16" s="152"/>
    </row>
    <row r="17" spans="1:8" x14ac:dyDescent="0.25">
      <c r="A17" s="46"/>
      <c r="B17" s="84"/>
      <c r="C17" s="86"/>
      <c r="D17" s="85"/>
      <c r="E17" s="87"/>
      <c r="F17" s="70"/>
      <c r="G17" s="70"/>
      <c r="H17" s="47"/>
    </row>
    <row r="18" spans="1:8" x14ac:dyDescent="0.25">
      <c r="A18" s="46"/>
      <c r="B18" s="84"/>
      <c r="C18" s="86"/>
      <c r="D18" s="85">
        <v>0.219</v>
      </c>
      <c r="E18" s="85" t="s">
        <v>89</v>
      </c>
      <c r="F18" s="83" t="s">
        <v>88</v>
      </c>
      <c r="G18" s="70"/>
      <c r="H18" s="47"/>
    </row>
    <row r="19" spans="1:8" x14ac:dyDescent="0.25">
      <c r="A19" s="46"/>
      <c r="B19" s="84"/>
      <c r="C19" s="82"/>
      <c r="D19" s="81"/>
      <c r="E19" s="80"/>
      <c r="F19" s="83"/>
      <c r="G19" s="70"/>
      <c r="H19" s="47"/>
    </row>
    <row r="20" spans="1:8" x14ac:dyDescent="0.25">
      <c r="A20" s="46"/>
      <c r="B20" s="47"/>
      <c r="C20" s="82"/>
      <c r="D20" s="81"/>
      <c r="E20" s="80"/>
      <c r="F20" s="83"/>
      <c r="G20" s="70"/>
      <c r="H20" s="47"/>
    </row>
    <row r="21" spans="1:8" x14ac:dyDescent="0.25">
      <c r="A21" s="46"/>
      <c r="B21" s="47"/>
      <c r="C21" s="82">
        <v>0.34499999999999997</v>
      </c>
      <c r="D21" s="81">
        <v>1.375</v>
      </c>
      <c r="E21" s="80">
        <v>3</v>
      </c>
      <c r="F21" s="83" t="s">
        <v>76</v>
      </c>
      <c r="G21" s="70"/>
      <c r="H21" s="47"/>
    </row>
    <row r="22" spans="1:8" x14ac:dyDescent="0.25">
      <c r="A22" s="46"/>
      <c r="B22" s="47"/>
      <c r="C22" s="82"/>
      <c r="D22" s="81"/>
      <c r="E22" s="80"/>
      <c r="F22" s="83"/>
      <c r="G22" s="70"/>
      <c r="H22" s="47"/>
    </row>
    <row r="23" spans="1:8" x14ac:dyDescent="0.25">
      <c r="A23" s="46"/>
      <c r="B23" s="47"/>
      <c r="C23" s="82"/>
      <c r="D23" s="81"/>
      <c r="E23" s="80"/>
      <c r="F23" s="83"/>
      <c r="G23" s="70"/>
      <c r="H23" s="47"/>
    </row>
    <row r="24" spans="1:8" x14ac:dyDescent="0.25">
      <c r="A24" s="46"/>
      <c r="B24" s="47"/>
      <c r="C24" s="82"/>
      <c r="D24" s="81"/>
      <c r="E24" s="80"/>
      <c r="F24" s="83"/>
      <c r="G24" s="70"/>
      <c r="H24" s="47"/>
    </row>
    <row r="25" spans="1:8" x14ac:dyDescent="0.25">
      <c r="A25" s="46"/>
      <c r="B25" s="47"/>
      <c r="C25" s="82">
        <v>0.66</v>
      </c>
      <c r="D25" s="81">
        <v>2.75</v>
      </c>
      <c r="E25" s="80">
        <v>23</v>
      </c>
      <c r="F25" s="83" t="s">
        <v>74</v>
      </c>
      <c r="G25" s="70"/>
      <c r="H25" s="47"/>
    </row>
    <row r="26" spans="1:8" x14ac:dyDescent="0.25">
      <c r="A26" s="46"/>
      <c r="B26" s="47"/>
      <c r="C26" s="82"/>
      <c r="D26" s="81"/>
      <c r="E26" s="80"/>
      <c r="F26" s="83"/>
      <c r="G26" s="70"/>
      <c r="H26" s="47"/>
    </row>
    <row r="27" spans="1:8" x14ac:dyDescent="0.25">
      <c r="A27" s="46"/>
      <c r="B27" s="47"/>
      <c r="C27" s="82"/>
      <c r="D27" s="81"/>
      <c r="E27" s="80"/>
      <c r="F27" s="83"/>
      <c r="G27" s="70"/>
      <c r="H27" s="47"/>
    </row>
    <row r="28" spans="1:8" x14ac:dyDescent="0.25">
      <c r="A28" s="46"/>
      <c r="B28" s="47"/>
      <c r="C28" s="82">
        <v>1.524</v>
      </c>
      <c r="D28" s="81">
        <v>1.375</v>
      </c>
      <c r="E28" s="80">
        <v>22</v>
      </c>
      <c r="F28" s="83" t="s">
        <v>87</v>
      </c>
      <c r="G28" s="70"/>
      <c r="H28" s="47"/>
    </row>
    <row r="29" spans="1:8" x14ac:dyDescent="0.25">
      <c r="A29" s="46"/>
      <c r="B29" s="47"/>
      <c r="C29" s="82"/>
      <c r="D29" s="81"/>
      <c r="E29" s="80"/>
      <c r="F29" s="83"/>
      <c r="G29" s="70"/>
      <c r="H29" s="47"/>
    </row>
    <row r="30" spans="1:8" x14ac:dyDescent="0.25">
      <c r="A30" s="46"/>
      <c r="B30" s="47"/>
      <c r="C30" s="82"/>
      <c r="D30" s="81"/>
      <c r="E30" s="80"/>
      <c r="F30" s="83"/>
      <c r="G30" s="70"/>
      <c r="H30" s="47"/>
    </row>
    <row r="31" spans="1:8" x14ac:dyDescent="0.25">
      <c r="A31" s="46"/>
      <c r="B31" s="131"/>
      <c r="C31" s="82"/>
      <c r="D31" s="81"/>
      <c r="E31" s="80"/>
      <c r="F31" s="83"/>
      <c r="G31" s="70"/>
      <c r="H31" s="47"/>
    </row>
    <row r="32" spans="1:8" x14ac:dyDescent="0.25">
      <c r="A32" s="46"/>
      <c r="B32" s="47"/>
      <c r="C32" s="82"/>
      <c r="D32" s="81"/>
      <c r="E32" s="80"/>
      <c r="F32" s="83"/>
      <c r="G32" s="70"/>
      <c r="H32" s="47"/>
    </row>
    <row r="33" spans="1:8" x14ac:dyDescent="0.25">
      <c r="A33" s="46"/>
      <c r="B33" s="73" t="s">
        <v>75</v>
      </c>
      <c r="C33" s="82">
        <v>1.704</v>
      </c>
      <c r="D33" s="81">
        <v>1.6950000000000001</v>
      </c>
      <c r="E33" s="80">
        <v>33</v>
      </c>
      <c r="F33" s="83" t="s">
        <v>32</v>
      </c>
      <c r="G33" s="70"/>
      <c r="H33" s="47"/>
    </row>
    <row r="34" spans="1:8" x14ac:dyDescent="0.25">
      <c r="A34" s="46"/>
      <c r="B34" s="47"/>
      <c r="C34" s="82"/>
      <c r="D34" s="81"/>
      <c r="E34" s="80"/>
      <c r="F34" s="83"/>
      <c r="G34" s="70"/>
      <c r="H34" s="47"/>
    </row>
    <row r="35" spans="1:8" x14ac:dyDescent="0.25">
      <c r="A35" s="46"/>
      <c r="B35" s="47"/>
      <c r="C35" s="82"/>
      <c r="D35" s="81"/>
      <c r="E35" s="80"/>
      <c r="F35" s="83"/>
      <c r="G35" s="70"/>
      <c r="H35" s="47"/>
    </row>
    <row r="36" spans="1:8" x14ac:dyDescent="0.25">
      <c r="A36" s="46"/>
      <c r="B36" s="47"/>
      <c r="C36" s="82"/>
      <c r="D36" s="81"/>
      <c r="E36" s="80"/>
      <c r="F36" s="83"/>
      <c r="G36" s="70"/>
      <c r="H36" s="47"/>
    </row>
    <row r="37" spans="1:8" x14ac:dyDescent="0.25">
      <c r="A37" s="46"/>
      <c r="B37" s="47"/>
      <c r="C37" s="82">
        <v>0.66</v>
      </c>
      <c r="D37" s="81">
        <v>2.75</v>
      </c>
      <c r="E37" s="80">
        <v>23</v>
      </c>
      <c r="F37" s="83" t="s">
        <v>74</v>
      </c>
      <c r="G37" s="70"/>
      <c r="H37" s="47"/>
    </row>
    <row r="38" spans="1:8" x14ac:dyDescent="0.25">
      <c r="A38" s="46"/>
      <c r="B38" s="47"/>
      <c r="C38" s="82"/>
      <c r="D38" s="81"/>
      <c r="E38" s="80"/>
      <c r="F38" s="83"/>
      <c r="G38" s="70"/>
      <c r="H38" s="47"/>
    </row>
    <row r="39" spans="1:8" x14ac:dyDescent="0.25">
      <c r="A39" s="46"/>
      <c r="B39" s="47"/>
      <c r="C39" s="82"/>
      <c r="D39" s="81"/>
      <c r="E39" s="80"/>
      <c r="F39" s="83"/>
      <c r="G39" s="70"/>
      <c r="H39" s="47"/>
    </row>
    <row r="40" spans="1:8" x14ac:dyDescent="0.25">
      <c r="A40" s="46"/>
      <c r="B40" s="47"/>
      <c r="C40" s="82"/>
      <c r="D40" s="81"/>
      <c r="E40" s="80"/>
      <c r="F40" s="83"/>
      <c r="G40" s="70"/>
      <c r="H40" s="47"/>
    </row>
    <row r="41" spans="1:8" x14ac:dyDescent="0.25">
      <c r="A41" s="46"/>
      <c r="B41" s="47"/>
      <c r="C41" s="82">
        <v>1.524</v>
      </c>
      <c r="D41" s="81">
        <v>1.375</v>
      </c>
      <c r="E41" s="80">
        <v>22</v>
      </c>
      <c r="F41" s="83" t="s">
        <v>87</v>
      </c>
      <c r="G41" s="70"/>
      <c r="H41" s="47"/>
    </row>
    <row r="42" spans="1:8" x14ac:dyDescent="0.25">
      <c r="A42" s="46"/>
      <c r="B42" s="47"/>
      <c r="C42" s="82"/>
      <c r="D42" s="81"/>
      <c r="E42" s="80"/>
      <c r="F42" s="83"/>
      <c r="G42" s="70"/>
      <c r="H42" s="47"/>
    </row>
    <row r="43" spans="1:8" x14ac:dyDescent="0.25">
      <c r="A43" s="46"/>
      <c r="B43" s="47"/>
      <c r="C43" s="82"/>
      <c r="D43" s="81"/>
      <c r="E43" s="80"/>
      <c r="F43" s="83"/>
      <c r="G43" s="70"/>
      <c r="H43" s="47"/>
    </row>
    <row r="44" spans="1:8" x14ac:dyDescent="0.25">
      <c r="A44" s="46"/>
      <c r="B44" s="47"/>
      <c r="C44" s="82"/>
      <c r="D44" s="81"/>
      <c r="E44" s="80"/>
      <c r="F44" s="83"/>
      <c r="G44" s="70"/>
      <c r="H44" s="47"/>
    </row>
    <row r="45" spans="1:8" x14ac:dyDescent="0.25">
      <c r="A45" s="46"/>
      <c r="B45" s="47"/>
      <c r="C45" s="82">
        <v>0.89600000000000002</v>
      </c>
      <c r="D45" s="81">
        <v>2.875</v>
      </c>
      <c r="E45" s="80">
        <v>34</v>
      </c>
      <c r="F45" s="83" t="s">
        <v>73</v>
      </c>
      <c r="G45" s="70"/>
      <c r="H45" s="47"/>
    </row>
    <row r="46" spans="1:8" x14ac:dyDescent="0.25">
      <c r="A46" s="46"/>
      <c r="B46" s="47"/>
      <c r="C46" s="82"/>
      <c r="D46" s="81"/>
      <c r="E46" s="80"/>
      <c r="F46" s="83"/>
      <c r="G46" s="70"/>
      <c r="H46" s="47"/>
    </row>
    <row r="47" spans="1:8" x14ac:dyDescent="0.25">
      <c r="A47" s="46"/>
      <c r="B47" s="47"/>
      <c r="C47" s="82"/>
      <c r="D47" s="81"/>
      <c r="E47" s="80"/>
      <c r="F47" s="83"/>
      <c r="G47" s="70"/>
      <c r="H47" s="47"/>
    </row>
    <row r="48" spans="1:8" x14ac:dyDescent="0.25">
      <c r="A48" s="46"/>
      <c r="B48" s="47"/>
      <c r="C48" s="82"/>
      <c r="D48" s="81"/>
      <c r="E48" s="80"/>
      <c r="F48" s="83"/>
      <c r="G48" s="70"/>
      <c r="H48" s="47"/>
    </row>
    <row r="49" spans="1:8" x14ac:dyDescent="0.25">
      <c r="A49" s="46"/>
      <c r="B49" s="47"/>
      <c r="C49" s="82"/>
      <c r="D49" s="81"/>
      <c r="E49" s="80"/>
      <c r="F49" s="83"/>
      <c r="G49" s="70"/>
      <c r="H49" s="47"/>
    </row>
    <row r="50" spans="1:8" x14ac:dyDescent="0.25">
      <c r="A50" s="46"/>
      <c r="B50" s="47"/>
      <c r="C50" s="82"/>
      <c r="D50" s="81"/>
      <c r="E50" s="80"/>
      <c r="F50" s="70"/>
      <c r="G50" s="70"/>
      <c r="H50" s="47"/>
    </row>
    <row r="51" spans="1:8" x14ac:dyDescent="0.25">
      <c r="A51" s="46"/>
      <c r="B51" s="47"/>
      <c r="C51" s="82"/>
      <c r="D51" s="81"/>
      <c r="E51" s="80"/>
      <c r="F51" s="70"/>
      <c r="G51" s="70"/>
      <c r="H51" s="47"/>
    </row>
    <row r="52" spans="1:8" x14ac:dyDescent="0.25">
      <c r="A52" s="46"/>
      <c r="B52" s="47"/>
      <c r="C52" s="79">
        <f>SUM(C20:C51)</f>
        <v>7.3129999999999997</v>
      </c>
      <c r="D52" s="78"/>
      <c r="E52" s="75"/>
      <c r="F52" s="70" t="s">
        <v>72</v>
      </c>
      <c r="G52" s="70"/>
      <c r="H52" s="47"/>
    </row>
    <row r="53" spans="1:8" x14ac:dyDescent="0.25">
      <c r="A53" s="46"/>
      <c r="B53" s="70"/>
      <c r="C53" s="77"/>
      <c r="D53" s="76">
        <f>MAX(D19:D51)</f>
        <v>2.875</v>
      </c>
      <c r="E53" s="75"/>
      <c r="F53" s="70" t="s">
        <v>71</v>
      </c>
      <c r="G53" s="70"/>
      <c r="H53" s="47"/>
    </row>
    <row r="54" spans="1:8" x14ac:dyDescent="0.25">
      <c r="A54" s="48"/>
      <c r="B54" s="49"/>
      <c r="C54" s="74"/>
      <c r="D54" s="73"/>
      <c r="E54" s="72">
        <f>SUM(E20:E51)</f>
        <v>160</v>
      </c>
      <c r="F54" s="49" t="s">
        <v>70</v>
      </c>
      <c r="G54" s="49"/>
      <c r="H54" s="50"/>
    </row>
  </sheetData>
  <mergeCells count="2">
    <mergeCell ref="A1:E1"/>
    <mergeCell ref="F16:H16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27" zoomScaleNormal="100" workbookViewId="0">
      <selection activeCell="I44" sqref="I44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49" t="s">
        <v>41</v>
      </c>
      <c r="B1" s="149"/>
      <c r="C1" s="149"/>
      <c r="D1" s="149"/>
      <c r="E1" s="149"/>
      <c r="F1" s="149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7" t="str">
        <f>'Event Summary'!A4</f>
        <v>Origin</v>
      </c>
      <c r="B4" s="25"/>
      <c r="C4" s="27" t="str">
        <f>'Event Summary'!C4</f>
        <v>Spring Gully 82</v>
      </c>
      <c r="D4" s="25"/>
      <c r="E4" s="25"/>
      <c r="F4" s="25"/>
      <c r="G4" s="27" t="str">
        <f>'Event Summary'!E4</f>
        <v>Spring Gully</v>
      </c>
      <c r="H4" s="26"/>
      <c r="J4" s="33" t="s">
        <v>28</v>
      </c>
      <c r="K4" s="33" t="s">
        <v>29</v>
      </c>
      <c r="L4" s="33" t="s">
        <v>36</v>
      </c>
      <c r="M4" s="34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8" t="str">
        <f>'Event Summary'!G4</f>
        <v>Australia</v>
      </c>
      <c r="B6" s="29"/>
      <c r="C6" s="28" t="str">
        <f>'Event Summary'!A6</f>
        <v>Queensland</v>
      </c>
      <c r="D6" s="25"/>
      <c r="E6" s="25"/>
      <c r="F6" s="26"/>
      <c r="G6" s="37" t="str">
        <f>'Event Summary'!C6</f>
        <v>North Seeking Gyro</v>
      </c>
      <c r="H6" s="26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40</v>
      </c>
      <c r="D8" s="156" t="s">
        <v>39</v>
      </c>
      <c r="E8" s="156"/>
      <c r="F8" s="157"/>
      <c r="G8" s="12" t="s">
        <v>30</v>
      </c>
      <c r="H8" s="5" t="s">
        <v>31</v>
      </c>
    </row>
    <row r="9" spans="1:13" s="1" customFormat="1" x14ac:dyDescent="0.25">
      <c r="A9" s="20" t="str">
        <f>'Event Summary'!A9</f>
        <v>Ground Level</v>
      </c>
      <c r="B9" s="21" t="str">
        <f>'Event Summary'!C9</f>
        <v>362.5m AMSL</v>
      </c>
      <c r="C9" s="22" t="str">
        <f>'Event Summary'!E9</f>
        <v>RT</v>
      </c>
      <c r="D9" s="142">
        <f>'Event Summary'!G9</f>
        <v>2.5</v>
      </c>
      <c r="E9" s="23"/>
      <c r="F9" s="24"/>
      <c r="G9" s="22" t="s">
        <v>24</v>
      </c>
      <c r="H9" s="35">
        <f>'Event Summary'!G11</f>
        <v>660</v>
      </c>
    </row>
    <row r="10" spans="1:13" s="2" customFormat="1" ht="9" customHeight="1" x14ac:dyDescent="0.25">
      <c r="A10" s="12" t="s">
        <v>12</v>
      </c>
      <c r="B10" s="12" t="s">
        <v>23</v>
      </c>
      <c r="C10" s="12" t="s">
        <v>21</v>
      </c>
      <c r="D10" s="4" t="s">
        <v>22</v>
      </c>
      <c r="E10" s="9"/>
      <c r="F10" s="5"/>
      <c r="G10" s="12" t="s">
        <v>34</v>
      </c>
      <c r="H10" s="5" t="s">
        <v>35</v>
      </c>
    </row>
    <row r="11" spans="1:13" s="122" customFormat="1" ht="12.75" x14ac:dyDescent="0.25">
      <c r="A11" s="135">
        <f>'Event Summary'!A11</f>
        <v>41021</v>
      </c>
      <c r="B11" s="22" t="str">
        <f>'Event Summary'!C11</f>
        <v>True North</v>
      </c>
      <c r="C11" s="136" t="str">
        <f>'Event Summary'!E6</f>
        <v>025˚ 50' 29.54" S.</v>
      </c>
      <c r="D11" s="20" t="str">
        <f>'Event Summary'!G6</f>
        <v>149˚ 04' 40.07" E.</v>
      </c>
      <c r="E11" s="23"/>
      <c r="F11" s="24"/>
      <c r="G11" s="137">
        <f>MAX(Table1[Inclination '[deg']])</f>
        <v>1.36</v>
      </c>
      <c r="H11" s="138">
        <f>INDEX(Table1[],MATCH(G11,Table1[Inclination '[deg']],0),1)</f>
        <v>660</v>
      </c>
    </row>
    <row r="12" spans="1:13" s="2" customFormat="1" ht="9" customHeight="1" x14ac:dyDescent="0.25">
      <c r="A12" s="43" t="str">
        <f>A4</f>
        <v>Origin</v>
      </c>
      <c r="B12" s="12" t="s">
        <v>51</v>
      </c>
      <c r="C12" s="12" t="s">
        <v>56</v>
      </c>
      <c r="D12" s="4" t="s">
        <v>46</v>
      </c>
      <c r="E12" s="9"/>
      <c r="F12" s="5"/>
      <c r="G12" s="12" t="s">
        <v>49</v>
      </c>
      <c r="H12" s="5" t="s">
        <v>52</v>
      </c>
    </row>
    <row r="13" spans="1:13" s="122" customFormat="1" ht="12.75" x14ac:dyDescent="0.25">
      <c r="A13" s="135" t="str">
        <f>'Event Summary'!A13</f>
        <v>R. Corbett</v>
      </c>
      <c r="B13" s="22" t="str">
        <f>'Event Summary'!C13</f>
        <v>J. Hollingworth</v>
      </c>
      <c r="C13" s="136" t="str">
        <f>'Event Summary'!G13</f>
        <v>Wireline</v>
      </c>
      <c r="D13" s="20" t="str">
        <f>'Event Summary'!E13</f>
        <v>Vause Wireline</v>
      </c>
      <c r="E13" s="23"/>
      <c r="F13" s="24"/>
      <c r="G13" s="137" t="s">
        <v>85</v>
      </c>
      <c r="H13" s="139">
        <f>'Event Summary'!H13</f>
        <v>119</v>
      </c>
    </row>
    <row r="14" spans="1:13" s="3" customFormat="1" ht="9" customHeight="1" x14ac:dyDescent="0.2">
      <c r="A14" s="4" t="s">
        <v>27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53"/>
      <c r="B15" s="154"/>
      <c r="C15" s="154"/>
      <c r="D15" s="154"/>
      <c r="E15" s="154"/>
      <c r="F15" s="154"/>
      <c r="G15" s="154"/>
      <c r="H15" s="155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J14" sqref="J14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49" t="s">
        <v>42</v>
      </c>
      <c r="B1" s="149"/>
      <c r="C1" s="149"/>
      <c r="D1" s="149"/>
      <c r="E1" s="149"/>
      <c r="F1" s="149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7" t="str">
        <f>'VS EWNS'!A4</f>
        <v>Origin</v>
      </c>
      <c r="B4" s="25"/>
      <c r="C4" s="27" t="str">
        <f>'VS EWNS'!C4</f>
        <v>Spring Gully 82</v>
      </c>
      <c r="D4" s="25"/>
      <c r="E4" s="25"/>
      <c r="F4" s="25"/>
      <c r="G4" s="27" t="str">
        <f>'VS EWNS'!G4</f>
        <v>Spring Gully</v>
      </c>
      <c r="H4" s="26"/>
      <c r="J4" s="33" t="s">
        <v>28</v>
      </c>
      <c r="K4" s="33" t="s">
        <v>29</v>
      </c>
      <c r="L4" s="33" t="s">
        <v>36</v>
      </c>
      <c r="M4" s="34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8" t="str">
        <f>'VS EWNS'!A6</f>
        <v>Australia</v>
      </c>
      <c r="B6" s="29"/>
      <c r="C6" s="28" t="str">
        <f>'VS EWNS'!C6</f>
        <v>Queensland</v>
      </c>
      <c r="D6" s="25"/>
      <c r="E6" s="25"/>
      <c r="F6" s="26"/>
      <c r="G6" s="37" t="str">
        <f>'VS EWNS'!G6</f>
        <v>North Seeking Gyro</v>
      </c>
      <c r="H6" s="26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40</v>
      </c>
      <c r="D8" s="156" t="s">
        <v>39</v>
      </c>
      <c r="E8" s="156"/>
      <c r="F8" s="157"/>
      <c r="G8" s="12" t="s">
        <v>30</v>
      </c>
      <c r="H8" s="5" t="s">
        <v>31</v>
      </c>
    </row>
    <row r="9" spans="1:13" s="1" customFormat="1" x14ac:dyDescent="0.25">
      <c r="A9" s="20" t="str">
        <f>'VS EWNS'!A9</f>
        <v>Ground Level</v>
      </c>
      <c r="B9" s="21" t="str">
        <f>'VS EWNS'!B9</f>
        <v>362.5m AMSL</v>
      </c>
      <c r="C9" s="22" t="str">
        <f>'VS EWNS'!C9</f>
        <v>RT</v>
      </c>
      <c r="D9" s="142">
        <f>'VS EWNS'!D9</f>
        <v>2.5</v>
      </c>
      <c r="E9" s="23"/>
      <c r="F9" s="24"/>
      <c r="G9" s="22" t="str">
        <f>'VS EWNS'!G9</f>
        <v>0 m MD</v>
      </c>
      <c r="H9" s="36">
        <f>'VS EWNS'!H9</f>
        <v>660</v>
      </c>
    </row>
    <row r="10" spans="1:13" s="2" customFormat="1" ht="9" customHeight="1" x14ac:dyDescent="0.25">
      <c r="A10" s="12" t="s">
        <v>12</v>
      </c>
      <c r="B10" s="12" t="s">
        <v>23</v>
      </c>
      <c r="C10" s="12" t="s">
        <v>21</v>
      </c>
      <c r="D10" s="4" t="s">
        <v>22</v>
      </c>
      <c r="E10" s="9"/>
      <c r="F10" s="5"/>
      <c r="G10" s="12" t="s">
        <v>38</v>
      </c>
      <c r="H10" s="5" t="s">
        <v>37</v>
      </c>
    </row>
    <row r="11" spans="1:13" s="122" customFormat="1" ht="12.75" x14ac:dyDescent="0.25">
      <c r="A11" s="135">
        <f>'VS EWNS'!A11</f>
        <v>41021</v>
      </c>
      <c r="B11" s="22" t="str">
        <f>'VS EWNS'!B11</f>
        <v>True North</v>
      </c>
      <c r="C11" s="22" t="str">
        <f>'VS EWNS'!C11</f>
        <v>025˚ 50' 29.54" S.</v>
      </c>
      <c r="D11" s="20" t="str">
        <f>'VS EWNS'!D11</f>
        <v>149˚ 04' 40.07" E.</v>
      </c>
      <c r="E11" s="23"/>
      <c r="F11" s="24"/>
      <c r="G11" s="140">
        <f>MAX(Table1[Dog Leg Severity '[deg/30m']])</f>
        <v>1.0900000000000001</v>
      </c>
      <c r="H11" s="138">
        <f>INDEX(Table1[],MATCH(G11,Table1[Dog Leg Severity '[deg/30m']],0),1)</f>
        <v>650</v>
      </c>
    </row>
    <row r="12" spans="1:13" s="2" customFormat="1" ht="9" customHeight="1" x14ac:dyDescent="0.25">
      <c r="A12" s="43" t="str">
        <f>A4</f>
        <v>Origin</v>
      </c>
      <c r="B12" s="12" t="s">
        <v>51</v>
      </c>
      <c r="C12" s="12" t="s">
        <v>56</v>
      </c>
      <c r="D12" s="4" t="s">
        <v>46</v>
      </c>
      <c r="E12" s="9"/>
      <c r="F12" s="5"/>
      <c r="G12" s="12" t="s">
        <v>49</v>
      </c>
      <c r="H12" s="5" t="s">
        <v>53</v>
      </c>
    </row>
    <row r="13" spans="1:13" s="122" customFormat="1" ht="12.75" x14ac:dyDescent="0.25">
      <c r="A13" s="135" t="str">
        <f>'VS EWNS'!A13</f>
        <v>R. Corbett</v>
      </c>
      <c r="B13" s="22" t="str">
        <f>'VS EWNS'!B13</f>
        <v>J. Hollingworth</v>
      </c>
      <c r="C13" s="136" t="str">
        <f>'VS EWNS'!C13</f>
        <v>Wireline</v>
      </c>
      <c r="D13" s="20" t="str">
        <f>'VS EWNS'!D13</f>
        <v>Vause Wireline</v>
      </c>
      <c r="E13" s="23"/>
      <c r="F13" s="24"/>
      <c r="G13" s="137" t="str">
        <f>'VS EWNS'!G13</f>
        <v>G. Thomson</v>
      </c>
      <c r="H13" s="139">
        <f>'VS EWNS'!H13</f>
        <v>119</v>
      </c>
    </row>
    <row r="14" spans="1:13" s="3" customFormat="1" ht="9" customHeight="1" x14ac:dyDescent="0.2">
      <c r="A14" s="4" t="s">
        <v>27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53"/>
      <c r="B15" s="154"/>
      <c r="C15" s="154"/>
      <c r="D15" s="154"/>
      <c r="E15" s="154"/>
      <c r="F15" s="154"/>
      <c r="G15" s="154"/>
      <c r="H15" s="155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123825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zoomScale="80" zoomScaleNormal="80" workbookViewId="0">
      <pane ySplit="16" topLeftCell="A17" activePane="bottomLeft" state="frozenSplit"/>
      <selection activeCell="G25" sqref="G25"/>
      <selection pane="bottomLeft" activeCell="C28" sqref="C28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49" t="s">
        <v>44</v>
      </c>
      <c r="B1" s="149"/>
      <c r="C1" s="149"/>
      <c r="D1" s="149"/>
      <c r="E1" s="149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20" customFormat="1" x14ac:dyDescent="0.25">
      <c r="A4" s="113" t="str">
        <f>'VS EWNS'!A4</f>
        <v>Origin</v>
      </c>
      <c r="B4" s="37"/>
      <c r="C4" s="113" t="str">
        <f>'VS EWNS'!C4</f>
        <v>Spring Gully 82</v>
      </c>
      <c r="D4" s="114"/>
      <c r="E4" s="113" t="str">
        <f>'VS EWNS'!G4</f>
        <v>Spring Gully</v>
      </c>
      <c r="F4" s="37"/>
      <c r="G4" s="116" t="str">
        <f>'VS EWNS'!A6</f>
        <v>Australia</v>
      </c>
      <c r="H4" s="117"/>
    </row>
    <row r="5" spans="1:8" s="1" customFormat="1" ht="9" customHeight="1" x14ac:dyDescent="0.25">
      <c r="A5" s="4" t="s">
        <v>19</v>
      </c>
      <c r="B5" s="11"/>
      <c r="C5" s="4" t="s">
        <v>14</v>
      </c>
      <c r="D5" s="5"/>
      <c r="E5" s="4" t="s">
        <v>21</v>
      </c>
      <c r="F5" s="9"/>
      <c r="G5" s="4" t="s">
        <v>22</v>
      </c>
      <c r="H5" s="30"/>
    </row>
    <row r="6" spans="1:8" s="120" customFormat="1" x14ac:dyDescent="0.25">
      <c r="A6" s="116" t="str">
        <f>'VS EWNS'!C6</f>
        <v>Queensland</v>
      </c>
      <c r="B6" s="117"/>
      <c r="C6" s="113" t="str">
        <f>'VS EWNS'!G6</f>
        <v>North Seeking Gyro</v>
      </c>
      <c r="D6" s="118"/>
      <c r="E6" s="119" t="str">
        <f>'VS EWNS'!C11</f>
        <v>025˚ 50' 29.54" S.</v>
      </c>
      <c r="F6" s="37"/>
      <c r="G6" s="113" t="str">
        <f>'VS EWNS'!D11</f>
        <v>149˚ 04' 40.07" E.</v>
      </c>
      <c r="H6" s="114"/>
    </row>
    <row r="7" spans="1:8" x14ac:dyDescent="0.25">
      <c r="A7" s="14" t="s">
        <v>13</v>
      </c>
      <c r="B7" s="15"/>
      <c r="C7" s="15"/>
      <c r="D7" s="15"/>
      <c r="E7" s="15"/>
      <c r="F7" s="15"/>
      <c r="G7" s="32"/>
      <c r="H7" s="16"/>
    </row>
    <row r="8" spans="1:8" s="2" customFormat="1" ht="9" customHeight="1" x14ac:dyDescent="0.25">
      <c r="A8" s="4" t="s">
        <v>33</v>
      </c>
      <c r="B8" s="5"/>
      <c r="C8" s="31" t="s">
        <v>16</v>
      </c>
      <c r="D8" s="5"/>
      <c r="E8" s="31" t="s">
        <v>40</v>
      </c>
      <c r="F8" s="9"/>
      <c r="G8" s="4" t="s">
        <v>25</v>
      </c>
      <c r="H8" s="5"/>
    </row>
    <row r="9" spans="1:8" s="120" customFormat="1" x14ac:dyDescent="0.25">
      <c r="A9" s="113" t="str">
        <f>'VS EWNS'!A9</f>
        <v>Ground Level</v>
      </c>
      <c r="B9" s="114"/>
      <c r="C9" s="115" t="str">
        <f>'VS EWNS'!B9</f>
        <v>362.5m AMSL</v>
      </c>
      <c r="D9" s="114"/>
      <c r="E9" s="113" t="str">
        <f>'VS EWNS'!C9</f>
        <v>RT</v>
      </c>
      <c r="F9" s="37"/>
      <c r="G9" s="141">
        <f>'VS EWNS'!D9</f>
        <v>2.5</v>
      </c>
      <c r="H9" s="114"/>
    </row>
    <row r="10" spans="1:8" s="2" customFormat="1" ht="9" customHeight="1" x14ac:dyDescent="0.25">
      <c r="A10" s="4" t="s">
        <v>12</v>
      </c>
      <c r="B10" s="5"/>
      <c r="C10" s="4" t="s">
        <v>23</v>
      </c>
      <c r="D10" s="5"/>
      <c r="E10" s="4" t="s">
        <v>30</v>
      </c>
      <c r="F10" s="9"/>
      <c r="G10" s="4" t="s">
        <v>31</v>
      </c>
      <c r="H10" s="5"/>
    </row>
    <row r="11" spans="1:8" s="1" customFormat="1" x14ac:dyDescent="0.25">
      <c r="A11" s="112">
        <f>'VS EWNS'!A11</f>
        <v>41021</v>
      </c>
      <c r="B11" s="24"/>
      <c r="C11" s="20" t="str">
        <f>'VS EWNS'!B11</f>
        <v>True North</v>
      </c>
      <c r="D11" s="24"/>
      <c r="E11" s="20" t="str">
        <f>'VS EWNS'!G9</f>
        <v>0 m MD</v>
      </c>
      <c r="F11" s="23"/>
      <c r="G11" s="41">
        <f>'VS EWNS'!H9</f>
        <v>660</v>
      </c>
      <c r="H11" s="26"/>
    </row>
    <row r="12" spans="1:8" s="2" customFormat="1" ht="9" customHeight="1" x14ac:dyDescent="0.25">
      <c r="A12" s="44" t="str">
        <f>A4</f>
        <v>Origin</v>
      </c>
      <c r="B12" s="5"/>
      <c r="C12" s="4" t="s">
        <v>51</v>
      </c>
      <c r="D12" s="5"/>
      <c r="E12" s="4" t="s">
        <v>46</v>
      </c>
      <c r="F12" s="9"/>
      <c r="G12" s="4" t="s">
        <v>55</v>
      </c>
      <c r="H12" s="12" t="s">
        <v>54</v>
      </c>
    </row>
    <row r="13" spans="1:8" s="122" customFormat="1" ht="12.75" x14ac:dyDescent="0.25">
      <c r="A13" s="112" t="str">
        <f>'VS EWNS'!A13</f>
        <v>R. Corbett</v>
      </c>
      <c r="B13" s="24"/>
      <c r="C13" s="20" t="str">
        <f>'VS EWNS'!B13</f>
        <v>J. Hollingworth</v>
      </c>
      <c r="D13" s="24"/>
      <c r="E13" s="20" t="str">
        <f>'VS EWNS'!D13</f>
        <v>Vause Wireline</v>
      </c>
      <c r="F13" s="23"/>
      <c r="G13" s="41" t="str">
        <f>'VS EWNS'!C13</f>
        <v>Wireline</v>
      </c>
      <c r="H13" s="121">
        <f>'VS EWNS'!H13</f>
        <v>119</v>
      </c>
    </row>
    <row r="14" spans="1:8" s="3" customFormat="1" ht="9" customHeight="1" x14ac:dyDescent="0.2">
      <c r="A14" s="4" t="s">
        <v>27</v>
      </c>
      <c r="B14" s="6"/>
      <c r="C14" s="6"/>
      <c r="D14" s="6"/>
      <c r="E14" s="6"/>
      <c r="F14" s="6"/>
      <c r="G14" s="6"/>
      <c r="H14" s="7"/>
    </row>
    <row r="15" spans="1:8" ht="15" customHeight="1" x14ac:dyDescent="0.25">
      <c r="A15" s="17"/>
      <c r="B15" s="18"/>
      <c r="C15" s="18"/>
      <c r="D15" s="18"/>
      <c r="E15" s="18"/>
      <c r="F15" s="18"/>
      <c r="G15" s="18"/>
      <c r="H15" s="19"/>
    </row>
    <row r="16" spans="1:8" s="8" customFormat="1" ht="45" x14ac:dyDescent="0.25">
      <c r="A16" s="42" t="s">
        <v>4</v>
      </c>
      <c r="B16" s="42" t="s">
        <v>5</v>
      </c>
      <c r="C16" s="42" t="s">
        <v>6</v>
      </c>
      <c r="D16" s="42" t="s">
        <v>7</v>
      </c>
      <c r="E16" s="42" t="s">
        <v>8</v>
      </c>
      <c r="F16" s="42" t="s">
        <v>9</v>
      </c>
      <c r="G16" s="42" t="s">
        <v>10</v>
      </c>
      <c r="H16" s="42" t="s">
        <v>11</v>
      </c>
    </row>
    <row r="17" spans="1:8" ht="13.5" customHeight="1" x14ac:dyDescent="0.25">
      <c r="A17" s="132">
        <v>-5</v>
      </c>
      <c r="B17" s="133">
        <v>0.04</v>
      </c>
      <c r="C17" s="133">
        <v>146.47999999999999</v>
      </c>
      <c r="D17" s="133">
        <v>0</v>
      </c>
      <c r="E17" s="134"/>
      <c r="F17" s="133">
        <v>0</v>
      </c>
      <c r="G17" s="133">
        <v>0</v>
      </c>
      <c r="H17" s="133"/>
    </row>
    <row r="18" spans="1:8" ht="13.5" customHeight="1" x14ac:dyDescent="0.25">
      <c r="A18" s="132">
        <v>0</v>
      </c>
      <c r="B18" s="133">
        <v>0.09</v>
      </c>
      <c r="C18" s="133">
        <v>151.54</v>
      </c>
      <c r="D18" s="133">
        <v>5</v>
      </c>
      <c r="E18" s="133">
        <v>0</v>
      </c>
      <c r="F18" s="133">
        <v>0</v>
      </c>
      <c r="G18" s="133">
        <v>0</v>
      </c>
      <c r="H18" s="133">
        <v>0.31</v>
      </c>
    </row>
    <row r="19" spans="1:8" ht="13.5" customHeight="1" x14ac:dyDescent="0.25">
      <c r="A19" s="132">
        <v>5</v>
      </c>
      <c r="B19" s="133">
        <v>0.14000000000000001</v>
      </c>
      <c r="C19" s="133">
        <v>156.61000000000001</v>
      </c>
      <c r="D19" s="133">
        <v>10</v>
      </c>
      <c r="E19" s="133">
        <v>0.01</v>
      </c>
      <c r="F19" s="133">
        <v>-0.01</v>
      </c>
      <c r="G19" s="133">
        <v>0.01</v>
      </c>
      <c r="H19" s="133">
        <v>0.31</v>
      </c>
    </row>
    <row r="20" spans="1:8" ht="13.5" customHeight="1" x14ac:dyDescent="0.25">
      <c r="A20" s="132">
        <v>10</v>
      </c>
      <c r="B20" s="133">
        <v>0.19</v>
      </c>
      <c r="C20" s="133">
        <v>161.68</v>
      </c>
      <c r="D20" s="133">
        <v>15</v>
      </c>
      <c r="E20" s="133">
        <v>0.03</v>
      </c>
      <c r="F20" s="133">
        <v>-0.03</v>
      </c>
      <c r="G20" s="133">
        <v>0.01</v>
      </c>
      <c r="H20" s="133">
        <v>0.31</v>
      </c>
    </row>
    <row r="21" spans="1:8" ht="13.5" customHeight="1" x14ac:dyDescent="0.25">
      <c r="A21" s="132">
        <v>15</v>
      </c>
      <c r="B21" s="133">
        <v>0.25</v>
      </c>
      <c r="C21" s="133">
        <v>166.74</v>
      </c>
      <c r="D21" s="133">
        <v>20</v>
      </c>
      <c r="E21" s="133">
        <v>0.05</v>
      </c>
      <c r="F21" s="133">
        <v>-0.05</v>
      </c>
      <c r="G21" s="133">
        <v>0.02</v>
      </c>
      <c r="H21" s="133">
        <v>0.34</v>
      </c>
    </row>
    <row r="22" spans="1:8" ht="13.5" customHeight="1" x14ac:dyDescent="0.25">
      <c r="A22" s="132">
        <v>20</v>
      </c>
      <c r="B22" s="133">
        <v>0.3</v>
      </c>
      <c r="C22" s="133">
        <v>171.81</v>
      </c>
      <c r="D22" s="133">
        <v>25</v>
      </c>
      <c r="E22" s="133">
        <v>7.0000000000000007E-2</v>
      </c>
      <c r="F22" s="133">
        <v>-7.0000000000000007E-2</v>
      </c>
      <c r="G22" s="133">
        <v>0.02</v>
      </c>
      <c r="H22" s="133">
        <v>0.34</v>
      </c>
    </row>
    <row r="23" spans="1:8" ht="13.5" customHeight="1" x14ac:dyDescent="0.25">
      <c r="A23" s="132">
        <v>25</v>
      </c>
      <c r="B23" s="133">
        <v>0.35</v>
      </c>
      <c r="C23" s="133">
        <v>176.88</v>
      </c>
      <c r="D23" s="133">
        <v>30</v>
      </c>
      <c r="E23" s="133">
        <v>0.1</v>
      </c>
      <c r="F23" s="133">
        <v>-0.1</v>
      </c>
      <c r="G23" s="133">
        <v>0.02</v>
      </c>
      <c r="H23" s="133">
        <v>0.36</v>
      </c>
    </row>
    <row r="24" spans="1:8" ht="13.5" customHeight="1" x14ac:dyDescent="0.25">
      <c r="A24" s="132">
        <v>30</v>
      </c>
      <c r="B24" s="133">
        <v>0.39</v>
      </c>
      <c r="C24" s="133">
        <v>183.09</v>
      </c>
      <c r="D24" s="133">
        <v>35</v>
      </c>
      <c r="E24" s="133">
        <v>0.13</v>
      </c>
      <c r="F24" s="133">
        <v>-0.13</v>
      </c>
      <c r="G24" s="133">
        <v>0.02</v>
      </c>
      <c r="H24" s="133">
        <v>0.36</v>
      </c>
    </row>
    <row r="25" spans="1:8" ht="13.5" customHeight="1" x14ac:dyDescent="0.25">
      <c r="A25" s="132">
        <v>35</v>
      </c>
      <c r="B25" s="133">
        <v>0.43</v>
      </c>
      <c r="C25" s="133">
        <v>189.29</v>
      </c>
      <c r="D25" s="133">
        <v>40</v>
      </c>
      <c r="E25" s="133">
        <v>0.17</v>
      </c>
      <c r="F25" s="133">
        <v>-0.17</v>
      </c>
      <c r="G25" s="133">
        <v>0.02</v>
      </c>
      <c r="H25" s="133">
        <v>0.38</v>
      </c>
    </row>
    <row r="26" spans="1:8" ht="13.5" customHeight="1" x14ac:dyDescent="0.25">
      <c r="A26" s="132">
        <v>40</v>
      </c>
      <c r="B26" s="133">
        <v>0.47</v>
      </c>
      <c r="C26" s="133">
        <v>195.5</v>
      </c>
      <c r="D26" s="133">
        <v>45</v>
      </c>
      <c r="E26" s="133">
        <v>0.2</v>
      </c>
      <c r="F26" s="133">
        <v>-0.2</v>
      </c>
      <c r="G26" s="133">
        <v>0.01</v>
      </c>
      <c r="H26" s="133">
        <v>0.39</v>
      </c>
    </row>
    <row r="27" spans="1:8" ht="13.5" customHeight="1" x14ac:dyDescent="0.25">
      <c r="A27" s="132">
        <v>45</v>
      </c>
      <c r="B27" s="133">
        <v>0.52</v>
      </c>
      <c r="C27" s="133">
        <v>201.71</v>
      </c>
      <c r="D27" s="133">
        <v>50</v>
      </c>
      <c r="E27" s="133">
        <v>0.24</v>
      </c>
      <c r="F27" s="133">
        <v>-0.24</v>
      </c>
      <c r="G27" s="133">
        <v>0</v>
      </c>
      <c r="H27" s="133">
        <v>0.41</v>
      </c>
    </row>
    <row r="28" spans="1:8" ht="13.5" customHeight="1" x14ac:dyDescent="0.25">
      <c r="A28" s="132">
        <v>50</v>
      </c>
      <c r="B28" s="133">
        <v>0.56000000000000005</v>
      </c>
      <c r="C28" s="133">
        <v>207.92</v>
      </c>
      <c r="D28" s="133">
        <v>55</v>
      </c>
      <c r="E28" s="133">
        <v>0.28999999999999998</v>
      </c>
      <c r="F28" s="133">
        <v>-0.28999999999999998</v>
      </c>
      <c r="G28" s="133">
        <v>-0.02</v>
      </c>
      <c r="H28" s="133">
        <v>0.43</v>
      </c>
    </row>
    <row r="29" spans="1:8" ht="13.5" customHeight="1" x14ac:dyDescent="0.25">
      <c r="A29" s="132">
        <v>55</v>
      </c>
      <c r="B29" s="133">
        <v>0.67</v>
      </c>
      <c r="C29" s="133">
        <v>208.04</v>
      </c>
      <c r="D29" s="133">
        <v>60</v>
      </c>
      <c r="E29" s="133">
        <v>0.33</v>
      </c>
      <c r="F29" s="133">
        <v>-0.33</v>
      </c>
      <c r="G29" s="133">
        <v>-0.05</v>
      </c>
      <c r="H29" s="133">
        <v>0.66</v>
      </c>
    </row>
    <row r="30" spans="1:8" ht="13.5" customHeight="1" x14ac:dyDescent="0.25">
      <c r="A30" s="132">
        <v>60</v>
      </c>
      <c r="B30" s="133">
        <v>0.78</v>
      </c>
      <c r="C30" s="133">
        <v>208.16</v>
      </c>
      <c r="D30" s="133">
        <v>65</v>
      </c>
      <c r="E30" s="133">
        <v>0.39</v>
      </c>
      <c r="F30" s="133">
        <v>-0.39</v>
      </c>
      <c r="G30" s="133">
        <v>-0.08</v>
      </c>
      <c r="H30" s="133">
        <v>0.66</v>
      </c>
    </row>
    <row r="31" spans="1:8" ht="13.5" customHeight="1" x14ac:dyDescent="0.25">
      <c r="A31" s="132">
        <v>65</v>
      </c>
      <c r="B31" s="133">
        <v>0.89</v>
      </c>
      <c r="C31" s="133">
        <v>208.28</v>
      </c>
      <c r="D31" s="133">
        <v>70</v>
      </c>
      <c r="E31" s="133">
        <v>0.45</v>
      </c>
      <c r="F31" s="133">
        <v>-0.45</v>
      </c>
      <c r="G31" s="133">
        <v>-0.11</v>
      </c>
      <c r="H31" s="133">
        <v>0.66</v>
      </c>
    </row>
    <row r="32" spans="1:8" ht="13.5" customHeight="1" x14ac:dyDescent="0.25">
      <c r="A32" s="132">
        <v>70</v>
      </c>
      <c r="B32" s="133">
        <v>0.99</v>
      </c>
      <c r="C32" s="133">
        <v>208.4</v>
      </c>
      <c r="D32" s="133">
        <v>75</v>
      </c>
      <c r="E32" s="133">
        <v>0.53</v>
      </c>
      <c r="F32" s="133">
        <v>-0.53</v>
      </c>
      <c r="G32" s="133">
        <v>-0.15</v>
      </c>
      <c r="H32" s="133">
        <v>0.66</v>
      </c>
    </row>
    <row r="33" spans="1:8" ht="13.5" customHeight="1" x14ac:dyDescent="0.25">
      <c r="A33" s="132">
        <v>75</v>
      </c>
      <c r="B33" s="133">
        <v>1.1000000000000001</v>
      </c>
      <c r="C33" s="133">
        <v>208.52</v>
      </c>
      <c r="D33" s="133">
        <v>80</v>
      </c>
      <c r="E33" s="133">
        <v>0.61</v>
      </c>
      <c r="F33" s="133">
        <v>-0.61</v>
      </c>
      <c r="G33" s="133">
        <v>-0.19</v>
      </c>
      <c r="H33" s="133">
        <v>0.66</v>
      </c>
    </row>
    <row r="34" spans="1:8" ht="13.5" customHeight="1" x14ac:dyDescent="0.25">
      <c r="A34" s="132">
        <v>80</v>
      </c>
      <c r="B34" s="133">
        <v>1.0900000000000001</v>
      </c>
      <c r="C34" s="133">
        <v>211.36</v>
      </c>
      <c r="D34" s="133">
        <v>85</v>
      </c>
      <c r="E34" s="133">
        <v>0.69</v>
      </c>
      <c r="F34" s="133">
        <v>-0.69</v>
      </c>
      <c r="G34" s="133">
        <v>-0.24</v>
      </c>
      <c r="H34" s="133">
        <v>0.34</v>
      </c>
    </row>
    <row r="35" spans="1:8" ht="13.5" customHeight="1" x14ac:dyDescent="0.25">
      <c r="A35" s="132">
        <v>85</v>
      </c>
      <c r="B35" s="133">
        <v>1.07</v>
      </c>
      <c r="C35" s="133">
        <v>214.2</v>
      </c>
      <c r="D35" s="133">
        <v>89.99</v>
      </c>
      <c r="E35" s="133">
        <v>0.77</v>
      </c>
      <c r="F35" s="133">
        <v>-0.77</v>
      </c>
      <c r="G35" s="133">
        <v>-0.28999999999999998</v>
      </c>
      <c r="H35" s="133">
        <v>0.34</v>
      </c>
    </row>
    <row r="36" spans="1:8" ht="13.5" customHeight="1" x14ac:dyDescent="0.25">
      <c r="A36" s="132">
        <v>90</v>
      </c>
      <c r="B36" s="133">
        <v>1.05</v>
      </c>
      <c r="C36" s="133">
        <v>217.04</v>
      </c>
      <c r="D36" s="133">
        <v>94.99</v>
      </c>
      <c r="E36" s="133">
        <v>0.84</v>
      </c>
      <c r="F36" s="133">
        <v>-0.84</v>
      </c>
      <c r="G36" s="133">
        <v>-0.34</v>
      </c>
      <c r="H36" s="133">
        <v>0.34</v>
      </c>
    </row>
    <row r="37" spans="1:8" ht="13.5" customHeight="1" x14ac:dyDescent="0.25">
      <c r="A37" s="132">
        <v>95</v>
      </c>
      <c r="B37" s="133">
        <v>1.03</v>
      </c>
      <c r="C37" s="133">
        <v>219.88</v>
      </c>
      <c r="D37" s="133">
        <v>99.99</v>
      </c>
      <c r="E37" s="133">
        <v>0.91</v>
      </c>
      <c r="F37" s="133">
        <v>-0.91</v>
      </c>
      <c r="G37" s="133">
        <v>-0.4</v>
      </c>
      <c r="H37" s="133">
        <v>0.34</v>
      </c>
    </row>
    <row r="38" spans="1:8" ht="13.5" customHeight="1" x14ac:dyDescent="0.25">
      <c r="A38" s="132">
        <v>100</v>
      </c>
      <c r="B38" s="133">
        <v>1.01</v>
      </c>
      <c r="C38" s="133">
        <v>222.72</v>
      </c>
      <c r="D38" s="133">
        <v>104.99</v>
      </c>
      <c r="E38" s="133">
        <v>0.98</v>
      </c>
      <c r="F38" s="133">
        <v>-0.98</v>
      </c>
      <c r="G38" s="133">
        <v>-0.46</v>
      </c>
      <c r="H38" s="133">
        <v>0.31</v>
      </c>
    </row>
    <row r="39" spans="1:8" ht="13.5" customHeight="1" x14ac:dyDescent="0.25">
      <c r="A39" s="132">
        <v>105</v>
      </c>
      <c r="B39" s="133">
        <v>0.95</v>
      </c>
      <c r="C39" s="133">
        <v>219.65</v>
      </c>
      <c r="D39" s="133">
        <v>109.99</v>
      </c>
      <c r="E39" s="133">
        <v>1.05</v>
      </c>
      <c r="F39" s="133">
        <v>-1.05</v>
      </c>
      <c r="G39" s="133">
        <v>-0.52</v>
      </c>
      <c r="H39" s="133">
        <v>0.5</v>
      </c>
    </row>
    <row r="40" spans="1:8" ht="13.5" customHeight="1" x14ac:dyDescent="0.25">
      <c r="A40" s="132">
        <v>110</v>
      </c>
      <c r="B40" s="133">
        <v>0.88</v>
      </c>
      <c r="C40" s="133">
        <v>216.57</v>
      </c>
      <c r="D40" s="133">
        <v>114.99</v>
      </c>
      <c r="E40" s="133">
        <v>1.1100000000000001</v>
      </c>
      <c r="F40" s="133">
        <v>-1.1100000000000001</v>
      </c>
      <c r="G40" s="133">
        <v>-0.56999999999999995</v>
      </c>
      <c r="H40" s="133">
        <v>0.49</v>
      </c>
    </row>
    <row r="41" spans="1:8" ht="13.5" customHeight="1" x14ac:dyDescent="0.25">
      <c r="A41" s="132">
        <v>115</v>
      </c>
      <c r="B41" s="133">
        <v>0.82</v>
      </c>
      <c r="C41" s="133">
        <v>213.5</v>
      </c>
      <c r="D41" s="133">
        <v>119.99</v>
      </c>
      <c r="E41" s="133">
        <v>1.17</v>
      </c>
      <c r="F41" s="133">
        <v>-1.17</v>
      </c>
      <c r="G41" s="133">
        <v>-0.61</v>
      </c>
      <c r="H41" s="133">
        <v>0.47</v>
      </c>
    </row>
    <row r="42" spans="1:8" ht="13.5" customHeight="1" x14ac:dyDescent="0.25">
      <c r="A42" s="132">
        <v>120</v>
      </c>
      <c r="B42" s="133">
        <v>0.75</v>
      </c>
      <c r="C42" s="133">
        <v>210.43</v>
      </c>
      <c r="D42" s="133">
        <v>124.99</v>
      </c>
      <c r="E42" s="133">
        <v>1.23</v>
      </c>
      <c r="F42" s="133">
        <v>-1.23</v>
      </c>
      <c r="G42" s="133">
        <v>-0.64</v>
      </c>
      <c r="H42" s="133">
        <v>0.46</v>
      </c>
    </row>
    <row r="43" spans="1:8" ht="13.5" customHeight="1" x14ac:dyDescent="0.25">
      <c r="A43" s="132">
        <v>125</v>
      </c>
      <c r="B43" s="133">
        <v>0.69</v>
      </c>
      <c r="C43" s="133">
        <v>207.36</v>
      </c>
      <c r="D43" s="133">
        <v>129.99</v>
      </c>
      <c r="E43" s="133">
        <v>1.28</v>
      </c>
      <c r="F43" s="133">
        <v>-1.28</v>
      </c>
      <c r="G43" s="133">
        <v>-0.67</v>
      </c>
      <c r="H43" s="133">
        <v>0.44</v>
      </c>
    </row>
    <row r="44" spans="1:8" ht="13.5" customHeight="1" x14ac:dyDescent="0.25">
      <c r="A44" s="132">
        <v>130</v>
      </c>
      <c r="B44" s="133">
        <v>0.74</v>
      </c>
      <c r="C44" s="133">
        <v>213.7</v>
      </c>
      <c r="D44" s="133">
        <v>134.99</v>
      </c>
      <c r="E44" s="133">
        <v>1.34</v>
      </c>
      <c r="F44" s="133">
        <v>-1.34</v>
      </c>
      <c r="G44" s="133">
        <v>-0.71</v>
      </c>
      <c r="H44" s="133">
        <v>0.54</v>
      </c>
    </row>
    <row r="45" spans="1:8" ht="13.5" customHeight="1" x14ac:dyDescent="0.25">
      <c r="A45" s="132">
        <v>135</v>
      </c>
      <c r="B45" s="133">
        <v>0.78</v>
      </c>
      <c r="C45" s="133">
        <v>220.04</v>
      </c>
      <c r="D45" s="133">
        <v>139.99</v>
      </c>
      <c r="E45" s="133">
        <v>1.39</v>
      </c>
      <c r="F45" s="133">
        <v>-1.39</v>
      </c>
      <c r="G45" s="133">
        <v>-0.75</v>
      </c>
      <c r="H45" s="133">
        <v>0.56999999999999995</v>
      </c>
    </row>
    <row r="46" spans="1:8" ht="13.5" customHeight="1" x14ac:dyDescent="0.25">
      <c r="A46" s="132">
        <v>140</v>
      </c>
      <c r="B46" s="133">
        <v>0.83</v>
      </c>
      <c r="C46" s="133">
        <v>226.38</v>
      </c>
      <c r="D46" s="133">
        <v>144.99</v>
      </c>
      <c r="E46" s="133">
        <v>1.44</v>
      </c>
      <c r="F46" s="133">
        <v>-1.44</v>
      </c>
      <c r="G46" s="133">
        <v>-0.79</v>
      </c>
      <c r="H46" s="133">
        <v>0.59</v>
      </c>
    </row>
    <row r="47" spans="1:8" ht="13.5" customHeight="1" x14ac:dyDescent="0.25">
      <c r="A47" s="132">
        <v>145</v>
      </c>
      <c r="B47" s="133">
        <v>0.87</v>
      </c>
      <c r="C47" s="133">
        <v>232.72</v>
      </c>
      <c r="D47" s="133">
        <v>149.99</v>
      </c>
      <c r="E47" s="133">
        <v>1.49</v>
      </c>
      <c r="F47" s="133">
        <v>-1.49</v>
      </c>
      <c r="G47" s="133">
        <v>-0.85</v>
      </c>
      <c r="H47" s="133">
        <v>0.63</v>
      </c>
    </row>
    <row r="48" spans="1:8" ht="13.5" customHeight="1" x14ac:dyDescent="0.25">
      <c r="A48" s="132">
        <v>150</v>
      </c>
      <c r="B48" s="133">
        <v>0.92</v>
      </c>
      <c r="C48" s="133">
        <v>239.06</v>
      </c>
      <c r="D48" s="133">
        <v>154.99</v>
      </c>
      <c r="E48" s="133">
        <v>1.53</v>
      </c>
      <c r="F48" s="133">
        <v>-1.53</v>
      </c>
      <c r="G48" s="133">
        <v>-0.91</v>
      </c>
      <c r="H48" s="133">
        <v>0.65</v>
      </c>
    </row>
    <row r="49" spans="1:8" ht="13.5" customHeight="1" x14ac:dyDescent="0.25">
      <c r="A49" s="132">
        <v>155</v>
      </c>
      <c r="B49" s="133">
        <v>0.89</v>
      </c>
      <c r="C49" s="133">
        <v>239.66</v>
      </c>
      <c r="D49" s="133">
        <v>159.99</v>
      </c>
      <c r="E49" s="133">
        <v>1.57</v>
      </c>
      <c r="F49" s="133">
        <v>-1.57</v>
      </c>
      <c r="G49" s="133">
        <v>-0.98</v>
      </c>
      <c r="H49" s="133">
        <v>0.17</v>
      </c>
    </row>
    <row r="50" spans="1:8" ht="13.5" customHeight="1" x14ac:dyDescent="0.25">
      <c r="A50" s="132">
        <v>160</v>
      </c>
      <c r="B50" s="133">
        <v>0.87</v>
      </c>
      <c r="C50" s="133">
        <v>240.26</v>
      </c>
      <c r="D50" s="133">
        <v>164.99</v>
      </c>
      <c r="E50" s="133">
        <v>1.61</v>
      </c>
      <c r="F50" s="133">
        <v>-1.61</v>
      </c>
      <c r="G50" s="133">
        <v>-1.05</v>
      </c>
      <c r="H50" s="133">
        <v>0.17</v>
      </c>
    </row>
    <row r="51" spans="1:8" ht="13.5" customHeight="1" x14ac:dyDescent="0.25">
      <c r="A51" s="132">
        <v>165</v>
      </c>
      <c r="B51" s="133">
        <v>0.85</v>
      </c>
      <c r="C51" s="133">
        <v>240.85</v>
      </c>
      <c r="D51" s="133">
        <v>169.98</v>
      </c>
      <c r="E51" s="133">
        <v>1.65</v>
      </c>
      <c r="F51" s="133">
        <v>-1.65</v>
      </c>
      <c r="G51" s="133">
        <v>-1.1100000000000001</v>
      </c>
      <c r="H51" s="133">
        <v>0.17</v>
      </c>
    </row>
    <row r="52" spans="1:8" ht="13.5" customHeight="1" x14ac:dyDescent="0.25">
      <c r="A52" s="132">
        <v>170</v>
      </c>
      <c r="B52" s="133">
        <v>0.83</v>
      </c>
      <c r="C52" s="133">
        <v>241.45</v>
      </c>
      <c r="D52" s="133">
        <v>174.98</v>
      </c>
      <c r="E52" s="133">
        <v>1.68</v>
      </c>
      <c r="F52" s="133">
        <v>-1.68</v>
      </c>
      <c r="G52" s="133">
        <v>-1.18</v>
      </c>
      <c r="H52" s="133">
        <v>0.12</v>
      </c>
    </row>
    <row r="53" spans="1:8" ht="13.5" customHeight="1" x14ac:dyDescent="0.25">
      <c r="A53" s="132">
        <v>175</v>
      </c>
      <c r="B53" s="133">
        <v>0.8</v>
      </c>
      <c r="C53" s="133">
        <v>242.05</v>
      </c>
      <c r="D53" s="133">
        <v>179.98</v>
      </c>
      <c r="E53" s="133">
        <v>1.72</v>
      </c>
      <c r="F53" s="133">
        <v>-1.72</v>
      </c>
      <c r="G53" s="133">
        <v>-1.24</v>
      </c>
      <c r="H53" s="133">
        <v>0.12</v>
      </c>
    </row>
    <row r="54" spans="1:8" ht="13.5" customHeight="1" x14ac:dyDescent="0.25">
      <c r="A54" s="132">
        <v>180</v>
      </c>
      <c r="B54" s="133">
        <v>0.81</v>
      </c>
      <c r="C54" s="133">
        <v>240.88</v>
      </c>
      <c r="D54" s="133">
        <v>184.98</v>
      </c>
      <c r="E54" s="133">
        <v>1.75</v>
      </c>
      <c r="F54" s="133">
        <v>-1.75</v>
      </c>
      <c r="G54" s="133">
        <v>-1.3</v>
      </c>
      <c r="H54" s="133">
        <v>0.12</v>
      </c>
    </row>
    <row r="55" spans="1:8" ht="13.5" customHeight="1" x14ac:dyDescent="0.25">
      <c r="A55" s="132">
        <v>185</v>
      </c>
      <c r="B55" s="133">
        <v>0.81</v>
      </c>
      <c r="C55" s="133">
        <v>239.72</v>
      </c>
      <c r="D55" s="133">
        <v>189.98</v>
      </c>
      <c r="E55" s="133">
        <v>1.78</v>
      </c>
      <c r="F55" s="133">
        <v>-1.78</v>
      </c>
      <c r="G55" s="133">
        <v>-1.36</v>
      </c>
      <c r="H55" s="133">
        <v>0.12</v>
      </c>
    </row>
    <row r="56" spans="1:8" ht="13.5" customHeight="1" x14ac:dyDescent="0.25">
      <c r="A56" s="132">
        <v>190</v>
      </c>
      <c r="B56" s="133">
        <v>0.81</v>
      </c>
      <c r="C56" s="133">
        <v>238.55</v>
      </c>
      <c r="D56" s="133">
        <v>194.98</v>
      </c>
      <c r="E56" s="133">
        <v>1.82</v>
      </c>
      <c r="F56" s="133">
        <v>-1.82</v>
      </c>
      <c r="G56" s="133">
        <v>-1.43</v>
      </c>
      <c r="H56" s="133">
        <v>0.12</v>
      </c>
    </row>
    <row r="57" spans="1:8" ht="13.5" customHeight="1" x14ac:dyDescent="0.25">
      <c r="A57" s="132">
        <v>195</v>
      </c>
      <c r="B57" s="133">
        <v>0.82</v>
      </c>
      <c r="C57" s="133">
        <v>237.39</v>
      </c>
      <c r="D57" s="133">
        <v>199.98</v>
      </c>
      <c r="E57" s="133">
        <v>1.86</v>
      </c>
      <c r="F57" s="133">
        <v>-1.86</v>
      </c>
      <c r="G57" s="133">
        <v>-1.49</v>
      </c>
      <c r="H57" s="133">
        <v>0.12</v>
      </c>
    </row>
    <row r="58" spans="1:8" ht="13.5" customHeight="1" x14ac:dyDescent="0.25">
      <c r="A58" s="132">
        <v>200</v>
      </c>
      <c r="B58" s="133">
        <v>0.82</v>
      </c>
      <c r="C58" s="133">
        <v>236.22</v>
      </c>
      <c r="D58" s="133">
        <v>204.98</v>
      </c>
      <c r="E58" s="133">
        <v>1.9</v>
      </c>
      <c r="F58" s="133">
        <v>-1.9</v>
      </c>
      <c r="G58" s="133">
        <v>-1.55</v>
      </c>
      <c r="H58" s="133">
        <v>0.12</v>
      </c>
    </row>
    <row r="59" spans="1:8" ht="13.5" customHeight="1" x14ac:dyDescent="0.25">
      <c r="A59" s="132">
        <v>205</v>
      </c>
      <c r="B59" s="133">
        <v>0.81</v>
      </c>
      <c r="C59" s="133">
        <v>236.14</v>
      </c>
      <c r="D59" s="133">
        <v>209.98</v>
      </c>
      <c r="E59" s="133">
        <v>1.94</v>
      </c>
      <c r="F59" s="133">
        <v>-1.94</v>
      </c>
      <c r="G59" s="133">
        <v>-1.6</v>
      </c>
      <c r="H59" s="133">
        <v>0</v>
      </c>
    </row>
    <row r="60" spans="1:8" ht="13.5" customHeight="1" x14ac:dyDescent="0.25">
      <c r="A60" s="132">
        <v>210</v>
      </c>
      <c r="B60" s="133">
        <v>0.81</v>
      </c>
      <c r="C60" s="133">
        <v>236.05</v>
      </c>
      <c r="D60" s="133">
        <v>214.98</v>
      </c>
      <c r="E60" s="133">
        <v>1.98</v>
      </c>
      <c r="F60" s="133">
        <v>-1.98</v>
      </c>
      <c r="G60" s="133">
        <v>-1.66</v>
      </c>
      <c r="H60" s="133">
        <v>0</v>
      </c>
    </row>
    <row r="61" spans="1:8" ht="13.5" customHeight="1" x14ac:dyDescent="0.25">
      <c r="A61" s="132">
        <v>215</v>
      </c>
      <c r="B61" s="133">
        <v>0.81</v>
      </c>
      <c r="C61" s="133">
        <v>235.96</v>
      </c>
      <c r="D61" s="133">
        <v>219.98</v>
      </c>
      <c r="E61" s="133">
        <v>2.02</v>
      </c>
      <c r="F61" s="133">
        <v>-2.02</v>
      </c>
      <c r="G61" s="133">
        <v>-1.72</v>
      </c>
      <c r="H61" s="133">
        <v>0</v>
      </c>
    </row>
    <row r="62" spans="1:8" ht="13.5" customHeight="1" x14ac:dyDescent="0.25">
      <c r="A62" s="132">
        <v>220</v>
      </c>
      <c r="B62" s="133">
        <v>0.8</v>
      </c>
      <c r="C62" s="133">
        <v>235.87</v>
      </c>
      <c r="D62" s="133">
        <v>224.98</v>
      </c>
      <c r="E62" s="133">
        <v>2.06</v>
      </c>
      <c r="F62" s="133">
        <v>-2.06</v>
      </c>
      <c r="G62" s="133">
        <v>-1.78</v>
      </c>
      <c r="H62" s="133">
        <v>0</v>
      </c>
    </row>
    <row r="63" spans="1:8" ht="13.5" customHeight="1" x14ac:dyDescent="0.25">
      <c r="A63" s="132">
        <v>225</v>
      </c>
      <c r="B63" s="133">
        <v>0.8</v>
      </c>
      <c r="C63" s="133">
        <v>235.78</v>
      </c>
      <c r="D63" s="133">
        <v>229.98</v>
      </c>
      <c r="E63" s="133">
        <v>2.1</v>
      </c>
      <c r="F63" s="133">
        <v>-2.1</v>
      </c>
      <c r="G63" s="133">
        <v>-1.84</v>
      </c>
      <c r="H63" s="133">
        <v>0</v>
      </c>
    </row>
    <row r="64" spans="1:8" ht="13.5" customHeight="1" x14ac:dyDescent="0.25">
      <c r="A64" s="132">
        <v>230</v>
      </c>
      <c r="B64" s="133">
        <v>0.78</v>
      </c>
      <c r="C64" s="133">
        <v>235.12</v>
      </c>
      <c r="D64" s="133">
        <v>234.98</v>
      </c>
      <c r="E64" s="133">
        <v>2.13</v>
      </c>
      <c r="F64" s="133">
        <v>-2.13</v>
      </c>
      <c r="G64" s="133">
        <v>-1.89</v>
      </c>
      <c r="H64" s="133">
        <v>0.12</v>
      </c>
    </row>
    <row r="65" spans="1:8" ht="13.5" customHeight="1" x14ac:dyDescent="0.25">
      <c r="A65" s="132">
        <v>235</v>
      </c>
      <c r="B65" s="133">
        <v>0.77</v>
      </c>
      <c r="C65" s="133">
        <v>234.46</v>
      </c>
      <c r="D65" s="133">
        <v>239.98</v>
      </c>
      <c r="E65" s="133">
        <v>2.17</v>
      </c>
      <c r="F65" s="133">
        <v>-2.17</v>
      </c>
      <c r="G65" s="133">
        <v>-1.95</v>
      </c>
      <c r="H65" s="133">
        <v>0.12</v>
      </c>
    </row>
    <row r="66" spans="1:8" ht="13.5" customHeight="1" x14ac:dyDescent="0.25">
      <c r="A66" s="132">
        <v>240</v>
      </c>
      <c r="B66" s="133">
        <v>0.76</v>
      </c>
      <c r="C66" s="133">
        <v>233.8</v>
      </c>
      <c r="D66" s="133">
        <v>244.98</v>
      </c>
      <c r="E66" s="133">
        <v>2.21</v>
      </c>
      <c r="F66" s="133">
        <v>-2.21</v>
      </c>
      <c r="G66" s="133">
        <v>-2</v>
      </c>
      <c r="H66" s="133">
        <v>0.12</v>
      </c>
    </row>
    <row r="67" spans="1:8" ht="13.5" customHeight="1" x14ac:dyDescent="0.25">
      <c r="A67" s="132">
        <v>245</v>
      </c>
      <c r="B67" s="133">
        <v>0.74</v>
      </c>
      <c r="C67" s="133">
        <v>233.14</v>
      </c>
      <c r="D67" s="133">
        <v>249.98</v>
      </c>
      <c r="E67" s="133">
        <v>2.25</v>
      </c>
      <c r="F67" s="133">
        <v>-2.25</v>
      </c>
      <c r="G67" s="133">
        <v>-2.06</v>
      </c>
      <c r="H67" s="133">
        <v>0.12</v>
      </c>
    </row>
    <row r="68" spans="1:8" ht="13.5" customHeight="1" x14ac:dyDescent="0.25">
      <c r="A68" s="132">
        <v>250</v>
      </c>
      <c r="B68" s="133">
        <v>0.73</v>
      </c>
      <c r="C68" s="133">
        <v>232.47</v>
      </c>
      <c r="D68" s="133">
        <v>254.98</v>
      </c>
      <c r="E68" s="133">
        <v>2.29</v>
      </c>
      <c r="F68" s="133">
        <v>-2.29</v>
      </c>
      <c r="G68" s="133">
        <v>-2.11</v>
      </c>
      <c r="H68" s="133">
        <v>0.12</v>
      </c>
    </row>
    <row r="69" spans="1:8" ht="13.5" customHeight="1" x14ac:dyDescent="0.25">
      <c r="A69" s="132">
        <v>255</v>
      </c>
      <c r="B69" s="133">
        <v>0.82</v>
      </c>
      <c r="C69" s="133">
        <v>234.61</v>
      </c>
      <c r="D69" s="133">
        <v>259.98</v>
      </c>
      <c r="E69" s="133">
        <v>2.33</v>
      </c>
      <c r="F69" s="133">
        <v>-2.33</v>
      </c>
      <c r="G69" s="133">
        <v>-2.16</v>
      </c>
      <c r="H69" s="133">
        <v>0.57999999999999996</v>
      </c>
    </row>
    <row r="70" spans="1:8" ht="13.5" customHeight="1" x14ac:dyDescent="0.25">
      <c r="A70" s="132">
        <v>260</v>
      </c>
      <c r="B70" s="133">
        <v>0.92</v>
      </c>
      <c r="C70" s="133">
        <v>236.75</v>
      </c>
      <c r="D70" s="133">
        <v>264.98</v>
      </c>
      <c r="E70" s="133">
        <v>2.37</v>
      </c>
      <c r="F70" s="133">
        <v>-2.37</v>
      </c>
      <c r="G70" s="133">
        <v>-2.2200000000000002</v>
      </c>
      <c r="H70" s="133">
        <v>0.59</v>
      </c>
    </row>
    <row r="71" spans="1:8" ht="13.5" customHeight="1" x14ac:dyDescent="0.25">
      <c r="A71" s="132">
        <v>265</v>
      </c>
      <c r="B71" s="133">
        <v>1.01</v>
      </c>
      <c r="C71" s="133">
        <v>238.89</v>
      </c>
      <c r="D71" s="133">
        <v>269.97000000000003</v>
      </c>
      <c r="E71" s="133">
        <v>2.42</v>
      </c>
      <c r="F71" s="133">
        <v>-2.42</v>
      </c>
      <c r="G71" s="133">
        <v>-2.2999999999999998</v>
      </c>
      <c r="H71" s="133">
        <v>0.59</v>
      </c>
    </row>
    <row r="72" spans="1:8" ht="13.5" customHeight="1" x14ac:dyDescent="0.25">
      <c r="A72" s="132">
        <v>270</v>
      </c>
      <c r="B72" s="133">
        <v>1.1000000000000001</v>
      </c>
      <c r="C72" s="133">
        <v>241.04</v>
      </c>
      <c r="D72" s="133">
        <v>274.97000000000003</v>
      </c>
      <c r="E72" s="133">
        <v>2.46</v>
      </c>
      <c r="F72" s="133">
        <v>-2.46</v>
      </c>
      <c r="G72" s="133">
        <v>-2.38</v>
      </c>
      <c r="H72" s="133">
        <v>0.61</v>
      </c>
    </row>
    <row r="73" spans="1:8" ht="13.5" customHeight="1" x14ac:dyDescent="0.25">
      <c r="A73" s="132">
        <v>275</v>
      </c>
      <c r="B73" s="133">
        <v>1.2</v>
      </c>
      <c r="C73" s="133">
        <v>243.18</v>
      </c>
      <c r="D73" s="133">
        <v>279.97000000000003</v>
      </c>
      <c r="E73" s="133">
        <v>2.5099999999999998</v>
      </c>
      <c r="F73" s="133">
        <v>-2.5099999999999998</v>
      </c>
      <c r="G73" s="133">
        <v>-2.46</v>
      </c>
      <c r="H73" s="133">
        <v>0.62</v>
      </c>
    </row>
    <row r="74" spans="1:8" ht="13.5" customHeight="1" x14ac:dyDescent="0.25">
      <c r="A74" s="132">
        <v>280</v>
      </c>
      <c r="B74" s="133">
        <v>1.1599999999999999</v>
      </c>
      <c r="C74" s="133">
        <v>241.96</v>
      </c>
      <c r="D74" s="133">
        <v>284.97000000000003</v>
      </c>
      <c r="E74" s="133">
        <v>2.56</v>
      </c>
      <c r="F74" s="133">
        <v>-2.56</v>
      </c>
      <c r="G74" s="133">
        <v>-2.56</v>
      </c>
      <c r="H74" s="133">
        <v>0.24</v>
      </c>
    </row>
    <row r="75" spans="1:8" ht="13.5" customHeight="1" x14ac:dyDescent="0.25">
      <c r="A75" s="132">
        <v>285</v>
      </c>
      <c r="B75" s="133">
        <v>1.1299999999999999</v>
      </c>
      <c r="C75" s="133">
        <v>240.74</v>
      </c>
      <c r="D75" s="133">
        <v>289.97000000000003</v>
      </c>
      <c r="E75" s="133">
        <v>2.61</v>
      </c>
      <c r="F75" s="133">
        <v>-2.61</v>
      </c>
      <c r="G75" s="133">
        <v>-2.64</v>
      </c>
      <c r="H75" s="133">
        <v>0.24</v>
      </c>
    </row>
    <row r="76" spans="1:8" ht="13.5" customHeight="1" x14ac:dyDescent="0.25">
      <c r="A76" s="132">
        <v>290</v>
      </c>
      <c r="B76" s="133">
        <v>1.1000000000000001</v>
      </c>
      <c r="C76" s="133">
        <v>239.53</v>
      </c>
      <c r="D76" s="133">
        <v>294.97000000000003</v>
      </c>
      <c r="E76" s="133">
        <v>2.66</v>
      </c>
      <c r="F76" s="133">
        <v>-2.66</v>
      </c>
      <c r="G76" s="133">
        <v>-2.73</v>
      </c>
      <c r="H76" s="133">
        <v>0.24</v>
      </c>
    </row>
    <row r="77" spans="1:8" ht="13.5" customHeight="1" x14ac:dyDescent="0.25">
      <c r="A77" s="132">
        <v>295</v>
      </c>
      <c r="B77" s="133">
        <v>1.06</v>
      </c>
      <c r="C77" s="133">
        <v>238.31</v>
      </c>
      <c r="D77" s="133">
        <v>299.97000000000003</v>
      </c>
      <c r="E77" s="133">
        <v>2.7</v>
      </c>
      <c r="F77" s="133">
        <v>-2.7</v>
      </c>
      <c r="G77" s="133">
        <v>-2.81</v>
      </c>
      <c r="H77" s="133">
        <v>0.24</v>
      </c>
    </row>
    <row r="78" spans="1:8" ht="13.5" customHeight="1" x14ac:dyDescent="0.25">
      <c r="A78" s="132">
        <v>300</v>
      </c>
      <c r="B78" s="133">
        <v>1.03</v>
      </c>
      <c r="C78" s="133">
        <v>237.1</v>
      </c>
      <c r="D78" s="133">
        <v>304.97000000000003</v>
      </c>
      <c r="E78" s="133">
        <v>2.75</v>
      </c>
      <c r="F78" s="133">
        <v>-2.75</v>
      </c>
      <c r="G78" s="133">
        <v>-2.89</v>
      </c>
      <c r="H78" s="133">
        <v>0.24</v>
      </c>
    </row>
    <row r="79" spans="1:8" ht="13.5" customHeight="1" x14ac:dyDescent="0.25">
      <c r="A79" s="132">
        <v>305</v>
      </c>
      <c r="B79" s="133">
        <v>1.06</v>
      </c>
      <c r="C79" s="133">
        <v>234.45</v>
      </c>
      <c r="D79" s="133">
        <v>309.97000000000003</v>
      </c>
      <c r="E79" s="133">
        <v>2.8</v>
      </c>
      <c r="F79" s="133">
        <v>-2.8</v>
      </c>
      <c r="G79" s="133">
        <v>-2.96</v>
      </c>
      <c r="H79" s="133">
        <v>0.36</v>
      </c>
    </row>
    <row r="80" spans="1:8" ht="13.5" customHeight="1" x14ac:dyDescent="0.25">
      <c r="A80" s="132">
        <v>310</v>
      </c>
      <c r="B80" s="133">
        <v>1.1000000000000001</v>
      </c>
      <c r="C80" s="133">
        <v>231.8</v>
      </c>
      <c r="D80" s="133">
        <v>314.97000000000003</v>
      </c>
      <c r="E80" s="133">
        <v>2.86</v>
      </c>
      <c r="F80" s="133">
        <v>-2.86</v>
      </c>
      <c r="G80" s="133">
        <v>-3.04</v>
      </c>
      <c r="H80" s="133">
        <v>0.36</v>
      </c>
    </row>
    <row r="81" spans="1:8" ht="13.5" customHeight="1" x14ac:dyDescent="0.25">
      <c r="A81" s="132">
        <v>315</v>
      </c>
      <c r="B81" s="133">
        <v>1.1299999999999999</v>
      </c>
      <c r="C81" s="133">
        <v>229.16</v>
      </c>
      <c r="D81" s="133">
        <v>319.97000000000003</v>
      </c>
      <c r="E81" s="133">
        <v>2.92</v>
      </c>
      <c r="F81" s="133">
        <v>-2.92</v>
      </c>
      <c r="G81" s="133">
        <v>-3.11</v>
      </c>
      <c r="H81" s="133">
        <v>0.36</v>
      </c>
    </row>
    <row r="82" spans="1:8" ht="13.5" customHeight="1" x14ac:dyDescent="0.25">
      <c r="A82" s="132">
        <v>320</v>
      </c>
      <c r="B82" s="133">
        <v>1.1599999999999999</v>
      </c>
      <c r="C82" s="133">
        <v>226.51</v>
      </c>
      <c r="D82" s="133">
        <v>324.95999999999998</v>
      </c>
      <c r="E82" s="133">
        <v>2.99</v>
      </c>
      <c r="F82" s="133">
        <v>-2.99</v>
      </c>
      <c r="G82" s="133">
        <v>-3.19</v>
      </c>
      <c r="H82" s="133">
        <v>0.38</v>
      </c>
    </row>
    <row r="83" spans="1:8" ht="13.5" customHeight="1" x14ac:dyDescent="0.25">
      <c r="A83" s="132">
        <v>325</v>
      </c>
      <c r="B83" s="133">
        <v>1.19</v>
      </c>
      <c r="C83" s="133">
        <v>223.87</v>
      </c>
      <c r="D83" s="133">
        <v>329.96</v>
      </c>
      <c r="E83" s="133">
        <v>3.06</v>
      </c>
      <c r="F83" s="133">
        <v>-3.06</v>
      </c>
      <c r="G83" s="133">
        <v>-3.26</v>
      </c>
      <c r="H83" s="133">
        <v>0.38</v>
      </c>
    </row>
    <row r="84" spans="1:8" ht="13.5" customHeight="1" x14ac:dyDescent="0.25">
      <c r="A84" s="132">
        <v>330</v>
      </c>
      <c r="B84" s="133">
        <v>1.18</v>
      </c>
      <c r="C84" s="133">
        <v>226.13</v>
      </c>
      <c r="D84" s="133">
        <v>334.96</v>
      </c>
      <c r="E84" s="133">
        <v>3.14</v>
      </c>
      <c r="F84" s="133">
        <v>-3.14</v>
      </c>
      <c r="G84" s="133">
        <v>-3.33</v>
      </c>
      <c r="H84" s="133">
        <v>0.28999999999999998</v>
      </c>
    </row>
    <row r="85" spans="1:8" ht="13.5" customHeight="1" x14ac:dyDescent="0.25">
      <c r="A85" s="132">
        <v>335</v>
      </c>
      <c r="B85" s="133">
        <v>1.18</v>
      </c>
      <c r="C85" s="133">
        <v>228.4</v>
      </c>
      <c r="D85" s="133">
        <v>339.96</v>
      </c>
      <c r="E85" s="133">
        <v>3.2</v>
      </c>
      <c r="F85" s="133">
        <v>-3.2</v>
      </c>
      <c r="G85" s="133">
        <v>-3.41</v>
      </c>
      <c r="H85" s="133">
        <v>0.28999999999999998</v>
      </c>
    </row>
    <row r="86" spans="1:8" ht="13.5" customHeight="1" x14ac:dyDescent="0.25">
      <c r="A86" s="132">
        <v>340</v>
      </c>
      <c r="B86" s="133">
        <v>1.17</v>
      </c>
      <c r="C86" s="133">
        <v>230.67</v>
      </c>
      <c r="D86" s="133">
        <v>344.96</v>
      </c>
      <c r="E86" s="133">
        <v>3.27</v>
      </c>
      <c r="F86" s="133">
        <v>-3.27</v>
      </c>
      <c r="G86" s="133">
        <v>-3.49</v>
      </c>
      <c r="H86" s="133">
        <v>0.28999999999999998</v>
      </c>
    </row>
    <row r="87" spans="1:8" x14ac:dyDescent="0.25">
      <c r="A87" s="132">
        <v>345</v>
      </c>
      <c r="B87" s="133">
        <v>1.1599999999999999</v>
      </c>
      <c r="C87" s="133">
        <v>232.94</v>
      </c>
      <c r="D87" s="133">
        <v>349.96</v>
      </c>
      <c r="E87" s="133">
        <v>3.33</v>
      </c>
      <c r="F87" s="133">
        <v>-3.33</v>
      </c>
      <c r="G87" s="133">
        <v>-3.57</v>
      </c>
      <c r="H87" s="133">
        <v>0.28999999999999998</v>
      </c>
    </row>
    <row r="88" spans="1:8" x14ac:dyDescent="0.25">
      <c r="A88" s="132">
        <v>350</v>
      </c>
      <c r="B88" s="133">
        <v>1.1499999999999999</v>
      </c>
      <c r="C88" s="133">
        <v>235.21</v>
      </c>
      <c r="D88" s="133">
        <v>354.96</v>
      </c>
      <c r="E88" s="133">
        <v>3.39</v>
      </c>
      <c r="F88" s="133">
        <v>-3.39</v>
      </c>
      <c r="G88" s="133">
        <v>-3.65</v>
      </c>
      <c r="H88" s="133">
        <v>0.28999999999999998</v>
      </c>
    </row>
    <row r="89" spans="1:8" x14ac:dyDescent="0.25">
      <c r="A89" s="132">
        <v>355</v>
      </c>
      <c r="B89" s="133">
        <v>1.1299999999999999</v>
      </c>
      <c r="C89" s="133">
        <v>234.85</v>
      </c>
      <c r="D89" s="133">
        <v>359.96</v>
      </c>
      <c r="E89" s="133">
        <v>3.45</v>
      </c>
      <c r="F89" s="133">
        <v>-3.45</v>
      </c>
      <c r="G89" s="133">
        <v>-3.73</v>
      </c>
      <c r="H89" s="133">
        <v>0.17</v>
      </c>
    </row>
    <row r="90" spans="1:8" x14ac:dyDescent="0.25">
      <c r="A90" s="132">
        <v>360</v>
      </c>
      <c r="B90" s="133">
        <v>1.1100000000000001</v>
      </c>
      <c r="C90" s="133">
        <v>234.49</v>
      </c>
      <c r="D90" s="133">
        <v>364.96</v>
      </c>
      <c r="E90" s="133">
        <v>3.51</v>
      </c>
      <c r="F90" s="133">
        <v>-3.51</v>
      </c>
      <c r="G90" s="133">
        <v>-3.81</v>
      </c>
      <c r="H90" s="133">
        <v>0.17</v>
      </c>
    </row>
    <row r="91" spans="1:8" x14ac:dyDescent="0.25">
      <c r="A91" s="132">
        <v>365</v>
      </c>
      <c r="B91" s="133">
        <v>1.08</v>
      </c>
      <c r="C91" s="133">
        <v>234.13</v>
      </c>
      <c r="D91" s="133">
        <v>369.96</v>
      </c>
      <c r="E91" s="133">
        <v>3.56</v>
      </c>
      <c r="F91" s="133">
        <v>-3.56</v>
      </c>
      <c r="G91" s="133">
        <v>-3.89</v>
      </c>
      <c r="H91" s="133">
        <v>0.17</v>
      </c>
    </row>
    <row r="92" spans="1:8" x14ac:dyDescent="0.25">
      <c r="A92" s="132">
        <v>370</v>
      </c>
      <c r="B92" s="133">
        <v>1.06</v>
      </c>
      <c r="C92" s="133">
        <v>233.78</v>
      </c>
      <c r="D92" s="133">
        <v>374.95</v>
      </c>
      <c r="E92" s="133">
        <v>3.62</v>
      </c>
      <c r="F92" s="133">
        <v>-3.62</v>
      </c>
      <c r="G92" s="133">
        <v>-3.96</v>
      </c>
      <c r="H92" s="133">
        <v>0.17</v>
      </c>
    </row>
    <row r="93" spans="1:8" x14ac:dyDescent="0.25">
      <c r="A93" s="132">
        <v>375</v>
      </c>
      <c r="B93" s="133">
        <v>1.03</v>
      </c>
      <c r="C93" s="133">
        <v>233.42</v>
      </c>
      <c r="D93" s="133">
        <v>379.95</v>
      </c>
      <c r="E93" s="133">
        <v>3.67</v>
      </c>
      <c r="F93" s="133">
        <v>-3.67</v>
      </c>
      <c r="G93" s="133">
        <v>-4.04</v>
      </c>
      <c r="H93" s="133">
        <v>0.17</v>
      </c>
    </row>
    <row r="94" spans="1:8" x14ac:dyDescent="0.25">
      <c r="A94" s="132">
        <v>380</v>
      </c>
      <c r="B94" s="133">
        <v>1.07</v>
      </c>
      <c r="C94" s="133">
        <v>232.5</v>
      </c>
      <c r="D94" s="133">
        <v>384.95</v>
      </c>
      <c r="E94" s="133">
        <v>3.73</v>
      </c>
      <c r="F94" s="133">
        <v>-3.73</v>
      </c>
      <c r="G94" s="133">
        <v>-4.1100000000000003</v>
      </c>
      <c r="H94" s="133">
        <v>0.21</v>
      </c>
    </row>
    <row r="95" spans="1:8" x14ac:dyDescent="0.25">
      <c r="A95" s="132">
        <v>385</v>
      </c>
      <c r="B95" s="133">
        <v>1.1000000000000001</v>
      </c>
      <c r="C95" s="133">
        <v>231.59</v>
      </c>
      <c r="D95" s="133">
        <v>389.95</v>
      </c>
      <c r="E95" s="133">
        <v>3.79</v>
      </c>
      <c r="F95" s="133">
        <v>-3.79</v>
      </c>
      <c r="G95" s="133">
        <v>-4.18</v>
      </c>
      <c r="H95" s="133">
        <v>0.21</v>
      </c>
    </row>
    <row r="96" spans="1:8" x14ac:dyDescent="0.25">
      <c r="A96" s="132">
        <v>390</v>
      </c>
      <c r="B96" s="133">
        <v>1.1299999999999999</v>
      </c>
      <c r="C96" s="133">
        <v>230.67</v>
      </c>
      <c r="D96" s="133">
        <v>394.95</v>
      </c>
      <c r="E96" s="133">
        <v>3.85</v>
      </c>
      <c r="F96" s="133">
        <v>-3.85</v>
      </c>
      <c r="G96" s="133">
        <v>-4.26</v>
      </c>
      <c r="H96" s="133">
        <v>0.21</v>
      </c>
    </row>
    <row r="97" spans="1:8" x14ac:dyDescent="0.25">
      <c r="A97" s="132">
        <v>395</v>
      </c>
      <c r="B97" s="133">
        <v>1.1599999999999999</v>
      </c>
      <c r="C97" s="133">
        <v>229.75</v>
      </c>
      <c r="D97" s="133">
        <v>399.95</v>
      </c>
      <c r="E97" s="133">
        <v>3.91</v>
      </c>
      <c r="F97" s="133">
        <v>-3.91</v>
      </c>
      <c r="G97" s="133">
        <v>-4.34</v>
      </c>
      <c r="H97" s="133">
        <v>0.21</v>
      </c>
    </row>
    <row r="98" spans="1:8" x14ac:dyDescent="0.25">
      <c r="A98" s="132">
        <v>400</v>
      </c>
      <c r="B98" s="133">
        <v>1.19</v>
      </c>
      <c r="C98" s="133">
        <v>228.84</v>
      </c>
      <c r="D98" s="133">
        <v>404.95</v>
      </c>
      <c r="E98" s="133">
        <v>3.98</v>
      </c>
      <c r="F98" s="133">
        <v>-3.98</v>
      </c>
      <c r="G98" s="133">
        <v>-4.41</v>
      </c>
      <c r="H98" s="133">
        <v>0.24</v>
      </c>
    </row>
    <row r="99" spans="1:8" x14ac:dyDescent="0.25">
      <c r="A99" s="132">
        <v>405</v>
      </c>
      <c r="B99" s="133">
        <v>1.17</v>
      </c>
      <c r="C99" s="133">
        <v>230.23</v>
      </c>
      <c r="D99" s="133">
        <v>409.95</v>
      </c>
      <c r="E99" s="133">
        <v>4.04</v>
      </c>
      <c r="F99" s="133">
        <v>-4.04</v>
      </c>
      <c r="G99" s="133">
        <v>-4.49</v>
      </c>
      <c r="H99" s="133">
        <v>0.21</v>
      </c>
    </row>
    <row r="100" spans="1:8" x14ac:dyDescent="0.25">
      <c r="A100" s="132">
        <v>410</v>
      </c>
      <c r="B100" s="133">
        <v>1.1499999999999999</v>
      </c>
      <c r="C100" s="133">
        <v>231.62</v>
      </c>
      <c r="D100" s="133">
        <v>414.95</v>
      </c>
      <c r="E100" s="133">
        <v>4.1100000000000003</v>
      </c>
      <c r="F100" s="133">
        <v>-4.1100000000000003</v>
      </c>
      <c r="G100" s="133">
        <v>-4.57</v>
      </c>
      <c r="H100" s="133">
        <v>0.21</v>
      </c>
    </row>
    <row r="101" spans="1:8" x14ac:dyDescent="0.25">
      <c r="A101" s="132">
        <v>415</v>
      </c>
      <c r="B101" s="133">
        <v>1.1299999999999999</v>
      </c>
      <c r="C101" s="133">
        <v>233.01</v>
      </c>
      <c r="D101" s="133">
        <v>419.95</v>
      </c>
      <c r="E101" s="133">
        <v>4.17</v>
      </c>
      <c r="F101" s="133">
        <v>-4.17</v>
      </c>
      <c r="G101" s="133">
        <v>-4.6500000000000004</v>
      </c>
      <c r="H101" s="133">
        <v>0.21</v>
      </c>
    </row>
    <row r="102" spans="1:8" x14ac:dyDescent="0.25">
      <c r="A102" s="132">
        <v>420</v>
      </c>
      <c r="B102" s="133">
        <v>1.1000000000000001</v>
      </c>
      <c r="C102" s="133">
        <v>234.4</v>
      </c>
      <c r="D102" s="133">
        <v>424.95</v>
      </c>
      <c r="E102" s="133">
        <v>4.2300000000000004</v>
      </c>
      <c r="F102" s="133">
        <v>-4.2300000000000004</v>
      </c>
      <c r="G102" s="133">
        <v>-4.7300000000000004</v>
      </c>
      <c r="H102" s="133">
        <v>0.21</v>
      </c>
    </row>
    <row r="103" spans="1:8" x14ac:dyDescent="0.25">
      <c r="A103" s="132">
        <v>425</v>
      </c>
      <c r="B103" s="133">
        <v>1.08</v>
      </c>
      <c r="C103" s="133">
        <v>235.79</v>
      </c>
      <c r="D103" s="133">
        <v>429.94</v>
      </c>
      <c r="E103" s="133">
        <v>4.28</v>
      </c>
      <c r="F103" s="133">
        <v>-4.28</v>
      </c>
      <c r="G103" s="133">
        <v>-4.8099999999999996</v>
      </c>
      <c r="H103" s="133">
        <v>0.21</v>
      </c>
    </row>
    <row r="104" spans="1:8" x14ac:dyDescent="0.25">
      <c r="A104" s="132">
        <v>430</v>
      </c>
      <c r="B104" s="133">
        <v>1.0900000000000001</v>
      </c>
      <c r="C104" s="133">
        <v>235.8</v>
      </c>
      <c r="D104" s="133">
        <v>434.94</v>
      </c>
      <c r="E104" s="133">
        <v>4.33</v>
      </c>
      <c r="F104" s="133">
        <v>-4.33</v>
      </c>
      <c r="G104" s="133">
        <v>-4.88</v>
      </c>
      <c r="H104" s="133">
        <v>0</v>
      </c>
    </row>
    <row r="105" spans="1:8" x14ac:dyDescent="0.25">
      <c r="A105" s="132">
        <v>435</v>
      </c>
      <c r="B105" s="133">
        <v>1.1000000000000001</v>
      </c>
      <c r="C105" s="133">
        <v>235.8</v>
      </c>
      <c r="D105" s="133">
        <v>439.94</v>
      </c>
      <c r="E105" s="133">
        <v>4.3899999999999997</v>
      </c>
      <c r="F105" s="133">
        <v>-4.3899999999999997</v>
      </c>
      <c r="G105" s="133">
        <v>-4.96</v>
      </c>
      <c r="H105" s="133">
        <v>0</v>
      </c>
    </row>
    <row r="106" spans="1:8" x14ac:dyDescent="0.25">
      <c r="A106" s="132">
        <v>440</v>
      </c>
      <c r="B106" s="133">
        <v>1.1100000000000001</v>
      </c>
      <c r="C106" s="133">
        <v>235.8</v>
      </c>
      <c r="D106" s="133">
        <v>444.94</v>
      </c>
      <c r="E106" s="133">
        <v>4.4400000000000004</v>
      </c>
      <c r="F106" s="133">
        <v>-4.4400000000000004</v>
      </c>
      <c r="G106" s="133">
        <v>-5.04</v>
      </c>
      <c r="H106" s="133">
        <v>0</v>
      </c>
    </row>
    <row r="107" spans="1:8" x14ac:dyDescent="0.25">
      <c r="A107" s="132">
        <v>445</v>
      </c>
      <c r="B107" s="133">
        <v>1.1299999999999999</v>
      </c>
      <c r="C107" s="133">
        <v>235.8</v>
      </c>
      <c r="D107" s="133">
        <v>449.94</v>
      </c>
      <c r="E107" s="133">
        <v>4.5</v>
      </c>
      <c r="F107" s="133">
        <v>-4.5</v>
      </c>
      <c r="G107" s="133">
        <v>-5.12</v>
      </c>
      <c r="H107" s="133">
        <v>0</v>
      </c>
    </row>
    <row r="108" spans="1:8" x14ac:dyDescent="0.25">
      <c r="A108" s="132">
        <v>450</v>
      </c>
      <c r="B108" s="133">
        <v>1.1399999999999999</v>
      </c>
      <c r="C108" s="133">
        <v>235.81</v>
      </c>
      <c r="D108" s="133">
        <v>454.94</v>
      </c>
      <c r="E108" s="133">
        <v>4.55</v>
      </c>
      <c r="F108" s="133">
        <v>-4.55</v>
      </c>
      <c r="G108" s="133">
        <v>-5.21</v>
      </c>
      <c r="H108" s="133">
        <v>0</v>
      </c>
    </row>
    <row r="109" spans="1:8" x14ac:dyDescent="0.25">
      <c r="A109" s="132">
        <v>455</v>
      </c>
      <c r="B109" s="133">
        <v>1.1399999999999999</v>
      </c>
      <c r="C109" s="133">
        <v>236.76</v>
      </c>
      <c r="D109" s="133">
        <v>459.94</v>
      </c>
      <c r="E109" s="133">
        <v>4.6100000000000003</v>
      </c>
      <c r="F109" s="133">
        <v>-4.6100000000000003</v>
      </c>
      <c r="G109" s="133">
        <v>-5.29</v>
      </c>
      <c r="H109" s="133">
        <v>0.12</v>
      </c>
    </row>
    <row r="110" spans="1:8" x14ac:dyDescent="0.25">
      <c r="A110" s="132">
        <v>460</v>
      </c>
      <c r="B110" s="133">
        <v>1.1399999999999999</v>
      </c>
      <c r="C110" s="133">
        <v>237.71</v>
      </c>
      <c r="D110" s="133">
        <v>464.94</v>
      </c>
      <c r="E110" s="133">
        <v>4.66</v>
      </c>
      <c r="F110" s="133">
        <v>-4.66</v>
      </c>
      <c r="G110" s="133">
        <v>-5.37</v>
      </c>
      <c r="H110" s="133">
        <v>0.12</v>
      </c>
    </row>
    <row r="111" spans="1:8" x14ac:dyDescent="0.25">
      <c r="A111" s="132">
        <v>465</v>
      </c>
      <c r="B111" s="133">
        <v>1.1299999999999999</v>
      </c>
      <c r="C111" s="133">
        <v>238.66</v>
      </c>
      <c r="D111" s="133">
        <v>469.94</v>
      </c>
      <c r="E111" s="133">
        <v>4.71</v>
      </c>
      <c r="F111" s="133">
        <v>-4.71</v>
      </c>
      <c r="G111" s="133">
        <v>-5.46</v>
      </c>
      <c r="H111" s="133">
        <v>0.12</v>
      </c>
    </row>
    <row r="112" spans="1:8" x14ac:dyDescent="0.25">
      <c r="A112" s="132">
        <v>470</v>
      </c>
      <c r="B112" s="133">
        <v>1.1299999999999999</v>
      </c>
      <c r="C112" s="133">
        <v>239.61</v>
      </c>
      <c r="D112" s="133">
        <v>474.94</v>
      </c>
      <c r="E112" s="133">
        <v>4.76</v>
      </c>
      <c r="F112" s="133">
        <v>-4.76</v>
      </c>
      <c r="G112" s="133">
        <v>-5.54</v>
      </c>
      <c r="H112" s="133">
        <v>0.12</v>
      </c>
    </row>
    <row r="113" spans="1:8" x14ac:dyDescent="0.25">
      <c r="A113" s="132">
        <v>475</v>
      </c>
      <c r="B113" s="133">
        <v>1.1299999999999999</v>
      </c>
      <c r="C113" s="133">
        <v>240.55</v>
      </c>
      <c r="D113" s="133">
        <v>479.93</v>
      </c>
      <c r="E113" s="133">
        <v>4.8099999999999996</v>
      </c>
      <c r="F113" s="133">
        <v>-4.8099999999999996</v>
      </c>
      <c r="G113" s="133">
        <v>-5.63</v>
      </c>
      <c r="H113" s="133">
        <v>0.12</v>
      </c>
    </row>
    <row r="114" spans="1:8" x14ac:dyDescent="0.25">
      <c r="A114" s="132">
        <v>480</v>
      </c>
      <c r="B114" s="133">
        <v>1.1200000000000001</v>
      </c>
      <c r="C114" s="133">
        <v>239.29</v>
      </c>
      <c r="D114" s="133">
        <v>484.93</v>
      </c>
      <c r="E114" s="133">
        <v>4.8600000000000003</v>
      </c>
      <c r="F114" s="133">
        <v>-4.8600000000000003</v>
      </c>
      <c r="G114" s="133">
        <v>-5.71</v>
      </c>
      <c r="H114" s="133">
        <v>0.17</v>
      </c>
    </row>
    <row r="115" spans="1:8" x14ac:dyDescent="0.25">
      <c r="A115" s="132">
        <v>485</v>
      </c>
      <c r="B115" s="133">
        <v>1.1200000000000001</v>
      </c>
      <c r="C115" s="133">
        <v>238.02</v>
      </c>
      <c r="D115" s="133">
        <v>489.93</v>
      </c>
      <c r="E115" s="133">
        <v>4.91</v>
      </c>
      <c r="F115" s="133">
        <v>-4.91</v>
      </c>
      <c r="G115" s="133">
        <v>-5.79</v>
      </c>
      <c r="H115" s="133">
        <v>0.17</v>
      </c>
    </row>
    <row r="116" spans="1:8" x14ac:dyDescent="0.25">
      <c r="A116" s="132">
        <v>490</v>
      </c>
      <c r="B116" s="133">
        <v>1.1100000000000001</v>
      </c>
      <c r="C116" s="133">
        <v>236.75</v>
      </c>
      <c r="D116" s="133">
        <v>494.93</v>
      </c>
      <c r="E116" s="133">
        <v>4.97</v>
      </c>
      <c r="F116" s="133">
        <v>-4.97</v>
      </c>
      <c r="G116" s="133">
        <v>-5.88</v>
      </c>
      <c r="H116" s="133">
        <v>0.17</v>
      </c>
    </row>
    <row r="117" spans="1:8" x14ac:dyDescent="0.25">
      <c r="A117" s="132">
        <v>495</v>
      </c>
      <c r="B117" s="133">
        <v>1.1000000000000001</v>
      </c>
      <c r="C117" s="133">
        <v>235.49</v>
      </c>
      <c r="D117" s="133">
        <v>499.93</v>
      </c>
      <c r="E117" s="133">
        <v>5.0199999999999996</v>
      </c>
      <c r="F117" s="133">
        <v>-5.0199999999999996</v>
      </c>
      <c r="G117" s="133">
        <v>-5.96</v>
      </c>
      <c r="H117" s="133">
        <v>0.17</v>
      </c>
    </row>
    <row r="118" spans="1:8" x14ac:dyDescent="0.25">
      <c r="A118" s="132">
        <v>500</v>
      </c>
      <c r="B118" s="133">
        <v>1.0900000000000001</v>
      </c>
      <c r="C118" s="133">
        <v>234.22</v>
      </c>
      <c r="D118" s="133">
        <v>504.93</v>
      </c>
      <c r="E118" s="133">
        <v>5.07</v>
      </c>
      <c r="F118" s="133">
        <v>-5.07</v>
      </c>
      <c r="G118" s="133">
        <v>-6.03</v>
      </c>
      <c r="H118" s="133">
        <v>0.17</v>
      </c>
    </row>
    <row r="119" spans="1:8" x14ac:dyDescent="0.25">
      <c r="A119" s="132">
        <v>505</v>
      </c>
      <c r="B119" s="133">
        <v>1.07</v>
      </c>
      <c r="C119" s="133">
        <v>233.75</v>
      </c>
      <c r="D119" s="133">
        <v>509.93</v>
      </c>
      <c r="E119" s="133">
        <v>5.13</v>
      </c>
      <c r="F119" s="133">
        <v>-5.13</v>
      </c>
      <c r="G119" s="133">
        <v>-6.11</v>
      </c>
      <c r="H119" s="133">
        <v>0.12</v>
      </c>
    </row>
    <row r="120" spans="1:8" x14ac:dyDescent="0.25">
      <c r="A120" s="132">
        <v>510</v>
      </c>
      <c r="B120" s="133">
        <v>1.06</v>
      </c>
      <c r="C120" s="133">
        <v>233.28</v>
      </c>
      <c r="D120" s="133">
        <v>514.92999999999995</v>
      </c>
      <c r="E120" s="133">
        <v>5.19</v>
      </c>
      <c r="F120" s="133">
        <v>-5.19</v>
      </c>
      <c r="G120" s="133">
        <v>-6.19</v>
      </c>
      <c r="H120" s="133">
        <v>0.12</v>
      </c>
    </row>
    <row r="121" spans="1:8" x14ac:dyDescent="0.25">
      <c r="A121" s="132">
        <v>515</v>
      </c>
      <c r="B121" s="133">
        <v>1.04</v>
      </c>
      <c r="C121" s="133">
        <v>232.8</v>
      </c>
      <c r="D121" s="133">
        <v>519.92999999999995</v>
      </c>
      <c r="E121" s="133">
        <v>5.24</v>
      </c>
      <c r="F121" s="133">
        <v>-5.24</v>
      </c>
      <c r="G121" s="133">
        <v>-6.26</v>
      </c>
      <c r="H121" s="133">
        <v>0.12</v>
      </c>
    </row>
    <row r="122" spans="1:8" x14ac:dyDescent="0.25">
      <c r="A122" s="132">
        <v>520</v>
      </c>
      <c r="B122" s="133">
        <v>1.02</v>
      </c>
      <c r="C122" s="133">
        <v>232.33</v>
      </c>
      <c r="D122" s="133">
        <v>524.92999999999995</v>
      </c>
      <c r="E122" s="133">
        <v>5.3</v>
      </c>
      <c r="F122" s="133">
        <v>-5.3</v>
      </c>
      <c r="G122" s="133">
        <v>-6.33</v>
      </c>
      <c r="H122" s="133">
        <v>0.12</v>
      </c>
    </row>
    <row r="123" spans="1:8" x14ac:dyDescent="0.25">
      <c r="A123" s="132">
        <v>525</v>
      </c>
      <c r="B123" s="133">
        <v>1</v>
      </c>
      <c r="C123" s="133">
        <v>231.86</v>
      </c>
      <c r="D123" s="133">
        <v>529.92999999999995</v>
      </c>
      <c r="E123" s="133">
        <v>5.35</v>
      </c>
      <c r="F123" s="133">
        <v>-5.35</v>
      </c>
      <c r="G123" s="133">
        <v>-6.4</v>
      </c>
      <c r="H123" s="133">
        <v>0.12</v>
      </c>
    </row>
    <row r="124" spans="1:8" x14ac:dyDescent="0.25">
      <c r="A124" s="132">
        <v>530</v>
      </c>
      <c r="B124" s="133">
        <v>0.99</v>
      </c>
      <c r="C124" s="133">
        <v>232</v>
      </c>
      <c r="D124" s="133">
        <v>534.91999999999996</v>
      </c>
      <c r="E124" s="133">
        <v>5.4</v>
      </c>
      <c r="F124" s="133">
        <v>-5.4</v>
      </c>
      <c r="G124" s="133">
        <v>-6.47</v>
      </c>
      <c r="H124" s="133">
        <v>0</v>
      </c>
    </row>
    <row r="125" spans="1:8" x14ac:dyDescent="0.25">
      <c r="A125" s="132">
        <v>535</v>
      </c>
      <c r="B125" s="133">
        <v>0.99</v>
      </c>
      <c r="C125" s="133">
        <v>232.13</v>
      </c>
      <c r="D125" s="133">
        <v>539.91999999999996</v>
      </c>
      <c r="E125" s="133">
        <v>5.46</v>
      </c>
      <c r="F125" s="133">
        <v>-5.46</v>
      </c>
      <c r="G125" s="133">
        <v>-6.54</v>
      </c>
      <c r="H125" s="133">
        <v>0</v>
      </c>
    </row>
    <row r="126" spans="1:8" x14ac:dyDescent="0.25">
      <c r="A126" s="132">
        <v>540</v>
      </c>
      <c r="B126" s="133">
        <v>0.98</v>
      </c>
      <c r="C126" s="133">
        <v>232.27</v>
      </c>
      <c r="D126" s="133">
        <v>544.91999999999996</v>
      </c>
      <c r="E126" s="133">
        <v>5.51</v>
      </c>
      <c r="F126" s="133">
        <v>-5.51</v>
      </c>
      <c r="G126" s="133">
        <v>-6.6</v>
      </c>
      <c r="H126" s="133">
        <v>0</v>
      </c>
    </row>
    <row r="127" spans="1:8" x14ac:dyDescent="0.25">
      <c r="A127" s="132">
        <v>545</v>
      </c>
      <c r="B127" s="133">
        <v>0.97</v>
      </c>
      <c r="C127" s="133">
        <v>232.4</v>
      </c>
      <c r="D127" s="133">
        <v>549.91999999999996</v>
      </c>
      <c r="E127" s="133">
        <v>5.56</v>
      </c>
      <c r="F127" s="133">
        <v>-5.56</v>
      </c>
      <c r="G127" s="133">
        <v>-6.67</v>
      </c>
      <c r="H127" s="133">
        <v>0</v>
      </c>
    </row>
    <row r="128" spans="1:8" x14ac:dyDescent="0.25">
      <c r="A128" s="132">
        <v>550</v>
      </c>
      <c r="B128" s="133">
        <v>0.97</v>
      </c>
      <c r="C128" s="133">
        <v>232.54</v>
      </c>
      <c r="D128" s="133">
        <v>554.91999999999996</v>
      </c>
      <c r="E128" s="133">
        <v>5.61</v>
      </c>
      <c r="F128" s="133">
        <v>-5.61</v>
      </c>
      <c r="G128" s="133">
        <v>-6.74</v>
      </c>
      <c r="H128" s="133">
        <v>0</v>
      </c>
    </row>
    <row r="129" spans="1:8" x14ac:dyDescent="0.25">
      <c r="A129" s="132">
        <v>555</v>
      </c>
      <c r="B129" s="133">
        <v>0.95</v>
      </c>
      <c r="C129" s="133">
        <v>232.81</v>
      </c>
      <c r="D129" s="133">
        <v>559.91999999999996</v>
      </c>
      <c r="E129" s="133">
        <v>5.66</v>
      </c>
      <c r="F129" s="133">
        <v>-5.66</v>
      </c>
      <c r="G129" s="133">
        <v>-6.81</v>
      </c>
      <c r="H129" s="133">
        <v>0.12</v>
      </c>
    </row>
    <row r="130" spans="1:8" x14ac:dyDescent="0.25">
      <c r="A130" s="132">
        <v>560</v>
      </c>
      <c r="B130" s="133">
        <v>0.92</v>
      </c>
      <c r="C130" s="133">
        <v>233.07</v>
      </c>
      <c r="D130" s="133">
        <v>564.91999999999996</v>
      </c>
      <c r="E130" s="133">
        <v>5.71</v>
      </c>
      <c r="F130" s="133">
        <v>-5.71</v>
      </c>
      <c r="G130" s="133">
        <v>-6.87</v>
      </c>
      <c r="H130" s="133">
        <v>0.12</v>
      </c>
    </row>
    <row r="131" spans="1:8" x14ac:dyDescent="0.25">
      <c r="A131" s="132">
        <v>565</v>
      </c>
      <c r="B131" s="133">
        <v>0.9</v>
      </c>
      <c r="C131" s="133">
        <v>233.34</v>
      </c>
      <c r="D131" s="133">
        <v>569.91999999999996</v>
      </c>
      <c r="E131" s="133">
        <v>5.76</v>
      </c>
      <c r="F131" s="133">
        <v>-5.76</v>
      </c>
      <c r="G131" s="133">
        <v>-6.93</v>
      </c>
      <c r="H131" s="133">
        <v>0.12</v>
      </c>
    </row>
    <row r="132" spans="1:8" x14ac:dyDescent="0.25">
      <c r="A132" s="132">
        <v>570</v>
      </c>
      <c r="B132" s="133">
        <v>0.88</v>
      </c>
      <c r="C132" s="133">
        <v>233.61</v>
      </c>
      <c r="D132" s="133">
        <v>574.91999999999996</v>
      </c>
      <c r="E132" s="133">
        <v>5.81</v>
      </c>
      <c r="F132" s="133">
        <v>-5.81</v>
      </c>
      <c r="G132" s="133">
        <v>-7</v>
      </c>
      <c r="H132" s="133">
        <v>0.12</v>
      </c>
    </row>
    <row r="133" spans="1:8" x14ac:dyDescent="0.25">
      <c r="A133" s="132">
        <v>575</v>
      </c>
      <c r="B133" s="133">
        <v>0.86</v>
      </c>
      <c r="C133" s="133">
        <v>233.88</v>
      </c>
      <c r="D133" s="133">
        <v>579.91999999999996</v>
      </c>
      <c r="E133" s="133">
        <v>5.85</v>
      </c>
      <c r="F133" s="133">
        <v>-5.85</v>
      </c>
      <c r="G133" s="133">
        <v>-7.06</v>
      </c>
      <c r="H133" s="133">
        <v>0.12</v>
      </c>
    </row>
    <row r="134" spans="1:8" x14ac:dyDescent="0.25">
      <c r="A134" s="132">
        <v>580</v>
      </c>
      <c r="B134" s="133">
        <v>0.78</v>
      </c>
      <c r="C134" s="133">
        <v>229.42</v>
      </c>
      <c r="D134" s="133">
        <v>584.91999999999996</v>
      </c>
      <c r="E134" s="133">
        <v>5.9</v>
      </c>
      <c r="F134" s="133">
        <v>-5.9</v>
      </c>
      <c r="G134" s="133">
        <v>-7.11</v>
      </c>
      <c r="H134" s="133">
        <v>0.57999999999999996</v>
      </c>
    </row>
    <row r="135" spans="1:8" x14ac:dyDescent="0.25">
      <c r="A135" s="132">
        <v>585</v>
      </c>
      <c r="B135" s="133">
        <v>0.71</v>
      </c>
      <c r="C135" s="133">
        <v>224.96</v>
      </c>
      <c r="D135" s="133">
        <v>589.91999999999996</v>
      </c>
      <c r="E135" s="133">
        <v>5.94</v>
      </c>
      <c r="F135" s="133">
        <v>-5.94</v>
      </c>
      <c r="G135" s="133">
        <v>-7.16</v>
      </c>
      <c r="H135" s="133">
        <v>0.56000000000000005</v>
      </c>
    </row>
    <row r="136" spans="1:8" x14ac:dyDescent="0.25">
      <c r="A136" s="132">
        <v>590</v>
      </c>
      <c r="B136" s="133">
        <v>0.64</v>
      </c>
      <c r="C136" s="133">
        <v>220.5</v>
      </c>
      <c r="D136" s="133">
        <v>594.91999999999996</v>
      </c>
      <c r="E136" s="133">
        <v>5.98</v>
      </c>
      <c r="F136" s="133">
        <v>-5.98</v>
      </c>
      <c r="G136" s="133">
        <v>-7.2</v>
      </c>
      <c r="H136" s="133">
        <v>0.54</v>
      </c>
    </row>
    <row r="137" spans="1:8" x14ac:dyDescent="0.25">
      <c r="A137" s="132">
        <v>595</v>
      </c>
      <c r="B137" s="133">
        <v>0.63</v>
      </c>
      <c r="C137" s="133">
        <v>217.11</v>
      </c>
      <c r="D137" s="133">
        <v>599.91999999999996</v>
      </c>
      <c r="E137" s="133">
        <v>6.03</v>
      </c>
      <c r="F137" s="133">
        <v>-6.03</v>
      </c>
      <c r="G137" s="133">
        <v>-7.24</v>
      </c>
      <c r="H137" s="133">
        <v>0.24</v>
      </c>
    </row>
    <row r="138" spans="1:8" x14ac:dyDescent="0.25">
      <c r="A138" s="132">
        <v>600</v>
      </c>
      <c r="B138" s="133">
        <v>0.63</v>
      </c>
      <c r="C138" s="133">
        <v>213.71</v>
      </c>
      <c r="D138" s="133">
        <v>604.91999999999996</v>
      </c>
      <c r="E138" s="133">
        <v>6.07</v>
      </c>
      <c r="F138" s="133">
        <v>-6.07</v>
      </c>
      <c r="G138" s="133">
        <v>-7.27</v>
      </c>
      <c r="H138" s="133">
        <v>0.24</v>
      </c>
    </row>
    <row r="139" spans="1:8" x14ac:dyDescent="0.25">
      <c r="A139" s="132">
        <v>605</v>
      </c>
      <c r="B139" s="133">
        <v>0.62</v>
      </c>
      <c r="C139" s="133">
        <v>210.31</v>
      </c>
      <c r="D139" s="133">
        <v>609.91999999999996</v>
      </c>
      <c r="E139" s="133">
        <v>6.12</v>
      </c>
      <c r="F139" s="133">
        <v>-6.12</v>
      </c>
      <c r="G139" s="133">
        <v>-7.3</v>
      </c>
      <c r="H139" s="133">
        <v>0.24</v>
      </c>
    </row>
    <row r="140" spans="1:8" x14ac:dyDescent="0.25">
      <c r="A140" s="132">
        <v>610</v>
      </c>
      <c r="B140" s="133">
        <v>0.62</v>
      </c>
      <c r="C140" s="133">
        <v>206.92</v>
      </c>
      <c r="D140" s="133">
        <v>614.91999999999996</v>
      </c>
      <c r="E140" s="133">
        <v>6.16</v>
      </c>
      <c r="F140" s="133">
        <v>-6.16</v>
      </c>
      <c r="G140" s="133">
        <v>-7.32</v>
      </c>
      <c r="H140" s="133">
        <v>0.24</v>
      </c>
    </row>
    <row r="141" spans="1:8" x14ac:dyDescent="0.25">
      <c r="A141" s="132">
        <v>615</v>
      </c>
      <c r="B141" s="133">
        <v>0.66</v>
      </c>
      <c r="C141" s="133">
        <v>198.67</v>
      </c>
      <c r="D141" s="133">
        <v>619.91999999999996</v>
      </c>
      <c r="E141" s="133">
        <v>6.22</v>
      </c>
      <c r="F141" s="133">
        <v>-6.22</v>
      </c>
      <c r="G141" s="133">
        <v>-7.34</v>
      </c>
      <c r="H141" s="133">
        <v>0.61</v>
      </c>
    </row>
    <row r="142" spans="1:8" x14ac:dyDescent="0.25">
      <c r="A142" s="132">
        <v>620</v>
      </c>
      <c r="B142" s="133">
        <v>0.7</v>
      </c>
      <c r="C142" s="133">
        <v>190.42</v>
      </c>
      <c r="D142" s="133">
        <v>624.91999999999996</v>
      </c>
      <c r="E142" s="133">
        <v>6.27</v>
      </c>
      <c r="F142" s="133">
        <v>-6.27</v>
      </c>
      <c r="G142" s="133">
        <v>-7.36</v>
      </c>
      <c r="H142" s="133">
        <v>0.64</v>
      </c>
    </row>
    <row r="143" spans="1:8" x14ac:dyDescent="0.25">
      <c r="A143" s="132">
        <v>625</v>
      </c>
      <c r="B143" s="133">
        <v>0.74</v>
      </c>
      <c r="C143" s="133">
        <v>182.17</v>
      </c>
      <c r="D143" s="133">
        <v>629.91999999999996</v>
      </c>
      <c r="E143" s="133">
        <v>6.34</v>
      </c>
      <c r="F143" s="133">
        <v>-6.34</v>
      </c>
      <c r="G143" s="133">
        <v>-7.37</v>
      </c>
      <c r="H143" s="133">
        <v>0.67</v>
      </c>
    </row>
    <row r="144" spans="1:8" x14ac:dyDescent="0.25">
      <c r="A144" s="132">
        <v>630</v>
      </c>
      <c r="B144" s="133">
        <v>0.84</v>
      </c>
      <c r="C144" s="133">
        <v>174.68</v>
      </c>
      <c r="D144" s="133">
        <v>634.91</v>
      </c>
      <c r="E144" s="133">
        <v>6.41</v>
      </c>
      <c r="F144" s="133">
        <v>-6.41</v>
      </c>
      <c r="G144" s="133">
        <v>-7.36</v>
      </c>
      <c r="H144" s="133">
        <v>0.86</v>
      </c>
    </row>
    <row r="145" spans="1:8" x14ac:dyDescent="0.25">
      <c r="A145" s="132">
        <v>635</v>
      </c>
      <c r="B145" s="133">
        <v>0.94</v>
      </c>
      <c r="C145" s="133">
        <v>167.18</v>
      </c>
      <c r="D145" s="133">
        <v>639.91</v>
      </c>
      <c r="E145" s="133">
        <v>6.48</v>
      </c>
      <c r="F145" s="133">
        <v>-6.48</v>
      </c>
      <c r="G145" s="133">
        <v>-7.35</v>
      </c>
      <c r="H145" s="133">
        <v>0.91</v>
      </c>
    </row>
    <row r="146" spans="1:8" x14ac:dyDescent="0.25">
      <c r="A146" s="132">
        <v>640</v>
      </c>
      <c r="B146" s="133">
        <v>1.03</v>
      </c>
      <c r="C146" s="133">
        <v>159.69</v>
      </c>
      <c r="D146" s="133">
        <v>644.91</v>
      </c>
      <c r="E146" s="133">
        <v>6.56</v>
      </c>
      <c r="F146" s="133">
        <v>-6.56</v>
      </c>
      <c r="G146" s="133">
        <v>-7.33</v>
      </c>
      <c r="H146" s="133">
        <v>0.97</v>
      </c>
    </row>
    <row r="147" spans="1:8" x14ac:dyDescent="0.25">
      <c r="A147" s="132">
        <v>645</v>
      </c>
      <c r="B147" s="133">
        <v>1.1299999999999999</v>
      </c>
      <c r="C147" s="133">
        <v>152.19999999999999</v>
      </c>
      <c r="D147" s="133">
        <v>649.91</v>
      </c>
      <c r="E147" s="133">
        <v>6.65</v>
      </c>
      <c r="F147" s="133">
        <v>-6.65</v>
      </c>
      <c r="G147" s="133">
        <v>-7.29</v>
      </c>
      <c r="H147" s="133">
        <v>1.03</v>
      </c>
    </row>
    <row r="148" spans="1:8" x14ac:dyDescent="0.25">
      <c r="A148" s="132">
        <v>650</v>
      </c>
      <c r="B148" s="133">
        <v>1.23</v>
      </c>
      <c r="C148" s="133">
        <v>144.71</v>
      </c>
      <c r="D148" s="133">
        <v>654.91</v>
      </c>
      <c r="E148" s="133">
        <v>6.74</v>
      </c>
      <c r="F148" s="133">
        <v>-6.74</v>
      </c>
      <c r="G148" s="133">
        <v>-7.24</v>
      </c>
      <c r="H148" s="133">
        <v>1.0900000000000001</v>
      </c>
    </row>
    <row r="149" spans="1:8" x14ac:dyDescent="0.25">
      <c r="A149" s="132">
        <v>655</v>
      </c>
      <c r="B149" s="133">
        <v>1.29</v>
      </c>
      <c r="C149" s="133">
        <v>143.31</v>
      </c>
      <c r="D149" s="133">
        <v>659.91</v>
      </c>
      <c r="E149" s="133">
        <v>6.83</v>
      </c>
      <c r="F149" s="133">
        <v>-6.83</v>
      </c>
      <c r="G149" s="133">
        <v>-7.17</v>
      </c>
      <c r="H149" s="133">
        <v>0.43</v>
      </c>
    </row>
    <row r="150" spans="1:8" x14ac:dyDescent="0.25">
      <c r="A150" s="132">
        <v>660</v>
      </c>
      <c r="B150" s="133">
        <v>1.36</v>
      </c>
      <c r="C150" s="133">
        <v>141.91999999999999</v>
      </c>
      <c r="D150" s="133">
        <v>664.91</v>
      </c>
      <c r="E150" s="133">
        <v>6.92</v>
      </c>
      <c r="F150" s="133">
        <v>-6.92</v>
      </c>
      <c r="G150" s="133">
        <v>-7.1</v>
      </c>
      <c r="H150" s="133">
        <v>0.43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Normal="100" workbookViewId="0">
      <pane ySplit="16" topLeftCell="A19" activePane="bottomLeft" state="frozenSplit"/>
      <selection activeCell="A3" sqref="A3"/>
      <selection pane="bottomLeft" sqref="A1:E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49" t="s">
        <v>43</v>
      </c>
      <c r="B1" s="149"/>
      <c r="C1" s="149"/>
      <c r="D1" s="149"/>
      <c r="E1" s="149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27" t="str">
        <f>'VS EWNS'!A4</f>
        <v>Origin</v>
      </c>
      <c r="B4" s="25"/>
      <c r="C4" s="27" t="str">
        <f>'VS EWNS'!C4</f>
        <v>Spring Gully 82</v>
      </c>
      <c r="D4" s="26"/>
      <c r="E4" s="27" t="str">
        <f>'VS EWNS'!G4</f>
        <v>Spring Gully</v>
      </c>
      <c r="F4" s="25"/>
      <c r="G4" s="28" t="str">
        <f>'VS EWNS'!A6</f>
        <v>Australia</v>
      </c>
      <c r="H4" s="38"/>
    </row>
    <row r="5" spans="1:8" s="1" customFormat="1" ht="9" customHeight="1" x14ac:dyDescent="0.25">
      <c r="A5" s="4" t="s">
        <v>19</v>
      </c>
      <c r="B5" s="11"/>
      <c r="C5" s="4" t="s">
        <v>14</v>
      </c>
      <c r="D5" s="5"/>
      <c r="E5" s="4" t="s">
        <v>21</v>
      </c>
      <c r="F5" s="9"/>
      <c r="G5" s="4" t="s">
        <v>22</v>
      </c>
      <c r="H5" s="30"/>
    </row>
    <row r="6" spans="1:8" s="1" customFormat="1" x14ac:dyDescent="0.25">
      <c r="A6" s="28" t="str">
        <f>'VS EWNS'!C6</f>
        <v>Queensland</v>
      </c>
      <c r="B6" s="38"/>
      <c r="C6" s="20" t="str">
        <f>'VS EWNS'!G6</f>
        <v>North Seeking Gyro</v>
      </c>
      <c r="D6" s="39"/>
      <c r="E6" s="119" t="str">
        <f>'VS EWNS'!C11</f>
        <v>025˚ 50' 29.54" S.</v>
      </c>
      <c r="F6" s="37"/>
      <c r="G6" s="113" t="str">
        <f>'VS EWNS'!D11</f>
        <v>149˚ 04' 40.07" E.</v>
      </c>
      <c r="H6" s="26"/>
    </row>
    <row r="7" spans="1:8" x14ac:dyDescent="0.25">
      <c r="A7" s="14" t="s">
        <v>13</v>
      </c>
      <c r="B7" s="15"/>
      <c r="C7" s="15"/>
      <c r="D7" s="15"/>
      <c r="E7" s="15"/>
      <c r="F7" s="15"/>
      <c r="G7" s="32"/>
      <c r="H7" s="16"/>
    </row>
    <row r="8" spans="1:8" s="2" customFormat="1" ht="9" customHeight="1" x14ac:dyDescent="0.25">
      <c r="A8" s="4" t="s">
        <v>33</v>
      </c>
      <c r="B8" s="5"/>
      <c r="C8" s="31" t="s">
        <v>16</v>
      </c>
      <c r="D8" s="5"/>
      <c r="E8" s="31" t="s">
        <v>40</v>
      </c>
      <c r="F8" s="9"/>
      <c r="G8" s="4" t="s">
        <v>25</v>
      </c>
      <c r="H8" s="5"/>
    </row>
    <row r="9" spans="1:8" s="1" customFormat="1" x14ac:dyDescent="0.25">
      <c r="A9" s="20" t="str">
        <f>'VS EWNS'!A9</f>
        <v>Ground Level</v>
      </c>
      <c r="B9" s="24"/>
      <c r="C9" s="40" t="str">
        <f>'VS EWNS'!B9</f>
        <v>362.5m AMSL</v>
      </c>
      <c r="D9" s="24"/>
      <c r="E9" s="20" t="str">
        <f>'VS EWNS'!C9</f>
        <v>RT</v>
      </c>
      <c r="F9" s="23"/>
      <c r="G9" s="109">
        <f>'VS EWNS'!D9</f>
        <v>2.5</v>
      </c>
      <c r="H9" s="24"/>
    </row>
    <row r="10" spans="1:8" s="2" customFormat="1" ht="9" customHeight="1" x14ac:dyDescent="0.25">
      <c r="A10" s="4" t="s">
        <v>12</v>
      </c>
      <c r="B10" s="5"/>
      <c r="C10" s="4" t="s">
        <v>23</v>
      </c>
      <c r="D10" s="5"/>
      <c r="E10" s="4" t="s">
        <v>30</v>
      </c>
      <c r="F10" s="9"/>
      <c r="G10" s="4" t="s">
        <v>31</v>
      </c>
      <c r="H10" s="5"/>
    </row>
    <row r="11" spans="1:8" s="122" customFormat="1" ht="12.75" x14ac:dyDescent="0.25">
      <c r="A11" s="112">
        <f>'VS EWNS'!A11</f>
        <v>41021</v>
      </c>
      <c r="B11" s="24"/>
      <c r="C11" s="20" t="str">
        <f>'VS EWNS'!B11</f>
        <v>True North</v>
      </c>
      <c r="D11" s="24"/>
      <c r="E11" s="20" t="str">
        <f>'VS EWNS'!G9</f>
        <v>0 m MD</v>
      </c>
      <c r="F11" s="23"/>
      <c r="G11" s="41">
        <f>'VS EWNS'!H9</f>
        <v>660</v>
      </c>
      <c r="H11" s="24"/>
    </row>
    <row r="12" spans="1:8" s="2" customFormat="1" ht="9" customHeight="1" x14ac:dyDescent="0.25">
      <c r="A12" s="44" t="str">
        <f>A4</f>
        <v>Origin</v>
      </c>
      <c r="B12" s="5"/>
      <c r="C12" s="4" t="s">
        <v>51</v>
      </c>
      <c r="D12" s="5"/>
      <c r="E12" s="4" t="s">
        <v>46</v>
      </c>
      <c r="F12" s="9"/>
      <c r="G12" s="4" t="s">
        <v>55</v>
      </c>
      <c r="H12" s="12" t="s">
        <v>54</v>
      </c>
    </row>
    <row r="13" spans="1:8" s="122" customFormat="1" ht="12.75" x14ac:dyDescent="0.25">
      <c r="A13" s="112" t="str">
        <f>'VS EWNS'!A13</f>
        <v>R. Corbett</v>
      </c>
      <c r="B13" s="24"/>
      <c r="C13" s="20" t="str">
        <f>'VS EWNS'!B13</f>
        <v>J. Hollingworth</v>
      </c>
      <c r="D13" s="24"/>
      <c r="E13" s="20" t="str">
        <f>'VS EWNS'!G13</f>
        <v>G. Thomson</v>
      </c>
      <c r="F13" s="23"/>
      <c r="G13" s="41" t="str">
        <f>'VS EWNS'!C13</f>
        <v>Wireline</v>
      </c>
      <c r="H13" s="121">
        <f>'VS EWNS'!H13</f>
        <v>119</v>
      </c>
    </row>
    <row r="14" spans="1:8" s="3" customFormat="1" ht="9" customHeight="1" x14ac:dyDescent="0.2">
      <c r="A14" s="4" t="s">
        <v>27</v>
      </c>
      <c r="B14" s="6"/>
      <c r="C14" s="6"/>
      <c r="D14" s="6"/>
      <c r="E14" s="6"/>
      <c r="F14" s="6"/>
      <c r="G14" s="6"/>
      <c r="H14" s="7"/>
    </row>
    <row r="15" spans="1:8" ht="15" customHeight="1" x14ac:dyDescent="0.25">
      <c r="A15" s="17"/>
      <c r="B15" s="18"/>
      <c r="C15" s="18"/>
      <c r="D15" s="18"/>
      <c r="E15" s="18"/>
      <c r="F15" s="18"/>
      <c r="G15" s="18"/>
      <c r="H15" s="19"/>
    </row>
    <row r="16" spans="1:8" s="8" customFormat="1" ht="45" x14ac:dyDescent="0.25">
      <c r="A16" s="42" t="s">
        <v>4</v>
      </c>
      <c r="B16" s="42" t="s">
        <v>5</v>
      </c>
      <c r="C16" s="42" t="s">
        <v>6</v>
      </c>
      <c r="D16" s="42" t="s">
        <v>7</v>
      </c>
      <c r="E16" s="42" t="s">
        <v>8</v>
      </c>
      <c r="F16" s="42" t="s">
        <v>9</v>
      </c>
      <c r="G16" s="42" t="s">
        <v>10</v>
      </c>
      <c r="H16" s="42" t="s">
        <v>11</v>
      </c>
    </row>
    <row r="17" spans="1:8" ht="13.5" customHeight="1" x14ac:dyDescent="0.25">
      <c r="A17" s="132">
        <v>0</v>
      </c>
      <c r="B17" s="133">
        <v>0.04</v>
      </c>
      <c r="C17" s="133">
        <v>146.47999999999999</v>
      </c>
      <c r="D17" s="133">
        <v>0</v>
      </c>
      <c r="E17" s="134"/>
      <c r="F17" s="133">
        <v>0</v>
      </c>
      <c r="G17" s="133">
        <v>0</v>
      </c>
      <c r="H17" s="133"/>
    </row>
    <row r="18" spans="1:8" ht="13.5" customHeight="1" x14ac:dyDescent="0.25">
      <c r="A18" s="132">
        <v>50</v>
      </c>
      <c r="B18" s="133">
        <v>0.45</v>
      </c>
      <c r="C18" s="133">
        <v>192.4</v>
      </c>
      <c r="D18" s="133">
        <v>50</v>
      </c>
      <c r="E18" s="133">
        <v>0.21</v>
      </c>
      <c r="F18" s="133">
        <v>-0.21</v>
      </c>
      <c r="G18" s="133">
        <v>0.04</v>
      </c>
      <c r="H18" s="133">
        <v>0.26</v>
      </c>
    </row>
    <row r="19" spans="1:8" ht="13.5" customHeight="1" x14ac:dyDescent="0.25">
      <c r="A19" s="132">
        <v>100</v>
      </c>
      <c r="B19" s="133">
        <v>1.06</v>
      </c>
      <c r="C19" s="133">
        <v>215.62</v>
      </c>
      <c r="D19" s="133">
        <v>99.99</v>
      </c>
      <c r="E19" s="133">
        <v>0.81</v>
      </c>
      <c r="F19" s="133">
        <v>-0.81</v>
      </c>
      <c r="G19" s="133">
        <v>-0.23</v>
      </c>
      <c r="H19" s="133">
        <v>0.4</v>
      </c>
    </row>
    <row r="20" spans="1:8" ht="13.5" customHeight="1" x14ac:dyDescent="0.25">
      <c r="A20" s="132">
        <v>150</v>
      </c>
      <c r="B20" s="133">
        <v>0.8</v>
      </c>
      <c r="C20" s="133">
        <v>223.21</v>
      </c>
      <c r="D20" s="133">
        <v>149.99</v>
      </c>
      <c r="E20" s="133">
        <v>1.44</v>
      </c>
      <c r="F20" s="133">
        <v>-1.44</v>
      </c>
      <c r="G20" s="133">
        <v>-0.74</v>
      </c>
      <c r="H20" s="133">
        <v>0.17</v>
      </c>
    </row>
    <row r="21" spans="1:8" ht="13.5" customHeight="1" x14ac:dyDescent="0.25">
      <c r="A21" s="132">
        <v>200</v>
      </c>
      <c r="B21" s="133">
        <v>0.81</v>
      </c>
      <c r="C21" s="133">
        <v>239.13</v>
      </c>
      <c r="D21" s="133">
        <v>199.98</v>
      </c>
      <c r="E21" s="133">
        <v>1.88</v>
      </c>
      <c r="F21" s="133">
        <v>-1.88</v>
      </c>
      <c r="G21" s="133">
        <v>-1.29</v>
      </c>
      <c r="H21" s="133">
        <v>0.13</v>
      </c>
    </row>
    <row r="22" spans="1:8" ht="13.5" customHeight="1" x14ac:dyDescent="0.25">
      <c r="A22" s="132">
        <v>250</v>
      </c>
      <c r="B22" s="133">
        <v>0.77</v>
      </c>
      <c r="C22" s="133">
        <v>234.68</v>
      </c>
      <c r="D22" s="133">
        <v>249.98</v>
      </c>
      <c r="E22" s="133">
        <v>2.2599999999999998</v>
      </c>
      <c r="F22" s="133">
        <v>-2.2599999999999998</v>
      </c>
      <c r="G22" s="133">
        <v>-1.87</v>
      </c>
      <c r="H22" s="133">
        <v>0.04</v>
      </c>
    </row>
    <row r="23" spans="1:8" x14ac:dyDescent="0.25">
      <c r="A23" s="132">
        <v>300</v>
      </c>
      <c r="B23" s="133">
        <v>1.1100000000000001</v>
      </c>
      <c r="C23" s="133">
        <v>240.14</v>
      </c>
      <c r="D23" s="144">
        <v>299.97000000000003</v>
      </c>
      <c r="E23" s="145">
        <v>2.7</v>
      </c>
      <c r="F23" s="133">
        <v>-2.7</v>
      </c>
      <c r="G23" s="133">
        <v>-2.57</v>
      </c>
      <c r="H23" s="133">
        <v>0.21</v>
      </c>
    </row>
    <row r="24" spans="1:8" x14ac:dyDescent="0.25">
      <c r="A24" s="132">
        <v>350</v>
      </c>
      <c r="B24" s="133">
        <v>1.17</v>
      </c>
      <c r="C24" s="133">
        <v>229.54</v>
      </c>
      <c r="D24" s="144">
        <v>349.96</v>
      </c>
      <c r="E24" s="145">
        <v>3.28</v>
      </c>
      <c r="F24" s="133">
        <v>-3.28</v>
      </c>
      <c r="G24" s="133">
        <v>-3.38</v>
      </c>
      <c r="H24" s="133">
        <v>0.13</v>
      </c>
    </row>
    <row r="25" spans="1:8" x14ac:dyDescent="0.25">
      <c r="A25" s="132">
        <v>400</v>
      </c>
      <c r="B25" s="133">
        <v>1.1100000000000001</v>
      </c>
      <c r="C25" s="133">
        <v>231.13</v>
      </c>
      <c r="D25" s="144">
        <v>399.95</v>
      </c>
      <c r="E25" s="145">
        <v>3.92</v>
      </c>
      <c r="F25" s="133">
        <v>-3.92</v>
      </c>
      <c r="G25" s="133">
        <v>-4.1500000000000004</v>
      </c>
      <c r="H25" s="133">
        <v>0.04</v>
      </c>
    </row>
    <row r="26" spans="1:8" x14ac:dyDescent="0.25">
      <c r="A26" s="132">
        <v>450</v>
      </c>
      <c r="B26" s="133">
        <v>1.1100000000000001</v>
      </c>
      <c r="C26" s="133">
        <v>235.8</v>
      </c>
      <c r="D26" s="144">
        <v>449.94</v>
      </c>
      <c r="E26" s="145">
        <v>4.49</v>
      </c>
      <c r="F26" s="133">
        <v>-4.49</v>
      </c>
      <c r="G26" s="133">
        <v>-4.93</v>
      </c>
      <c r="H26" s="133">
        <v>0.05</v>
      </c>
    </row>
    <row r="27" spans="1:8" x14ac:dyDescent="0.25">
      <c r="A27" s="132">
        <v>500</v>
      </c>
      <c r="B27" s="133">
        <v>1.1100000000000001</v>
      </c>
      <c r="C27" s="133">
        <v>237.39</v>
      </c>
      <c r="D27" s="144">
        <v>499.93</v>
      </c>
      <c r="E27" s="145">
        <v>5.03</v>
      </c>
      <c r="F27" s="133">
        <v>-5.03</v>
      </c>
      <c r="G27" s="133">
        <v>-5.74</v>
      </c>
      <c r="H27" s="133">
        <v>0.02</v>
      </c>
    </row>
    <row r="28" spans="1:8" x14ac:dyDescent="0.25">
      <c r="A28" s="132">
        <v>550</v>
      </c>
      <c r="B28" s="133">
        <v>0.98</v>
      </c>
      <c r="C28" s="133">
        <v>232.2</v>
      </c>
      <c r="D28" s="144">
        <v>549.91999999999996</v>
      </c>
      <c r="E28" s="145">
        <v>5.55</v>
      </c>
      <c r="F28" s="133">
        <v>-5.55</v>
      </c>
      <c r="G28" s="133">
        <v>-6.49</v>
      </c>
      <c r="H28" s="133">
        <v>0.1</v>
      </c>
    </row>
    <row r="29" spans="1:8" x14ac:dyDescent="0.25">
      <c r="A29" s="132">
        <v>600</v>
      </c>
      <c r="B29" s="133">
        <v>0.7</v>
      </c>
      <c r="C29" s="133">
        <v>220.43</v>
      </c>
      <c r="D29" s="144">
        <v>599.91999999999996</v>
      </c>
      <c r="E29" s="145">
        <v>6.06</v>
      </c>
      <c r="F29" s="133">
        <v>-6.06</v>
      </c>
      <c r="G29" s="133">
        <v>-7.02</v>
      </c>
      <c r="H29" s="133">
        <v>0.2</v>
      </c>
    </row>
    <row r="30" spans="1:8" x14ac:dyDescent="0.25">
      <c r="A30" s="132">
        <v>650</v>
      </c>
      <c r="B30" s="133">
        <v>1.1100000000000001</v>
      </c>
      <c r="C30" s="133">
        <v>156.26</v>
      </c>
      <c r="D30" s="144">
        <v>649.91</v>
      </c>
      <c r="E30" s="145">
        <v>6.85</v>
      </c>
      <c r="F30" s="133">
        <v>-6.85</v>
      </c>
      <c r="G30" s="133">
        <v>-7.13</v>
      </c>
      <c r="H30" s="133">
        <v>0.61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Cover Page</vt:lpstr>
      <vt:lpstr>Event Summary</vt:lpstr>
      <vt:lpstr>Tool Sketch</vt:lpstr>
      <vt:lpstr>VS EWNS</vt:lpstr>
      <vt:lpstr>OTH Dev</vt:lpstr>
      <vt:lpstr>Survey 5m</vt:lpstr>
      <vt:lpstr>Survey 50m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2012-04-22T22:49:31Z</cp:lastPrinted>
  <dcterms:created xsi:type="dcterms:W3CDTF">2012-03-28T03:24:07Z</dcterms:created>
  <dcterms:modified xsi:type="dcterms:W3CDTF">2012-04-22T22:52:04Z</dcterms:modified>
</cp:coreProperties>
</file>