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 Data\Huracan\Client Folder\DBP\TGS3\DBP\TGS\TGS3\Gyro Survey\"/>
    </mc:Choice>
  </mc:AlternateContent>
  <bookViews>
    <workbookView xWindow="0" yWindow="300" windowWidth="15634" windowHeight="9977" activeTab="4"/>
  </bookViews>
  <sheets>
    <sheet name="Cover Page" sheetId="16" r:id="rId1"/>
    <sheet name="Event Summary" sheetId="17" r:id="rId2"/>
    <sheet name="Gyro Orientation TCP CAST" sheetId="22" r:id="rId3"/>
    <sheet name="Gyro Orientation TCP" sheetId="20" r:id="rId4"/>
    <sheet name="Gyro Orientation TCP 2" sheetId="23" r:id="rId5"/>
  </sheets>
  <calcPr calcId="171027"/>
</workbook>
</file>

<file path=xl/calcChain.xml><?xml version="1.0" encoding="utf-8"?>
<calcChain xmlns="http://schemas.openxmlformats.org/spreadsheetml/2006/main">
  <c r="E46" i="23" l="1"/>
  <c r="A4" i="23" l="1"/>
  <c r="A4" i="20"/>
  <c r="A4" i="22"/>
  <c r="E46" i="20" l="1"/>
  <c r="E45" i="23"/>
  <c r="F46" i="23" s="1"/>
  <c r="A45" i="23"/>
  <c r="D40" i="23"/>
  <c r="E39" i="23"/>
  <c r="D34" i="23"/>
  <c r="E33" i="23"/>
  <c r="D28" i="23"/>
  <c r="E27" i="23"/>
  <c r="G15" i="23"/>
  <c r="E15" i="23"/>
  <c r="C15" i="23"/>
  <c r="A15" i="23"/>
  <c r="G13" i="23"/>
  <c r="E13" i="23"/>
  <c r="C13" i="23"/>
  <c r="A13" i="23"/>
  <c r="G11" i="23"/>
  <c r="E11" i="23"/>
  <c r="C11" i="23"/>
  <c r="A11" i="23"/>
  <c r="E8" i="23"/>
  <c r="C8" i="23"/>
  <c r="A8" i="23"/>
  <c r="G6" i="23"/>
  <c r="E6" i="23"/>
  <c r="C6" i="23"/>
  <c r="A6" i="23"/>
  <c r="G4" i="23"/>
  <c r="E4" i="23"/>
  <c r="C4" i="23"/>
  <c r="D43" i="22"/>
  <c r="E42" i="22"/>
  <c r="D36" i="22"/>
  <c r="E35" i="22"/>
  <c r="D29" i="22"/>
  <c r="E28" i="22"/>
  <c r="G15" i="22"/>
  <c r="E15" i="22"/>
  <c r="C15" i="22"/>
  <c r="G13" i="22"/>
  <c r="E13" i="22"/>
  <c r="C13" i="22"/>
  <c r="G11" i="22"/>
  <c r="E11" i="22"/>
  <c r="C11" i="22"/>
  <c r="A11" i="22"/>
  <c r="E8" i="22"/>
  <c r="G6" i="22"/>
  <c r="E6" i="22"/>
  <c r="C6" i="22"/>
  <c r="A6" i="22"/>
  <c r="G4" i="22"/>
  <c r="E4" i="22"/>
  <c r="C4" i="22"/>
  <c r="E45" i="20"/>
  <c r="F46" i="20" s="1"/>
  <c r="A45" i="20"/>
  <c r="D40" i="20"/>
  <c r="E39" i="20"/>
  <c r="D34" i="20"/>
  <c r="E33" i="20"/>
  <c r="D28" i="20"/>
  <c r="E27" i="20"/>
  <c r="G15" i="20"/>
  <c r="E15" i="20"/>
  <c r="C15" i="20"/>
  <c r="A15" i="20"/>
  <c r="G13" i="20"/>
  <c r="E13" i="20"/>
  <c r="C13" i="20"/>
  <c r="A13" i="20"/>
  <c r="G11" i="20"/>
  <c r="E11" i="20"/>
  <c r="C11" i="20"/>
  <c r="A11" i="20"/>
  <c r="G8" i="20"/>
  <c r="E8" i="20"/>
  <c r="C8" i="20"/>
  <c r="A8" i="20"/>
  <c r="G6" i="20"/>
  <c r="E6" i="20"/>
  <c r="C6" i="20"/>
  <c r="A6" i="20"/>
  <c r="G4" i="20"/>
  <c r="E4" i="20"/>
  <c r="C4" i="20"/>
  <c r="F45" i="23" l="1"/>
  <c r="F45" i="20"/>
  <c r="E16" i="16" l="1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<sst xmlns="http://schemas.openxmlformats.org/spreadsheetml/2006/main" count="240" uniqueCount="100">
  <si>
    <t>Well Information</t>
  </si>
  <si>
    <t>Client</t>
  </si>
  <si>
    <t>Field</t>
  </si>
  <si>
    <t>Well Name</t>
  </si>
  <si>
    <t>Survey Date</t>
  </si>
  <si>
    <t>Survey Information</t>
  </si>
  <si>
    <t>Ground Level</t>
  </si>
  <si>
    <t>Country</t>
  </si>
  <si>
    <t>Australia</t>
  </si>
  <si>
    <t>State</t>
  </si>
  <si>
    <t>Survey Reference</t>
  </si>
  <si>
    <t>Depth Above Reference</t>
  </si>
  <si>
    <t>Comments</t>
  </si>
  <si>
    <t>Ref Datum</t>
  </si>
  <si>
    <t>Depth Reference</t>
  </si>
  <si>
    <t>Tools SN</t>
  </si>
  <si>
    <t>Report Date:</t>
  </si>
  <si>
    <t>Survey Engineer:</t>
  </si>
  <si>
    <t>Survey Date:</t>
  </si>
  <si>
    <t>Field:</t>
  </si>
  <si>
    <t>Well:</t>
  </si>
  <si>
    <t>Client: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</si>
  <si>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</si>
  <si>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</si>
  <si>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</si>
  <si>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</si>
  <si>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</si>
  <si>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</si>
  <si>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</si>
  <si>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</si>
  <si>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</si>
  <si>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</si>
  <si>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</si>
  <si>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</si>
  <si>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GDA94/MGA94</t>
  </si>
  <si>
    <t>Grid Convergence</t>
  </si>
  <si>
    <t>N/A</t>
  </si>
  <si>
    <t>Conveyance Company</t>
  </si>
  <si>
    <t>Local Coordinates Referenced To</t>
  </si>
  <si>
    <t>Survey Instrument</t>
  </si>
  <si>
    <t>Well Head</t>
  </si>
  <si>
    <t>Company Rep</t>
  </si>
  <si>
    <t>True North</t>
  </si>
  <si>
    <t>North Seeking Gyro</t>
  </si>
  <si>
    <t>Depth of Anchor or Whipstock</t>
  </si>
  <si>
    <t>Survey Reference to True North</t>
  </si>
  <si>
    <t>Orientation Survey Information</t>
  </si>
  <si>
    <t>Survey 1</t>
  </si>
  <si>
    <t>Deviation</t>
  </si>
  <si>
    <t>Keyway Direction Gyro Toolface</t>
  </si>
  <si>
    <t>Survey 2</t>
  </si>
  <si>
    <t>Survey 3</t>
  </si>
  <si>
    <t>Well Azimuth from Tool</t>
  </si>
  <si>
    <t>Gyroscopic Toolface Azimuth</t>
  </si>
  <si>
    <t>Orientation Survey Averaged Data</t>
  </si>
  <si>
    <t>Keyway Direction from Gyroscopic Toolface</t>
  </si>
  <si>
    <t>Time of Survey</t>
  </si>
  <si>
    <t>DBP</t>
  </si>
  <si>
    <t>Western Australia</t>
  </si>
  <si>
    <t>Arrive Perth</t>
  </si>
  <si>
    <t>Depart Perth to DBP.</t>
  </si>
  <si>
    <t>Arrive DBP.</t>
  </si>
  <si>
    <t>Program gyro and prepare to RIH.</t>
  </si>
  <si>
    <t>RIH with Gyro-Cast.</t>
  </si>
  <si>
    <t>POOH with Gyro-Cast.</t>
  </si>
  <si>
    <t>Rig down gyro, check data and rig down CAST.</t>
  </si>
  <si>
    <t>RT</t>
  </si>
  <si>
    <t>J. Hollingworth</t>
  </si>
  <si>
    <t>Halliburton</t>
  </si>
  <si>
    <t>Gyro Orientation Survey - CAST</t>
  </si>
  <si>
    <t>Gyro Orientation Survey - TCP UBHO Survey 1</t>
  </si>
  <si>
    <t>Gyro Orientation Survey - TCP UBHO Survey 2</t>
  </si>
  <si>
    <t>Depth of UBHO Sub</t>
  </si>
  <si>
    <t>Safety meeting with crew and rig up wireline.</t>
  </si>
  <si>
    <t>Gyro Orientation Report</t>
  </si>
  <si>
    <t>TGS3</t>
  </si>
  <si>
    <r>
      <t>21</t>
    </r>
    <r>
      <rPr>
        <sz val="11"/>
        <color theme="1"/>
        <rFont val="Calibri"/>
        <family val="2"/>
      </rPr>
      <t>° 46' 22.10" S.</t>
    </r>
  </si>
  <si>
    <r>
      <t>114</t>
    </r>
    <r>
      <rPr>
        <sz val="11"/>
        <color theme="1"/>
        <rFont val="Calibri"/>
        <family val="2"/>
      </rPr>
      <t>° 50' 21.40" E.</t>
    </r>
  </si>
  <si>
    <t>Tubridgi L9</t>
  </si>
  <si>
    <t>Depart Roma Perth</t>
  </si>
  <si>
    <t>OOH with tool, perform gyro tool face at surface @270 deg Azimuth.</t>
  </si>
  <si>
    <t>Check gyro tool face at surface @270 deg Azimuth.</t>
  </si>
  <si>
    <t>Perform Gyro Compass @511.6m after first pass.  Log 6.</t>
  </si>
  <si>
    <t>Perform Gyro Compass @513.7m after second pass. Log 7.</t>
  </si>
  <si>
    <t>Perform Gyro Compass @512.6m before third pass. Log 8.</t>
  </si>
  <si>
    <t>M. Wayne</t>
  </si>
  <si>
    <t>Gyro used to correlate Halliburton CAST Logging tool make-up key.</t>
  </si>
  <si>
    <t>Survey 2 at 513.7m</t>
  </si>
  <si>
    <t>Survey 1 at 511.6m</t>
  </si>
  <si>
    <t>Survey 3 at 512.6m</t>
  </si>
  <si>
    <t>Picked up TCP Guns.</t>
  </si>
  <si>
    <t>Scribed and aligned UBHO sub to TCP guns phased 0-180deg.</t>
  </si>
  <si>
    <t>Rigged up wireline.</t>
  </si>
  <si>
    <t>Perform orientation survey in UBHO sub @475m.</t>
  </si>
  <si>
    <t>Correlated TCP guns.</t>
  </si>
  <si>
    <t>OOH with Gyro-GR-CCL.  Download data.</t>
  </si>
  <si>
    <t>475m</t>
  </si>
  <si>
    <t>UBHO sub orientated to TCP Guns, phased 0-180deg.</t>
  </si>
  <si>
    <t>RIH with Gyro-GR-CCL to perform TCP UBHO orientation.</t>
  </si>
  <si>
    <t>Perform orientation survey in UBHO sub @481m.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</si>
</sst>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C09]d\ mmmm\ yyyy;@"/>
    <numFmt numFmtId="165" formatCode="0.00\ &quot;m&quot;"/>
    <numFmt numFmtId="166" formatCode="&quot;N&quot;\ #,##0.0\ &quot;m&quot;"/>
    <numFmt numFmtId="167" formatCode="&quot;E&quot;\ #,##0.0\ &quot;m&quot;"/>
    <numFmt numFmtId="168" formatCode="0.000\ &quot;˚&quot;"/>
    <numFmt numFmtId="169" formatCode="0\ &quot;m&quot;"/>
    <numFmt numFmtId="170" formatCode="0.00\ &quot;°&quot;"/>
    <numFmt numFmtId="171" formatCode="0.00&quot;°&quot;"/>
    <numFmt numFmtId="172" formatCode="0.0&quot;°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8" fillId="0" borderId="0"/>
    <xf numFmtId="0" fontId="13" fillId="0" borderId="0"/>
    <xf numFmtId="0" fontId="1" fillId="0" borderId="0"/>
  </cellStyleXfs>
  <cellXfs count="1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Alignment="1"/>
    <xf numFmtId="0" fontId="11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0" fillId="0" borderId="10" xfId="0" applyFont="1" applyBorder="1" applyAlignment="1">
      <alignment horizontal="left" inden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32" xfId="0" applyBorder="1"/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/>
    </xf>
    <xf numFmtId="15" fontId="0" fillId="0" borderId="7" xfId="0" applyNumberFormat="1" applyBorder="1" applyAlignment="1">
      <alignment horizontal="left"/>
    </xf>
    <xf numFmtId="15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/>
    <xf numFmtId="170" fontId="0" fillId="0" borderId="0" xfId="0" applyNumberFormat="1" applyBorder="1" applyAlignment="1"/>
    <xf numFmtId="0" fontId="0" fillId="0" borderId="7" xfId="0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172" fontId="0" fillId="0" borderId="0" xfId="0" applyNumberFormat="1" applyBorder="1" applyAlignment="1">
      <alignment horizontal="left" indent="1"/>
    </xf>
    <xf numFmtId="0" fontId="14" fillId="0" borderId="0" xfId="0" applyFont="1" applyBorder="1"/>
    <xf numFmtId="15" fontId="0" fillId="0" borderId="0" xfId="0" applyNumberFormat="1" applyBorder="1" applyAlignment="1"/>
    <xf numFmtId="15" fontId="0" fillId="0" borderId="32" xfId="0" applyNumberFormat="1" applyBorder="1" applyAlignment="1"/>
    <xf numFmtId="172" fontId="0" fillId="0" borderId="0" xfId="0" applyNumberFormat="1" applyBorder="1" applyAlignment="1">
      <alignment horizontal="left"/>
    </xf>
    <xf numFmtId="171" fontId="0" fillId="0" borderId="0" xfId="0" applyNumberFormat="1" applyBorder="1" applyAlignment="1">
      <alignment horizontal="left"/>
    </xf>
    <xf numFmtId="172" fontId="10" fillId="0" borderId="0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left" indent="1"/>
    </xf>
    <xf numFmtId="18" fontId="0" fillId="0" borderId="0" xfId="0" applyNumberFormat="1" applyBorder="1" applyAlignment="1" applyProtection="1">
      <alignment horizontal="left" indent="1"/>
      <protection locked="0"/>
    </xf>
    <xf numFmtId="171" fontId="0" fillId="0" borderId="0" xfId="0" applyNumberFormat="1" applyBorder="1" applyAlignment="1" applyProtection="1">
      <alignment horizontal="left" indent="1"/>
      <protection locked="0"/>
    </xf>
    <xf numFmtId="172" fontId="0" fillId="0" borderId="0" xfId="0" applyNumberFormat="1" applyBorder="1" applyAlignment="1" applyProtection="1">
      <alignment horizontal="left" indent="1"/>
      <protection locked="0"/>
    </xf>
    <xf numFmtId="169" fontId="0" fillId="0" borderId="2" xfId="0" applyNumberFormat="1" applyBorder="1" applyAlignment="1" applyProtection="1">
      <alignment horizontal="left" indent="1"/>
      <protection locked="0"/>
    </xf>
    <xf numFmtId="169" fontId="0" fillId="0" borderId="2" xfId="0" applyNumberFormat="1" applyBorder="1" applyAlignment="1" applyProtection="1">
      <protection locked="0"/>
    </xf>
    <xf numFmtId="169" fontId="0" fillId="0" borderId="3" xfId="0" applyNumberFormat="1" applyBorder="1" applyAlignment="1" applyProtection="1">
      <protection locked="0"/>
    </xf>
    <xf numFmtId="15" fontId="0" fillId="0" borderId="11" xfId="0" applyNumberFormat="1" applyBorder="1" applyAlignment="1" applyProtection="1">
      <alignment horizontal="center"/>
      <protection locked="0"/>
    </xf>
    <xf numFmtId="20" fontId="0" fillId="0" borderId="12" xfId="0" applyNumberFormat="1" applyBorder="1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15" fontId="0" fillId="0" borderId="13" xfId="0" applyNumberFormat="1" applyBorder="1" applyAlignment="1" applyProtection="1">
      <alignment horizontal="center"/>
      <protection locked="0"/>
    </xf>
    <xf numFmtId="20" fontId="0" fillId="0" borderId="14" xfId="0" applyNumberFormat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15" fontId="0" fillId="0" borderId="15" xfId="0" applyNumberFormat="1" applyBorder="1" applyAlignment="1" applyProtection="1">
      <alignment horizontal="center"/>
      <protection locked="0"/>
    </xf>
    <xf numFmtId="20" fontId="0" fillId="0" borderId="16" xfId="0" applyNumberFormat="1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30" xfId="0" applyBorder="1" applyProtection="1">
      <protection locked="0"/>
    </xf>
    <xf numFmtId="0" fontId="2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horizontal="left" vertical="center" indent="1"/>
      <protection locked="0"/>
    </xf>
    <xf numFmtId="0" fontId="0" fillId="0" borderId="6" xfId="0" applyBorder="1" applyAlignment="1" applyProtection="1">
      <alignment horizontal="left" vertical="center" indent="1"/>
      <protection locked="0"/>
    </xf>
    <xf numFmtId="164" fontId="0" fillId="0" borderId="4" xfId="0" applyNumberFormat="1" applyBorder="1" applyAlignment="1" applyProtection="1">
      <alignment horizontal="left" vertical="center" indent="1"/>
      <protection locked="0"/>
    </xf>
    <xf numFmtId="164" fontId="0" fillId="0" borderId="6" xfId="0" applyNumberFormat="1" applyBorder="1" applyAlignment="1" applyProtection="1">
      <alignment horizontal="left" vertical="center" indent="1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0" fillId="0" borderId="4" xfId="0" applyFont="1" applyBorder="1" applyAlignment="1" applyProtection="1">
      <alignment horizontal="left" vertical="center" indent="1"/>
      <protection locked="0"/>
    </xf>
    <xf numFmtId="49" fontId="0" fillId="0" borderId="4" xfId="0" quotePrefix="1" applyNumberFormat="1" applyFont="1" applyBorder="1" applyAlignment="1" applyProtection="1">
      <alignment horizontal="left" vertical="center" indent="1"/>
      <protection locked="0"/>
    </xf>
    <xf numFmtId="0" fontId="0" fillId="0" borderId="6" xfId="0" applyFont="1" applyBorder="1" applyAlignment="1" applyProtection="1">
      <alignment horizontal="left" vertical="center"/>
      <protection locked="0"/>
    </xf>
    <xf numFmtId="0" fontId="0" fillId="0" borderId="4" xfId="0" quotePrefix="1" applyFont="1" applyBorder="1" applyAlignment="1" applyProtection="1">
      <alignment horizontal="left" vertical="center" indent="1"/>
      <protection locked="0"/>
    </xf>
    <xf numFmtId="0" fontId="3" fillId="2" borderId="7" xfId="0" applyFont="1" applyFill="1" applyBorder="1" applyProtection="1"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 indent="1"/>
      <protection locked="0"/>
    </xf>
    <xf numFmtId="0" fontId="7" fillId="0" borderId="6" xfId="0" applyFont="1" applyBorder="1" applyAlignment="1" applyProtection="1">
      <alignment horizontal="left" vertical="center" indent="1"/>
      <protection locked="0"/>
    </xf>
    <xf numFmtId="165" fontId="7" fillId="0" borderId="4" xfId="0" applyNumberFormat="1" applyFont="1" applyBorder="1" applyAlignment="1" applyProtection="1">
      <alignment horizontal="left" vertical="center" indent="1"/>
      <protection locked="0"/>
    </xf>
    <xf numFmtId="0" fontId="7" fillId="0" borderId="5" xfId="0" applyFont="1" applyBorder="1" applyAlignment="1" applyProtection="1">
      <alignment horizontal="left" vertical="center" indent="1"/>
      <protection locked="0"/>
    </xf>
    <xf numFmtId="15" fontId="7" fillId="0" borderId="4" xfId="0" applyNumberFormat="1" applyFont="1" applyBorder="1" applyAlignment="1" applyProtection="1">
      <alignment horizontal="left" vertical="center" indent="1"/>
      <protection locked="0"/>
    </xf>
    <xf numFmtId="168" fontId="7" fillId="0" borderId="4" xfId="0" applyNumberFormat="1" applyFont="1" applyBorder="1" applyAlignment="1" applyProtection="1">
      <alignment horizontal="left" vertical="center" indent="1"/>
      <protection locked="0"/>
    </xf>
    <xf numFmtId="49" fontId="4" fillId="0" borderId="1" xfId="0" applyNumberFormat="1" applyFon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protection locked="0"/>
    </xf>
    <xf numFmtId="0" fontId="4" fillId="0" borderId="3" xfId="0" applyFont="1" applyBorder="1" applyAlignment="1" applyProtection="1">
      <protection locked="0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15" fontId="0" fillId="0" borderId="13" xfId="0" applyNumberFormat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15" fontId="0" fillId="0" borderId="15" xfId="0" applyNumberFormat="1" applyBorder="1" applyProtection="1">
      <protection locked="0"/>
    </xf>
    <xf numFmtId="0" fontId="9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center" vertical="center" wrapText="1"/>
    </xf>
    <xf numFmtId="15" fontId="11" fillId="0" borderId="0" xfId="0" applyNumberFormat="1" applyFont="1" applyAlignment="1">
      <alignment horizontal="left"/>
    </xf>
    <xf numFmtId="0" fontId="9" fillId="0" borderId="5" xfId="0" applyFont="1" applyBorder="1" applyAlignment="1">
      <alignment horizontal="left" vertical="center" indent="1"/>
    </xf>
    <xf numFmtId="0" fontId="10" fillId="0" borderId="10" xfId="0" applyFont="1" applyBorder="1" applyAlignment="1">
      <alignment horizontal="left" indent="1"/>
    </xf>
    <xf numFmtId="166" fontId="0" fillId="0" borderId="4" xfId="0" quotePrefix="1" applyNumberFormat="1" applyBorder="1" applyAlignment="1" applyProtection="1">
      <alignment horizontal="left" vertical="center" indent="1"/>
      <protection locked="0"/>
    </xf>
    <xf numFmtId="166" fontId="0" fillId="0" borderId="6" xfId="0" quotePrefix="1" applyNumberFormat="1" applyBorder="1" applyAlignment="1" applyProtection="1">
      <alignment horizontal="left" vertical="center" indent="1"/>
      <protection locked="0"/>
    </xf>
    <xf numFmtId="167" fontId="0" fillId="0" borderId="4" xfId="0" quotePrefix="1" applyNumberFormat="1" applyFont="1" applyBorder="1" applyAlignment="1" applyProtection="1">
      <alignment horizontal="left" vertical="center" indent="1"/>
      <protection locked="0"/>
    </xf>
    <xf numFmtId="167" fontId="0" fillId="0" borderId="6" xfId="0" quotePrefix="1" applyNumberFormat="1" applyFont="1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1" fontId="7" fillId="0" borderId="4" xfId="0" applyNumberFormat="1" applyFont="1" applyBorder="1" applyAlignment="1" applyProtection="1">
      <alignment horizontal="left" vertical="center" indent="1"/>
      <protection locked="0"/>
    </xf>
    <xf numFmtId="1" fontId="7" fillId="0" borderId="6" xfId="0" applyNumberFormat="1" applyFont="1" applyBorder="1" applyAlignment="1" applyProtection="1">
      <alignment horizontal="left" vertical="center" indent="1"/>
      <protection locked="0"/>
    </xf>
    <xf numFmtId="15" fontId="0" fillId="0" borderId="31" xfId="0" applyNumberFormat="1" applyBorder="1" applyAlignment="1">
      <alignment horizontal="left" indent="1"/>
    </xf>
    <xf numFmtId="15" fontId="0" fillId="0" borderId="0" xfId="0" applyNumberFormat="1" applyBorder="1" applyAlignment="1">
      <alignment horizontal="left" indent="1"/>
    </xf>
    <xf numFmtId="0" fontId="14" fillId="0" borderId="0" xfId="0" applyFont="1" applyBorder="1" applyAlignment="1">
      <alignment horizontal="left"/>
    </xf>
    <xf numFmtId="0" fontId="14" fillId="0" borderId="32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15" fontId="10" fillId="0" borderId="1" xfId="0" applyNumberFormat="1" applyFont="1" applyBorder="1" applyAlignment="1"/>
    <xf numFmtId="15" fontId="10" fillId="0" borderId="2" xfId="0" applyNumberFormat="1" applyFont="1" applyBorder="1" applyAlignment="1"/>
    <xf numFmtId="15" fontId="10" fillId="0" borderId="3" xfId="0" applyNumberFormat="1" applyFont="1" applyBorder="1" applyAlignment="1"/>
    <xf numFmtId="15" fontId="0" fillId="0" borderId="1" xfId="0" applyNumberFormat="1" applyBorder="1" applyAlignment="1">
      <alignment horizontal="left" indent="1"/>
    </xf>
    <xf numFmtId="15" fontId="0" fillId="0" borderId="2" xfId="0" applyNumberFormat="1" applyBorder="1" applyAlignment="1">
      <alignment horizontal="left" indent="1"/>
    </xf>
    <xf numFmtId="0" fontId="0" fillId="0" borderId="0" xfId="0" applyBorder="1" applyAlignment="1" applyProtection="1">
      <alignment horizontal="left" indent="1"/>
      <protection locked="0"/>
    </xf>
    <xf numFmtId="0" fontId="0" fillId="0" borderId="32" xfId="0" applyBorder="1" applyAlignment="1" applyProtection="1">
      <alignment horizontal="left" indent="1"/>
      <protection locked="0"/>
    </xf>
    <xf numFmtId="166" fontId="0" fillId="0" borderId="4" xfId="0" quotePrefix="1" applyNumberFormat="1" applyBorder="1" applyAlignment="1">
      <alignment horizontal="left" vertical="center" indent="1"/>
    </xf>
    <xf numFmtId="166" fontId="0" fillId="0" borderId="6" xfId="0" quotePrefix="1" applyNumberFormat="1" applyBorder="1" applyAlignment="1">
      <alignment horizontal="left" vertical="center" indent="1"/>
    </xf>
    <xf numFmtId="167" fontId="0" fillId="0" borderId="4" xfId="0" quotePrefix="1" applyNumberFormat="1" applyFont="1" applyBorder="1" applyAlignment="1">
      <alignment horizontal="left" vertical="center" indent="1"/>
    </xf>
    <xf numFmtId="167" fontId="0" fillId="0" borderId="6" xfId="0" quotePrefix="1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left" vertical="center" indent="1"/>
    </xf>
    <xf numFmtId="1" fontId="7" fillId="0" borderId="6" xfId="0" applyNumberFormat="1" applyFont="1" applyBorder="1" applyAlignment="1">
      <alignment horizontal="left" vertical="center" indent="1"/>
    </xf>
    <xf numFmtId="0" fontId="10" fillId="0" borderId="4" xfId="0" applyFont="1" applyBorder="1" applyAlignment="1" applyProtection="1">
      <alignment horizontal="left" vertical="top"/>
      <protection locked="0"/>
    </xf>
    <xf numFmtId="0" fontId="10" fillId="0" borderId="5" xfId="0" applyFont="1" applyBorder="1" applyAlignment="1" applyProtection="1">
      <alignment horizontal="left" vertical="top"/>
      <protection locked="0"/>
    </xf>
    <xf numFmtId="0" fontId="10" fillId="0" borderId="6" xfId="0" applyFont="1" applyBorder="1" applyAlignment="1" applyProtection="1">
      <alignment horizontal="left" vertical="top"/>
      <protection locked="0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5157397" y="104775"/>
          <a:ext cx="1673136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5157397" y="104775"/>
          <a:ext cx="1673136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5157397" y="104775"/>
          <a:ext cx="1673136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A11" sqref="A11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53"/>
      <c r="B1" s="153"/>
      <c r="C1" s="153"/>
      <c r="D1" s="153"/>
      <c r="E1" s="153"/>
      <c r="F1" s="14"/>
      <c r="G1" s="14"/>
      <c r="H1" s="14"/>
    </row>
    <row r="2" spans="1:8" x14ac:dyDescent="0.4">
      <c r="A2" s="20"/>
      <c r="B2" s="19"/>
      <c r="C2" s="19"/>
      <c r="D2" s="19"/>
      <c r="E2" s="19"/>
      <c r="F2" s="19"/>
      <c r="G2" s="19"/>
      <c r="H2" s="19"/>
    </row>
    <row r="3" spans="1:8" s="2" customFormat="1" ht="9" customHeight="1" x14ac:dyDescent="0.4">
      <c r="A3" s="17"/>
      <c r="B3" s="17"/>
      <c r="C3" s="17"/>
      <c r="D3" s="17"/>
      <c r="E3" s="17"/>
      <c r="F3" s="17"/>
      <c r="G3" s="17"/>
      <c r="H3" s="25"/>
    </row>
    <row r="4" spans="1:8" s="1" customFormat="1" x14ac:dyDescent="0.4">
      <c r="A4" s="21"/>
      <c r="B4" s="21"/>
      <c r="C4" s="21"/>
      <c r="D4" s="21"/>
      <c r="E4" s="21"/>
      <c r="F4" s="21"/>
      <c r="G4" s="24"/>
      <c r="H4" s="24"/>
    </row>
    <row r="5" spans="1:8" s="1" customFormat="1" ht="9" customHeight="1" x14ac:dyDescent="0.4">
      <c r="A5" s="17"/>
      <c r="B5" s="25"/>
      <c r="C5" s="17"/>
      <c r="D5" s="17"/>
      <c r="E5" s="17"/>
      <c r="F5" s="17"/>
      <c r="G5" s="17"/>
      <c r="H5" s="25"/>
    </row>
    <row r="6" spans="1:8" s="1" customFormat="1" x14ac:dyDescent="0.4">
      <c r="A6" s="24"/>
      <c r="B6" s="24"/>
      <c r="C6" s="23"/>
      <c r="D6" s="24"/>
      <c r="E6" s="22"/>
      <c r="F6" s="23"/>
      <c r="G6" s="22"/>
      <c r="H6" s="21"/>
    </row>
    <row r="7" spans="1:8" x14ac:dyDescent="0.4">
      <c r="A7" s="20"/>
      <c r="B7" s="19"/>
      <c r="C7" s="19"/>
      <c r="D7" s="19"/>
      <c r="E7" s="19"/>
      <c r="F7" s="19"/>
      <c r="G7" s="19"/>
      <c r="H7" s="19"/>
    </row>
    <row r="8" spans="1:8" s="2" customFormat="1" ht="9" customHeight="1" x14ac:dyDescent="0.4">
      <c r="A8" s="17"/>
      <c r="B8" s="17"/>
      <c r="C8" s="18"/>
      <c r="D8" s="17"/>
      <c r="E8" s="18"/>
      <c r="F8" s="17"/>
      <c r="G8" s="17"/>
      <c r="H8" s="17"/>
    </row>
    <row r="9" spans="1:8" s="3" customFormat="1" ht="9" customHeight="1" x14ac:dyDescent="0.3">
      <c r="A9" s="17"/>
      <c r="B9" s="16"/>
      <c r="C9" s="16"/>
      <c r="D9" s="16"/>
      <c r="E9" s="16"/>
      <c r="F9" s="16"/>
      <c r="G9" s="16"/>
      <c r="H9" s="16"/>
    </row>
    <row r="10" spans="1:8" s="3" customFormat="1" ht="90" customHeight="1" x14ac:dyDescent="0.3">
      <c r="A10" s="154" t="s">
        <v>74</v>
      </c>
      <c r="B10" s="154"/>
      <c r="C10" s="154"/>
      <c r="D10" s="154"/>
      <c r="E10" s="154"/>
      <c r="F10" s="154"/>
      <c r="G10" s="154"/>
      <c r="H10" s="154"/>
    </row>
    <row r="11" spans="1:8" ht="60.75" customHeight="1" x14ac:dyDescent="0.4">
      <c r="A11" s="15"/>
      <c r="B11" s="15"/>
      <c r="C11" s="15"/>
      <c r="D11" s="15"/>
      <c r="E11" s="15"/>
      <c r="F11" s="15"/>
      <c r="G11" s="15"/>
      <c r="H11" s="15"/>
    </row>
    <row r="12" spans="1:8" s="6" customFormat="1" ht="39" customHeight="1" x14ac:dyDescent="0.75">
      <c r="A12" s="14"/>
      <c r="B12" s="14"/>
      <c r="C12" s="14"/>
      <c r="D12" s="27" t="s">
        <v>21</v>
      </c>
      <c r="E12" s="28" t="str">
        <f>'Event Summary'!A4</f>
        <v>DBP</v>
      </c>
      <c r="F12" s="14"/>
      <c r="G12" s="14"/>
      <c r="H12" s="14"/>
    </row>
    <row r="13" spans="1:8" ht="39" customHeight="1" x14ac:dyDescent="0.75">
      <c r="A13" s="12"/>
      <c r="B13" s="12"/>
      <c r="C13" s="12"/>
      <c r="D13" s="11" t="s">
        <v>20</v>
      </c>
      <c r="E13" s="13" t="str">
        <f>'Event Summary'!C4</f>
        <v>TGS3</v>
      </c>
      <c r="F13" s="12"/>
      <c r="G13" s="12"/>
      <c r="H13" s="12"/>
    </row>
    <row r="14" spans="1:8" ht="39" customHeight="1" x14ac:dyDescent="0.75">
      <c r="A14" s="12"/>
      <c r="B14" s="12"/>
      <c r="C14" s="12"/>
      <c r="D14" s="11" t="s">
        <v>19</v>
      </c>
      <c r="E14" s="13" t="str">
        <f>'Event Summary'!E4</f>
        <v>Tubridgi L9</v>
      </c>
      <c r="F14" s="12"/>
      <c r="G14" s="12"/>
      <c r="H14" s="12"/>
    </row>
    <row r="15" spans="1:8" ht="39" customHeight="1" x14ac:dyDescent="0.75">
      <c r="D15" s="11" t="s">
        <v>32</v>
      </c>
      <c r="E15" s="10" t="str">
        <f>'Event Summary'!E6</f>
        <v>21° 46' 22.10" S.</v>
      </c>
    </row>
    <row r="16" spans="1:8" ht="39" customHeight="1" x14ac:dyDescent="0.75">
      <c r="D16" s="11" t="s">
        <v>33</v>
      </c>
      <c r="E16" s="10" t="str">
        <f>'Event Summary'!G6</f>
        <v>114° 50' 21.40" E.</v>
      </c>
    </row>
    <row r="17" spans="4:7" ht="39" customHeight="1" x14ac:dyDescent="0.75">
      <c r="D17" s="11" t="s">
        <v>18</v>
      </c>
      <c r="E17" s="155">
        <f>'Event Summary'!A13</f>
        <v>42747</v>
      </c>
      <c r="F17" s="155"/>
      <c r="G17" s="155"/>
    </row>
    <row r="18" spans="4:7" ht="39" customHeight="1" x14ac:dyDescent="0.75">
      <c r="D18" s="11" t="s">
        <v>17</v>
      </c>
      <c r="E18" s="10" t="str">
        <f>'Event Summary'!C15</f>
        <v>J. Hollingworth</v>
      </c>
    </row>
    <row r="19" spans="4:7" ht="13.5" customHeight="1" x14ac:dyDescent="0.4"/>
    <row r="20" spans="4:7" ht="13.5" customHeight="1" x14ac:dyDescent="0.4"/>
    <row r="21" spans="4:7" ht="13.5" customHeight="1" x14ac:dyDescent="0.4"/>
    <row r="22" spans="4:7" ht="13.5" customHeight="1" x14ac:dyDescent="0.4"/>
    <row r="23" spans="4:7" ht="13.5" customHeight="1" x14ac:dyDescent="0.4"/>
    <row r="24" spans="4:7" ht="13.5" customHeight="1" x14ac:dyDescent="0.4"/>
    <row r="25" spans="4:7" ht="13.5" customHeight="1" x14ac:dyDescent="0.4"/>
    <row r="26" spans="4:7" ht="13.5" customHeight="1" x14ac:dyDescent="0.4"/>
    <row r="27" spans="4:7" ht="13.5" customHeight="1" x14ac:dyDescent="0.4"/>
    <row r="28" spans="4:7" ht="13.5" customHeight="1" x14ac:dyDescent="0.4"/>
    <row r="29" spans="4:7" ht="13.5" customHeight="1" x14ac:dyDescent="0.4"/>
    <row r="30" spans="4:7" ht="13.5" customHeight="1" x14ac:dyDescent="0.4"/>
    <row r="31" spans="4:7" ht="13.5" customHeight="1" x14ac:dyDescent="0.4"/>
    <row r="32" spans="4:7" ht="13.5" customHeight="1" x14ac:dyDescent="0.4"/>
    <row r="33" spans="6:8" ht="13.5" customHeight="1" x14ac:dyDescent="0.4">
      <c r="F33" s="9"/>
      <c r="G33" s="1"/>
      <c r="H33" s="1"/>
    </row>
    <row r="34" spans="6:8" ht="13.5" customHeight="1" x14ac:dyDescent="0.4">
      <c r="F34" s="1"/>
      <c r="G34" s="8" t="s">
        <v>16</v>
      </c>
      <c r="H34" s="7">
        <f ca="1">TODAY()</f>
        <v>42748</v>
      </c>
    </row>
    <row r="35" spans="6:8" ht="13.5" customHeight="1" x14ac:dyDescent="0.4">
      <c r="F35" s="1"/>
      <c r="G35" s="1"/>
      <c r="H35" s="1"/>
    </row>
    <row r="36" spans="6:8" ht="13.5" customHeight="1" x14ac:dyDescent="0.4"/>
    <row r="37" spans="6:8" ht="13.5" customHeight="1" x14ac:dyDescent="0.4"/>
    <row r="38" spans="6:8" ht="13.5" customHeight="1" x14ac:dyDescent="0.4"/>
    <row r="39" spans="6:8" ht="13.5" customHeight="1" x14ac:dyDescent="0.4"/>
    <row r="40" spans="6:8" ht="13.5" customHeight="1" x14ac:dyDescent="0.4"/>
    <row r="41" spans="6:8" ht="13.5" customHeight="1" x14ac:dyDescent="0.4"/>
    <row r="42" spans="6:8" ht="13.5" customHeight="1" x14ac:dyDescent="0.4"/>
    <row r="43" spans="6:8" ht="13.5" customHeight="1" x14ac:dyDescent="0.4"/>
    <row r="44" spans="6:8" ht="13.5" customHeight="1" x14ac:dyDescent="0.4"/>
    <row r="45" spans="6:8" ht="13.5" customHeight="1" x14ac:dyDescent="0.4"/>
    <row r="46" spans="6:8" ht="13.5" customHeight="1" x14ac:dyDescent="0.4"/>
    <row r="47" spans="6:8" ht="13.5" customHeight="1" x14ac:dyDescent="0.4"/>
    <row r="48" spans="6:8" ht="13.5" customHeight="1" x14ac:dyDescent="0.4"/>
    <row r="49" ht="13.5" customHeight="1" x14ac:dyDescent="0.4"/>
    <row r="50" ht="13.5" customHeight="1" x14ac:dyDescent="0.4"/>
    <row r="51" ht="13.5" customHeight="1" x14ac:dyDescent="0.4"/>
    <row r="52" ht="13.5" customHeight="1" x14ac:dyDescent="0.4"/>
    <row r="53" ht="13.5" customHeight="1" x14ac:dyDescent="0.4"/>
    <row r="54" ht="13.5" customHeight="1" x14ac:dyDescent="0.4"/>
    <row r="55" ht="13.5" customHeight="1" x14ac:dyDescent="0.4"/>
    <row r="56" ht="13.5" customHeight="1" x14ac:dyDescent="0.4"/>
    <row r="57" ht="13.5" customHeight="1" x14ac:dyDescent="0.4"/>
    <row r="58" ht="13.5" customHeight="1" x14ac:dyDescent="0.4"/>
    <row r="59" ht="13.5" customHeight="1" x14ac:dyDescent="0.4"/>
    <row r="60" ht="13.5" customHeight="1" x14ac:dyDescent="0.4"/>
    <row r="61" ht="13.5" customHeight="1" x14ac:dyDescent="0.4"/>
    <row r="62" ht="13.5" customHeight="1" x14ac:dyDescent="0.4"/>
    <row r="63" ht="13.5" customHeight="1" x14ac:dyDescent="0.4"/>
    <row r="64" ht="13.5" customHeight="1" x14ac:dyDescent="0.4"/>
    <row r="65" ht="13.5" customHeight="1" x14ac:dyDescent="0.4"/>
    <row r="66" ht="13.5" customHeight="1" x14ac:dyDescent="0.4"/>
    <row r="67" ht="13.5" customHeight="1" x14ac:dyDescent="0.4"/>
    <row r="68" ht="13.5" customHeight="1" x14ac:dyDescent="0.4"/>
    <row r="69" ht="13.5" customHeight="1" x14ac:dyDescent="0.4"/>
    <row r="70" ht="13.5" customHeight="1" x14ac:dyDescent="0.4"/>
    <row r="71" ht="13.5" customHeight="1" x14ac:dyDescent="0.4"/>
    <row r="72" ht="13.5" customHeight="1" x14ac:dyDescent="0.4"/>
    <row r="73" ht="13.5" customHeight="1" x14ac:dyDescent="0.4"/>
    <row r="74" ht="13.5" customHeight="1" x14ac:dyDescent="0.4"/>
    <row r="75" ht="13.5" customHeight="1" x14ac:dyDescent="0.4"/>
    <row r="76" ht="13.5" customHeight="1" x14ac:dyDescent="0.4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16" zoomScaleNormal="100" workbookViewId="0">
      <selection activeCell="B48" sqref="B48"/>
    </sheetView>
  </sheetViews>
  <sheetFormatPr defaultRowHeight="14.6" x14ac:dyDescent="0.4"/>
  <cols>
    <col min="1" max="8" width="12.3046875" customWidth="1"/>
  </cols>
  <sheetData>
    <row r="1" spans="1:8" ht="38.25" customHeight="1" x14ac:dyDescent="0.4">
      <c r="A1" s="156" t="s">
        <v>24</v>
      </c>
      <c r="B1" s="156"/>
      <c r="C1" s="156"/>
      <c r="D1" s="156"/>
      <c r="E1" s="156"/>
    </row>
    <row r="2" spans="1:8" x14ac:dyDescent="0.4">
      <c r="A2" s="121" t="s">
        <v>0</v>
      </c>
      <c r="B2" s="122"/>
      <c r="C2" s="122"/>
      <c r="D2" s="122"/>
      <c r="E2" s="122"/>
      <c r="F2" s="122"/>
      <c r="G2" s="122"/>
      <c r="H2" s="123"/>
    </row>
    <row r="3" spans="1:8" s="2" customFormat="1" ht="9" customHeight="1" x14ac:dyDescent="0.4">
      <c r="A3" s="124" t="s">
        <v>1</v>
      </c>
      <c r="B3" s="125"/>
      <c r="C3" s="124" t="s">
        <v>3</v>
      </c>
      <c r="D3" s="125"/>
      <c r="E3" s="124" t="s">
        <v>2</v>
      </c>
      <c r="F3" s="125"/>
      <c r="G3" s="124" t="s">
        <v>7</v>
      </c>
      <c r="H3" s="126"/>
    </row>
    <row r="4" spans="1:8" s="1" customFormat="1" x14ac:dyDescent="0.4">
      <c r="A4" s="127" t="s">
        <v>57</v>
      </c>
      <c r="B4" s="128"/>
      <c r="C4" s="127" t="s">
        <v>75</v>
      </c>
      <c r="D4" s="129"/>
      <c r="E4" s="127" t="s">
        <v>78</v>
      </c>
      <c r="F4" s="128"/>
      <c r="G4" s="130" t="s">
        <v>8</v>
      </c>
      <c r="H4" s="131"/>
    </row>
    <row r="5" spans="1:8" s="1" customFormat="1" ht="9" customHeight="1" x14ac:dyDescent="0.4">
      <c r="A5" s="124" t="s">
        <v>9</v>
      </c>
      <c r="B5" s="126"/>
      <c r="C5" s="124" t="s">
        <v>38</v>
      </c>
      <c r="D5" s="132"/>
      <c r="E5" s="124" t="s">
        <v>29</v>
      </c>
      <c r="F5" s="132"/>
      <c r="G5" s="124" t="s">
        <v>30</v>
      </c>
      <c r="H5" s="132"/>
    </row>
    <row r="6" spans="1:8" s="1" customFormat="1" x14ac:dyDescent="0.4">
      <c r="A6" s="130" t="s">
        <v>58</v>
      </c>
      <c r="B6" s="131"/>
      <c r="C6" s="133" t="s">
        <v>40</v>
      </c>
      <c r="D6" s="131"/>
      <c r="E6" s="134" t="s">
        <v>76</v>
      </c>
      <c r="F6" s="135"/>
      <c r="G6" s="134" t="s">
        <v>77</v>
      </c>
      <c r="H6" s="129"/>
    </row>
    <row r="7" spans="1:8" s="1" customFormat="1" ht="9" customHeight="1" x14ac:dyDescent="0.4">
      <c r="A7" s="124" t="s">
        <v>25</v>
      </c>
      <c r="B7" s="126"/>
      <c r="C7" s="124" t="s">
        <v>26</v>
      </c>
      <c r="D7" s="132"/>
      <c r="E7" s="124" t="s">
        <v>27</v>
      </c>
      <c r="F7" s="132"/>
      <c r="G7" s="124" t="s">
        <v>28</v>
      </c>
      <c r="H7" s="132"/>
    </row>
    <row r="8" spans="1:8" s="1" customFormat="1" x14ac:dyDescent="0.4">
      <c r="A8" s="158">
        <v>7590759.7130000005</v>
      </c>
      <c r="B8" s="159"/>
      <c r="C8" s="160">
        <v>277757.37400000001</v>
      </c>
      <c r="D8" s="161"/>
      <c r="E8" s="136" t="s">
        <v>34</v>
      </c>
      <c r="F8" s="135"/>
      <c r="G8" s="136">
        <v>55</v>
      </c>
      <c r="H8" s="129"/>
    </row>
    <row r="9" spans="1:8" x14ac:dyDescent="0.4">
      <c r="A9" s="121" t="s">
        <v>5</v>
      </c>
      <c r="B9" s="122"/>
      <c r="C9" s="122"/>
      <c r="D9" s="122"/>
      <c r="E9" s="122"/>
      <c r="F9" s="122"/>
      <c r="G9" s="137"/>
      <c r="H9" s="123"/>
    </row>
    <row r="10" spans="1:8" s="2" customFormat="1" ht="9" customHeight="1" x14ac:dyDescent="0.4">
      <c r="A10" s="124" t="s">
        <v>13</v>
      </c>
      <c r="B10" s="132"/>
      <c r="C10" s="138" t="s">
        <v>6</v>
      </c>
      <c r="D10" s="132"/>
      <c r="E10" s="138" t="s">
        <v>14</v>
      </c>
      <c r="F10" s="125"/>
      <c r="G10" s="124" t="s">
        <v>11</v>
      </c>
      <c r="H10" s="132"/>
    </row>
    <row r="11" spans="1:8" s="1" customFormat="1" x14ac:dyDescent="0.4">
      <c r="A11" s="139" t="s">
        <v>6</v>
      </c>
      <c r="B11" s="140"/>
      <c r="C11" s="141">
        <v>0</v>
      </c>
      <c r="D11" s="140"/>
      <c r="E11" s="139" t="s">
        <v>66</v>
      </c>
      <c r="F11" s="142"/>
      <c r="G11" s="141">
        <v>3</v>
      </c>
      <c r="H11" s="140"/>
    </row>
    <row r="12" spans="1:8" s="2" customFormat="1" ht="9" customHeight="1" x14ac:dyDescent="0.4">
      <c r="A12" s="124" t="s">
        <v>4</v>
      </c>
      <c r="B12" s="132"/>
      <c r="C12" s="124" t="s">
        <v>39</v>
      </c>
      <c r="D12" s="132"/>
      <c r="E12" s="124" t="s">
        <v>10</v>
      </c>
      <c r="F12" s="132"/>
      <c r="G12" s="124" t="s">
        <v>35</v>
      </c>
      <c r="H12" s="132"/>
    </row>
    <row r="13" spans="1:8" s="1" customFormat="1" x14ac:dyDescent="0.4">
      <c r="A13" s="143">
        <v>42747</v>
      </c>
      <c r="B13" s="140"/>
      <c r="C13" s="139" t="s">
        <v>43</v>
      </c>
      <c r="D13" s="140"/>
      <c r="E13" s="139" t="s">
        <v>42</v>
      </c>
      <c r="F13" s="140"/>
      <c r="G13" s="144" t="s">
        <v>36</v>
      </c>
      <c r="H13" s="140"/>
    </row>
    <row r="14" spans="1:8" s="2" customFormat="1" ht="9" customHeight="1" x14ac:dyDescent="0.4">
      <c r="A14" s="145" t="s">
        <v>41</v>
      </c>
      <c r="B14" s="132"/>
      <c r="C14" s="124" t="s">
        <v>31</v>
      </c>
      <c r="D14" s="132"/>
      <c r="E14" s="124" t="s">
        <v>37</v>
      </c>
      <c r="F14" s="125"/>
      <c r="G14" s="165" t="s">
        <v>15</v>
      </c>
      <c r="H14" s="166"/>
    </row>
    <row r="15" spans="1:8" s="29" customFormat="1" ht="12.9" x14ac:dyDescent="0.4">
      <c r="A15" s="143" t="s">
        <v>85</v>
      </c>
      <c r="B15" s="140"/>
      <c r="C15" s="139" t="s">
        <v>67</v>
      </c>
      <c r="D15" s="140"/>
      <c r="E15" s="139" t="s">
        <v>68</v>
      </c>
      <c r="F15" s="142"/>
      <c r="G15" s="167">
        <v>13062</v>
      </c>
      <c r="H15" s="168"/>
    </row>
    <row r="16" spans="1:8" s="3" customFormat="1" ht="9" customHeight="1" x14ac:dyDescent="0.3">
      <c r="A16" s="124" t="s">
        <v>12</v>
      </c>
      <c r="B16" s="146"/>
      <c r="C16" s="146"/>
      <c r="D16" s="146"/>
      <c r="E16" s="146"/>
      <c r="F16" s="146"/>
      <c r="G16" s="146"/>
      <c r="H16" s="147"/>
    </row>
    <row r="17" spans="1:8" ht="25.5" customHeight="1" x14ac:dyDescent="0.4">
      <c r="A17" s="162"/>
      <c r="B17" s="163"/>
      <c r="C17" s="163"/>
      <c r="D17" s="163"/>
      <c r="E17" s="163"/>
      <c r="F17" s="163"/>
      <c r="G17" s="163"/>
      <c r="H17" s="164"/>
    </row>
    <row r="18" spans="1:8" s="6" customFormat="1" x14ac:dyDescent="0.4">
      <c r="A18" s="26" t="s">
        <v>23</v>
      </c>
      <c r="B18" s="26" t="s">
        <v>22</v>
      </c>
      <c r="C18" s="157" t="s">
        <v>12</v>
      </c>
      <c r="D18" s="157"/>
      <c r="E18" s="157"/>
      <c r="F18" s="157"/>
      <c r="G18" s="157"/>
      <c r="H18" s="157"/>
    </row>
    <row r="19" spans="1:8" ht="13.5" customHeight="1" x14ac:dyDescent="0.4">
      <c r="A19" s="96">
        <v>42745</v>
      </c>
      <c r="B19" s="97">
        <v>0.64583333333333337</v>
      </c>
      <c r="C19" s="98" t="s">
        <v>79</v>
      </c>
      <c r="D19" s="99"/>
      <c r="E19" s="99"/>
      <c r="F19" s="99"/>
      <c r="G19" s="99"/>
      <c r="H19" s="100"/>
    </row>
    <row r="20" spans="1:8" ht="13.5" customHeight="1" x14ac:dyDescent="0.4">
      <c r="A20" s="101"/>
      <c r="B20" s="102">
        <v>0.70138888888888884</v>
      </c>
      <c r="C20" s="103" t="s">
        <v>59</v>
      </c>
      <c r="D20" s="104"/>
      <c r="E20" s="104"/>
      <c r="F20" s="104"/>
      <c r="G20" s="104"/>
      <c r="H20" s="105"/>
    </row>
    <row r="21" spans="1:8" ht="13.5" customHeight="1" x14ac:dyDescent="0.4">
      <c r="A21" s="106">
        <v>42746</v>
      </c>
      <c r="B21" s="107">
        <v>0.27083333333333331</v>
      </c>
      <c r="C21" s="103" t="s">
        <v>60</v>
      </c>
      <c r="D21" s="109"/>
      <c r="E21" s="109"/>
      <c r="F21" s="109"/>
      <c r="G21" s="109"/>
      <c r="H21" s="110"/>
    </row>
    <row r="22" spans="1:8" ht="13.5" customHeight="1" x14ac:dyDescent="0.4">
      <c r="A22" s="101"/>
      <c r="B22" s="102">
        <v>0.58333333333333337</v>
      </c>
      <c r="C22" s="103" t="s">
        <v>61</v>
      </c>
      <c r="D22" s="104"/>
      <c r="E22" s="104"/>
      <c r="F22" s="104"/>
      <c r="G22" s="104"/>
      <c r="H22" s="105"/>
    </row>
    <row r="23" spans="1:8" ht="13.5" customHeight="1" x14ac:dyDescent="0.4">
      <c r="A23" s="101"/>
      <c r="B23" s="102">
        <v>0.875</v>
      </c>
      <c r="C23" s="103" t="s">
        <v>73</v>
      </c>
      <c r="D23" s="104"/>
      <c r="E23" s="104"/>
      <c r="F23" s="104"/>
      <c r="G23" s="104"/>
      <c r="H23" s="105"/>
    </row>
    <row r="24" spans="1:8" ht="13.5" customHeight="1" x14ac:dyDescent="0.4">
      <c r="A24" s="101"/>
      <c r="B24" s="102">
        <v>0.88888888888888884</v>
      </c>
      <c r="C24" s="103" t="s">
        <v>62</v>
      </c>
      <c r="D24" s="104"/>
      <c r="E24" s="104"/>
      <c r="F24" s="104"/>
      <c r="G24" s="104"/>
      <c r="H24" s="105"/>
    </row>
    <row r="25" spans="1:8" ht="13.5" customHeight="1" x14ac:dyDescent="0.4">
      <c r="A25" s="101"/>
      <c r="B25" s="102">
        <v>0.92013888888888884</v>
      </c>
      <c r="C25" s="103" t="s">
        <v>81</v>
      </c>
      <c r="D25" s="104"/>
      <c r="E25" s="104"/>
      <c r="F25" s="104"/>
      <c r="G25" s="104"/>
      <c r="H25" s="105"/>
    </row>
    <row r="26" spans="1:8" ht="13.5" customHeight="1" x14ac:dyDescent="0.4">
      <c r="A26" s="101"/>
      <c r="B26" s="102">
        <v>0.92361111111111116</v>
      </c>
      <c r="C26" s="103" t="s">
        <v>63</v>
      </c>
      <c r="D26" s="104"/>
      <c r="E26" s="104"/>
      <c r="F26" s="104"/>
      <c r="G26" s="104"/>
      <c r="H26" s="105"/>
    </row>
    <row r="27" spans="1:8" ht="13.5" customHeight="1" x14ac:dyDescent="0.4">
      <c r="A27" s="101">
        <v>42747</v>
      </c>
      <c r="B27" s="102">
        <v>0</v>
      </c>
      <c r="C27" s="103" t="s">
        <v>82</v>
      </c>
      <c r="D27" s="112"/>
      <c r="E27" s="104"/>
      <c r="F27" s="104"/>
      <c r="G27" s="104"/>
      <c r="H27" s="105"/>
    </row>
    <row r="28" spans="1:8" ht="13.5" customHeight="1" x14ac:dyDescent="0.4">
      <c r="A28" s="101"/>
      <c r="B28" s="102">
        <v>1.3888888888888888E-2</v>
      </c>
      <c r="C28" s="103" t="s">
        <v>83</v>
      </c>
      <c r="D28" s="104"/>
      <c r="E28" s="104"/>
      <c r="F28" s="104"/>
      <c r="G28" s="104"/>
      <c r="H28" s="105"/>
    </row>
    <row r="29" spans="1:8" ht="13.5" customHeight="1" x14ac:dyDescent="0.4">
      <c r="A29" s="101"/>
      <c r="B29" s="102">
        <v>2.7777777777777776E-2</v>
      </c>
      <c r="C29" s="103" t="s">
        <v>84</v>
      </c>
      <c r="D29" s="104"/>
      <c r="E29" s="104"/>
      <c r="F29" s="104"/>
      <c r="G29" s="104"/>
      <c r="H29" s="105"/>
    </row>
    <row r="30" spans="1:8" ht="13.5" customHeight="1" x14ac:dyDescent="0.4">
      <c r="A30" s="111"/>
      <c r="B30" s="102">
        <v>9.375E-2</v>
      </c>
      <c r="C30" s="103" t="s">
        <v>64</v>
      </c>
      <c r="D30" s="104"/>
      <c r="E30" s="104"/>
      <c r="F30" s="104"/>
      <c r="G30" s="104"/>
      <c r="H30" s="105"/>
    </row>
    <row r="31" spans="1:8" ht="13.5" customHeight="1" x14ac:dyDescent="0.4">
      <c r="A31" s="111"/>
      <c r="B31" s="102">
        <v>0.10416666666666667</v>
      </c>
      <c r="C31" s="103" t="s">
        <v>80</v>
      </c>
      <c r="D31" s="104"/>
      <c r="E31" s="104"/>
      <c r="F31" s="104"/>
      <c r="G31" s="104"/>
      <c r="H31" s="105"/>
    </row>
    <row r="32" spans="1:8" ht="13.5" customHeight="1" x14ac:dyDescent="0.4">
      <c r="A32" s="111"/>
      <c r="B32" s="102">
        <v>0.11458333333333333</v>
      </c>
      <c r="C32" s="103" t="s">
        <v>65</v>
      </c>
      <c r="D32" s="104"/>
      <c r="E32" s="104"/>
      <c r="F32" s="104"/>
      <c r="G32" s="104"/>
      <c r="H32" s="105"/>
    </row>
    <row r="33" spans="1:8" ht="13.5" customHeight="1" x14ac:dyDescent="0.4">
      <c r="A33" s="111"/>
      <c r="B33" s="102">
        <v>0.33333333333333331</v>
      </c>
      <c r="C33" s="103" t="s">
        <v>90</v>
      </c>
      <c r="D33" s="104"/>
      <c r="E33" s="104"/>
      <c r="F33" s="104"/>
      <c r="G33" s="104"/>
      <c r="H33" s="105"/>
    </row>
    <row r="34" spans="1:8" ht="13.5" customHeight="1" x14ac:dyDescent="0.4">
      <c r="A34" s="111"/>
      <c r="B34" s="102">
        <v>0.36805555555555558</v>
      </c>
      <c r="C34" s="103" t="s">
        <v>91</v>
      </c>
      <c r="D34" s="104"/>
      <c r="E34" s="104"/>
      <c r="F34" s="104"/>
      <c r="G34" s="104"/>
      <c r="H34" s="105"/>
    </row>
    <row r="35" spans="1:8" ht="13.5" customHeight="1" x14ac:dyDescent="0.4">
      <c r="A35" s="111"/>
      <c r="B35" s="102">
        <v>0.83333333333333337</v>
      </c>
      <c r="C35" s="103" t="s">
        <v>92</v>
      </c>
      <c r="D35" s="104"/>
      <c r="E35" s="104"/>
      <c r="F35" s="104"/>
      <c r="G35" s="104"/>
      <c r="H35" s="105"/>
    </row>
    <row r="36" spans="1:8" ht="13.5" customHeight="1" x14ac:dyDescent="0.4">
      <c r="A36" s="111"/>
      <c r="B36" s="102">
        <v>0.84375</v>
      </c>
      <c r="C36" s="103" t="s">
        <v>98</v>
      </c>
      <c r="D36" s="104"/>
      <c r="E36" s="104"/>
      <c r="F36" s="104"/>
      <c r="G36" s="104"/>
      <c r="H36" s="105"/>
    </row>
    <row r="37" spans="1:8" ht="13.5" customHeight="1" x14ac:dyDescent="0.4">
      <c r="A37" s="111"/>
      <c r="B37" s="102">
        <v>0.85416666666666663</v>
      </c>
      <c r="C37" s="103" t="s">
        <v>93</v>
      </c>
      <c r="D37" s="104"/>
      <c r="E37" s="104"/>
      <c r="F37" s="104"/>
      <c r="G37" s="104"/>
      <c r="H37" s="105"/>
    </row>
    <row r="38" spans="1:8" ht="13.5" customHeight="1" x14ac:dyDescent="0.4">
      <c r="A38" s="150"/>
      <c r="B38" s="102">
        <v>0.85763888888888884</v>
      </c>
      <c r="C38" s="103" t="s">
        <v>93</v>
      </c>
      <c r="D38" s="104"/>
      <c r="E38" s="104"/>
      <c r="F38" s="104"/>
      <c r="G38" s="104"/>
      <c r="H38" s="105"/>
    </row>
    <row r="39" spans="1:8" ht="13.5" customHeight="1" x14ac:dyDescent="0.4">
      <c r="A39" s="114"/>
      <c r="B39" s="102">
        <v>0.86111111111111116</v>
      </c>
      <c r="C39" s="103" t="s">
        <v>93</v>
      </c>
      <c r="D39" s="104"/>
      <c r="E39" s="104"/>
      <c r="F39" s="104"/>
      <c r="G39" s="104"/>
      <c r="H39" s="105"/>
    </row>
    <row r="40" spans="1:8" ht="13.5" customHeight="1" x14ac:dyDescent="0.4">
      <c r="A40" s="114"/>
      <c r="B40" s="102">
        <v>0.86458333333333337</v>
      </c>
      <c r="C40" s="103" t="s">
        <v>94</v>
      </c>
      <c r="D40" s="104"/>
      <c r="E40" s="104"/>
      <c r="F40" s="104"/>
      <c r="G40" s="104"/>
      <c r="H40" s="105"/>
    </row>
    <row r="41" spans="1:8" ht="13.5" customHeight="1" x14ac:dyDescent="0.4">
      <c r="A41" s="114"/>
      <c r="B41" s="102">
        <v>0.91666666666666663</v>
      </c>
      <c r="C41" s="103" t="s">
        <v>95</v>
      </c>
      <c r="D41" s="104"/>
      <c r="E41" s="104"/>
      <c r="F41" s="104"/>
      <c r="G41" s="104"/>
      <c r="H41" s="105"/>
    </row>
    <row r="42" spans="1:8" ht="13.5" customHeight="1" x14ac:dyDescent="0.4">
      <c r="A42" s="152">
        <v>42748</v>
      </c>
      <c r="B42" s="107">
        <v>1.0416666666666666E-2</v>
      </c>
      <c r="C42" s="103" t="s">
        <v>98</v>
      </c>
      <c r="D42" s="109"/>
      <c r="E42" s="109"/>
      <c r="F42" s="109"/>
      <c r="G42" s="109"/>
      <c r="H42" s="110"/>
    </row>
    <row r="43" spans="1:8" ht="13.5" customHeight="1" x14ac:dyDescent="0.4">
      <c r="A43" s="114"/>
      <c r="B43" s="102">
        <v>2.0833333333333332E-2</v>
      </c>
      <c r="C43" s="103" t="s">
        <v>99</v>
      </c>
      <c r="D43" s="104"/>
      <c r="E43" s="104"/>
      <c r="F43" s="104"/>
      <c r="G43" s="104"/>
      <c r="H43" s="105"/>
    </row>
    <row r="44" spans="1:8" ht="13.5" customHeight="1" x14ac:dyDescent="0.4">
      <c r="A44" s="114"/>
      <c r="B44" s="102">
        <v>2.4305555555555556E-2</v>
      </c>
      <c r="C44" s="103" t="s">
        <v>99</v>
      </c>
      <c r="D44" s="104"/>
      <c r="E44" s="104"/>
      <c r="F44" s="104"/>
      <c r="G44" s="104"/>
      <c r="H44" s="105"/>
    </row>
    <row r="45" spans="1:8" ht="13.5" customHeight="1" x14ac:dyDescent="0.4">
      <c r="A45" s="113"/>
      <c r="B45" s="107">
        <v>2.7777777777777776E-2</v>
      </c>
      <c r="C45" s="103" t="s">
        <v>99</v>
      </c>
      <c r="D45" s="109"/>
      <c r="E45" s="109"/>
      <c r="F45" s="109"/>
      <c r="G45" s="109"/>
      <c r="H45" s="110"/>
    </row>
    <row r="46" spans="1:8" ht="13.5" customHeight="1" x14ac:dyDescent="0.4">
      <c r="A46" s="114"/>
      <c r="B46" s="102">
        <v>3.125E-2</v>
      </c>
      <c r="C46" s="103" t="s">
        <v>94</v>
      </c>
      <c r="D46" s="104"/>
      <c r="E46" s="104"/>
      <c r="F46" s="104"/>
      <c r="G46" s="104"/>
      <c r="H46" s="105"/>
    </row>
    <row r="47" spans="1:8" ht="13.5" customHeight="1" x14ac:dyDescent="0.4">
      <c r="A47" s="114"/>
      <c r="B47" s="102">
        <v>6.25E-2</v>
      </c>
      <c r="C47" s="103" t="s">
        <v>95</v>
      </c>
      <c r="D47" s="104"/>
      <c r="E47" s="104"/>
      <c r="F47" s="104"/>
      <c r="G47" s="104"/>
      <c r="H47" s="105"/>
    </row>
    <row r="48" spans="1:8" ht="13.5" customHeight="1" x14ac:dyDescent="0.4">
      <c r="A48" s="113"/>
      <c r="B48" s="151"/>
      <c r="C48" s="108"/>
      <c r="D48" s="109"/>
      <c r="E48" s="109"/>
      <c r="F48" s="109"/>
      <c r="G48" s="109"/>
      <c r="H48" s="110"/>
    </row>
    <row r="49" spans="1:8" ht="13.5" customHeight="1" x14ac:dyDescent="0.4">
      <c r="A49" s="114"/>
      <c r="B49" s="115"/>
      <c r="C49" s="103"/>
      <c r="D49" s="104"/>
      <c r="E49" s="104"/>
      <c r="F49" s="104"/>
      <c r="G49" s="104"/>
      <c r="H49" s="105"/>
    </row>
    <row r="50" spans="1:8" ht="13.5" customHeight="1" x14ac:dyDescent="0.4">
      <c r="A50" s="114"/>
      <c r="B50" s="115"/>
      <c r="C50" s="103"/>
      <c r="D50" s="104"/>
      <c r="E50" s="104"/>
      <c r="F50" s="104"/>
      <c r="G50" s="104"/>
      <c r="H50" s="105"/>
    </row>
    <row r="51" spans="1:8" ht="13.5" customHeight="1" x14ac:dyDescent="0.4">
      <c r="A51" s="116"/>
      <c r="B51" s="117"/>
      <c r="C51" s="118"/>
      <c r="D51" s="119"/>
      <c r="E51" s="119"/>
      <c r="F51" s="119"/>
      <c r="G51" s="119"/>
      <c r="H51" s="120"/>
    </row>
    <row r="52" spans="1:8" ht="13.5" customHeight="1" x14ac:dyDescent="0.4"/>
    <row r="53" spans="1:8" ht="13.5" customHeight="1" x14ac:dyDescent="0.4"/>
    <row r="54" spans="1:8" s="30" customFormat="1" ht="13.5" customHeight="1" x14ac:dyDescent="0.4">
      <c r="A54"/>
      <c r="B54"/>
      <c r="C54"/>
      <c r="D54"/>
      <c r="E54"/>
      <c r="F54"/>
      <c r="G54"/>
      <c r="H54"/>
    </row>
    <row r="55" spans="1:8" s="30" customFormat="1" ht="13.5" customHeight="1" x14ac:dyDescent="0.4">
      <c r="A55"/>
      <c r="B55"/>
      <c r="C55"/>
      <c r="D55"/>
      <c r="E55"/>
      <c r="F55"/>
      <c r="G55"/>
      <c r="H55"/>
    </row>
    <row r="56" spans="1:8" s="30" customFormat="1" ht="13.5" customHeight="1" x14ac:dyDescent="0.4">
      <c r="A56"/>
      <c r="B56"/>
      <c r="C56"/>
      <c r="D56"/>
      <c r="E56"/>
      <c r="F56"/>
      <c r="G56"/>
      <c r="H56"/>
    </row>
    <row r="57" spans="1:8" s="30" customFormat="1" ht="13.5" customHeight="1" x14ac:dyDescent="0.4">
      <c r="A57"/>
      <c r="B57"/>
      <c r="C57"/>
      <c r="D57"/>
      <c r="E57"/>
      <c r="F57"/>
      <c r="G57"/>
      <c r="H57"/>
    </row>
    <row r="58" spans="1:8" s="30" customFormat="1" ht="13.5" customHeight="1" x14ac:dyDescent="0.4">
      <c r="A58"/>
      <c r="B58"/>
      <c r="C58"/>
      <c r="D58"/>
      <c r="E58"/>
      <c r="F58"/>
      <c r="G58"/>
      <c r="H58"/>
    </row>
    <row r="59" spans="1:8" s="30" customFormat="1" ht="13.5" customHeight="1" x14ac:dyDescent="0.4">
      <c r="A59"/>
      <c r="B59"/>
      <c r="C59"/>
      <c r="D59"/>
      <c r="E59"/>
      <c r="F59"/>
      <c r="G59"/>
      <c r="H59"/>
    </row>
    <row r="60" spans="1:8" s="30" customFormat="1" ht="13.5" customHeight="1" x14ac:dyDescent="0.4">
      <c r="A60"/>
      <c r="B60"/>
      <c r="C60"/>
      <c r="D60"/>
      <c r="E60"/>
      <c r="F60"/>
      <c r="G60"/>
      <c r="H60"/>
    </row>
    <row r="61" spans="1:8" s="30" customFormat="1" ht="13.5" customHeight="1" x14ac:dyDescent="0.4">
      <c r="A61"/>
      <c r="B61"/>
      <c r="C61"/>
      <c r="D61"/>
      <c r="E61"/>
      <c r="F61"/>
      <c r="G61"/>
      <c r="H61"/>
    </row>
    <row r="62" spans="1:8" s="30" customFormat="1" ht="13.5" customHeight="1" x14ac:dyDescent="0.4">
      <c r="A62"/>
      <c r="B62"/>
      <c r="C62"/>
      <c r="D62"/>
      <c r="E62"/>
      <c r="F62"/>
      <c r="G62"/>
      <c r="H62"/>
    </row>
    <row r="63" spans="1:8" s="30" customFormat="1" ht="13.5" customHeight="1" x14ac:dyDescent="0.4">
      <c r="A63"/>
      <c r="B63"/>
      <c r="C63"/>
      <c r="D63"/>
      <c r="E63"/>
      <c r="F63"/>
      <c r="G63"/>
      <c r="H63"/>
    </row>
    <row r="64" spans="1:8" s="30" customFormat="1" ht="13.5" customHeight="1" x14ac:dyDescent="0.4">
      <c r="A64"/>
      <c r="B64"/>
      <c r="C64"/>
      <c r="D64"/>
      <c r="E64"/>
      <c r="F64"/>
      <c r="G64"/>
      <c r="H64"/>
    </row>
    <row r="65" spans="1:8" s="30" customFormat="1" ht="13.5" customHeight="1" x14ac:dyDescent="0.4">
      <c r="A65"/>
      <c r="B65"/>
      <c r="C65"/>
      <c r="D65"/>
      <c r="E65"/>
      <c r="F65"/>
      <c r="G65"/>
      <c r="H65"/>
    </row>
    <row r="66" spans="1:8" s="30" customFormat="1" ht="13.5" customHeight="1" x14ac:dyDescent="0.4">
      <c r="A66"/>
      <c r="B66"/>
      <c r="C66"/>
      <c r="D66"/>
      <c r="E66"/>
      <c r="F66"/>
      <c r="G66"/>
      <c r="H66"/>
    </row>
    <row r="67" spans="1:8" s="30" customFormat="1" ht="13.5" customHeight="1" x14ac:dyDescent="0.4">
      <c r="A67"/>
      <c r="B67"/>
      <c r="C67"/>
      <c r="D67"/>
      <c r="E67"/>
      <c r="F67"/>
      <c r="G67"/>
      <c r="H67"/>
    </row>
    <row r="68" spans="1:8" s="30" customFormat="1" ht="13.5" customHeight="1" x14ac:dyDescent="0.4">
      <c r="A68"/>
      <c r="B68"/>
      <c r="C68"/>
      <c r="D68"/>
      <c r="E68"/>
      <c r="F68"/>
      <c r="G68"/>
      <c r="H68"/>
    </row>
    <row r="69" spans="1:8" s="30" customFormat="1" ht="13.5" customHeight="1" x14ac:dyDescent="0.4">
      <c r="A69"/>
      <c r="B69"/>
      <c r="C69"/>
      <c r="D69"/>
      <c r="E69"/>
      <c r="F69"/>
      <c r="G69"/>
      <c r="H69"/>
    </row>
    <row r="70" spans="1:8" s="30" customFormat="1" ht="13.5" customHeight="1" x14ac:dyDescent="0.4">
      <c r="A70"/>
      <c r="B70"/>
      <c r="C70"/>
      <c r="D70"/>
      <c r="E70"/>
      <c r="F70"/>
      <c r="G70"/>
      <c r="H70"/>
    </row>
    <row r="71" spans="1:8" s="30" customFormat="1" ht="13.5" customHeight="1" x14ac:dyDescent="0.4">
      <c r="A71"/>
      <c r="B71"/>
      <c r="C71"/>
      <c r="D71"/>
      <c r="E71"/>
      <c r="F71"/>
      <c r="G71"/>
      <c r="H71"/>
    </row>
    <row r="72" spans="1:8" s="30" customFormat="1" ht="13.5" customHeight="1" x14ac:dyDescent="0.4">
      <c r="A72"/>
      <c r="B72"/>
      <c r="C72"/>
      <c r="D72"/>
      <c r="E72"/>
      <c r="F72"/>
      <c r="G72"/>
      <c r="H72"/>
    </row>
    <row r="73" spans="1:8" s="30" customFormat="1" ht="13.5" customHeight="1" x14ac:dyDescent="0.4">
      <c r="A73"/>
      <c r="B73"/>
      <c r="C73"/>
      <c r="D73"/>
      <c r="E73"/>
      <c r="F73"/>
      <c r="G73"/>
      <c r="H73"/>
    </row>
    <row r="74" spans="1:8" ht="13.5" customHeight="1" x14ac:dyDescent="0.4"/>
    <row r="75" spans="1:8" ht="13.5" customHeight="1" x14ac:dyDescent="0.4"/>
    <row r="76" spans="1:8" ht="13.5" customHeight="1" x14ac:dyDescent="0.4"/>
    <row r="77" spans="1:8" ht="13.5" customHeight="1" x14ac:dyDescent="0.4"/>
    <row r="78" spans="1:8" ht="13.5" customHeight="1" x14ac:dyDescent="0.4"/>
    <row r="79" spans="1:8" ht="13.5" customHeight="1" x14ac:dyDescent="0.4"/>
    <row r="80" spans="1:8" ht="13.5" customHeight="1" x14ac:dyDescent="0.4"/>
    <row r="81" ht="13.5" customHeight="1" x14ac:dyDescent="0.4"/>
    <row r="82" ht="13.5" customHeight="1" x14ac:dyDescent="0.4"/>
    <row r="83" ht="13.5" customHeight="1" x14ac:dyDescent="0.4"/>
    <row r="84" ht="13.5" customHeight="1" x14ac:dyDescent="0.4"/>
    <row r="85" ht="13.5" customHeight="1" x14ac:dyDescent="0.4"/>
    <row r="86" ht="13.5" customHeight="1" x14ac:dyDescent="0.4"/>
    <row r="87" ht="13.5" customHeight="1" x14ac:dyDescent="0.4"/>
    <row r="88" ht="13.5" customHeight="1" x14ac:dyDescent="0.4"/>
    <row r="89" ht="13.5" customHeight="1" x14ac:dyDescent="0.4"/>
    <row r="90" ht="13.5" customHeight="1" x14ac:dyDescent="0.4"/>
    <row r="91" ht="13.5" customHeight="1" x14ac:dyDescent="0.4"/>
    <row r="92" ht="13.5" customHeight="1" x14ac:dyDescent="0.4"/>
    <row r="93" ht="13.5" customHeight="1" x14ac:dyDescent="0.4"/>
    <row r="94" ht="13.5" customHeight="1" x14ac:dyDescent="0.4"/>
    <row r="95" ht="13.5" customHeight="1" x14ac:dyDescent="0.4"/>
    <row r="96" ht="13.5" customHeight="1" x14ac:dyDescent="0.4"/>
    <row r="97" ht="13.5" customHeight="1" x14ac:dyDescent="0.4"/>
    <row r="98" ht="13.5" customHeight="1" x14ac:dyDescent="0.4"/>
    <row r="99" ht="13.5" customHeight="1" x14ac:dyDescent="0.4"/>
    <row r="100" ht="13.5" customHeight="1" x14ac:dyDescent="0.4"/>
    <row r="101" ht="13.5" customHeight="1" x14ac:dyDescent="0.4"/>
    <row r="102" ht="13.5" customHeight="1" x14ac:dyDescent="0.4"/>
    <row r="103" ht="13.5" customHeight="1" x14ac:dyDescent="0.4"/>
    <row r="104" ht="13.5" customHeight="1" x14ac:dyDescent="0.4"/>
    <row r="105" ht="13.5" customHeight="1" x14ac:dyDescent="0.4"/>
  </sheetData>
  <mergeCells count="7">
    <mergeCell ref="A1:E1"/>
    <mergeCell ref="C18:H18"/>
    <mergeCell ref="A8:B8"/>
    <mergeCell ref="C8:D8"/>
    <mergeCell ref="A17:H17"/>
    <mergeCell ref="G14:H14"/>
    <mergeCell ref="G15:H1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B1" zoomScale="85" zoomScaleNormal="85" workbookViewId="0">
      <selection activeCell="E6" sqref="E6"/>
    </sheetView>
  </sheetViews>
  <sheetFormatPr defaultColWidth="9.15234375" defaultRowHeight="14.6" x14ac:dyDescent="0.4"/>
  <cols>
    <col min="1" max="8" width="12.3046875" style="30" customWidth="1"/>
    <col min="9" max="16384" width="9.15234375" style="30"/>
  </cols>
  <sheetData>
    <row r="1" spans="1:8" ht="38.25" customHeight="1" x14ac:dyDescent="0.4">
      <c r="A1" s="156" t="s">
        <v>69</v>
      </c>
      <c r="B1" s="156"/>
      <c r="C1" s="156"/>
      <c r="D1" s="156"/>
      <c r="E1" s="156"/>
    </row>
    <row r="2" spans="1:8" x14ac:dyDescent="0.4">
      <c r="A2" s="38" t="s">
        <v>0</v>
      </c>
      <c r="B2" s="39"/>
      <c r="C2" s="39"/>
      <c r="D2" s="39"/>
      <c r="E2" s="39"/>
      <c r="F2" s="39"/>
      <c r="G2" s="39"/>
      <c r="H2" s="40"/>
    </row>
    <row r="3" spans="1:8" s="32" customFormat="1" ht="9" customHeight="1" x14ac:dyDescent="0.4">
      <c r="A3" s="34" t="s">
        <v>1</v>
      </c>
      <c r="B3" s="36"/>
      <c r="C3" s="34" t="s">
        <v>3</v>
      </c>
      <c r="D3" s="36"/>
      <c r="E3" s="34" t="s">
        <v>2</v>
      </c>
      <c r="F3" s="36"/>
      <c r="G3" s="34" t="s">
        <v>7</v>
      </c>
      <c r="H3" s="37"/>
    </row>
    <row r="4" spans="1:8" s="31" customFormat="1" x14ac:dyDescent="0.4">
      <c r="A4" s="46" t="str">
        <f>'Event Summary'!A4</f>
        <v>DBP</v>
      </c>
      <c r="B4" s="44"/>
      <c r="C4" s="46" t="str">
        <f>'Event Summary'!C4</f>
        <v>TGS3</v>
      </c>
      <c r="D4" s="45"/>
      <c r="E4" s="46" t="str">
        <f>'Event Summary'!E4</f>
        <v>Tubridgi L9</v>
      </c>
      <c r="F4" s="44"/>
      <c r="G4" s="47" t="str">
        <f>'Event Summary'!G4</f>
        <v>Australia</v>
      </c>
      <c r="H4" s="50"/>
    </row>
    <row r="5" spans="1:8" s="31" customFormat="1" ht="9" customHeight="1" x14ac:dyDescent="0.4">
      <c r="A5" s="34" t="s">
        <v>9</v>
      </c>
      <c r="B5" s="37"/>
      <c r="C5" s="34" t="s">
        <v>38</v>
      </c>
      <c r="D5" s="35"/>
      <c r="E5" s="34" t="s">
        <v>29</v>
      </c>
      <c r="F5" s="35"/>
      <c r="G5" s="34" t="s">
        <v>30</v>
      </c>
      <c r="H5" s="35"/>
    </row>
    <row r="6" spans="1:8" s="31" customFormat="1" x14ac:dyDescent="0.4">
      <c r="A6" s="47" t="str">
        <f>'Event Summary'!A6</f>
        <v>Western Australia</v>
      </c>
      <c r="B6" s="50"/>
      <c r="C6" s="53" t="str">
        <f>'Event Summary'!C6</f>
        <v>Well Head</v>
      </c>
      <c r="D6" s="50"/>
      <c r="E6" s="57" t="str">
        <f>'Event Summary'!E6</f>
        <v>21° 46' 22.10" S.</v>
      </c>
      <c r="F6" s="55"/>
      <c r="G6" s="57" t="str">
        <f>'Event Summary'!G6</f>
        <v>114° 50' 21.40" E.</v>
      </c>
      <c r="H6" s="45"/>
    </row>
    <row r="7" spans="1:8" s="31" customFormat="1" ht="9" customHeight="1" x14ac:dyDescent="0.4">
      <c r="A7" s="34" t="s">
        <v>25</v>
      </c>
      <c r="B7" s="37"/>
      <c r="C7" s="34" t="s">
        <v>26</v>
      </c>
      <c r="D7" s="35"/>
      <c r="E7" s="34" t="s">
        <v>27</v>
      </c>
      <c r="F7" s="35"/>
      <c r="G7" s="34" t="s">
        <v>28</v>
      </c>
      <c r="H7" s="35"/>
    </row>
    <row r="8" spans="1:8" s="31" customFormat="1" x14ac:dyDescent="0.4">
      <c r="A8" s="185">
        <v>7590756.7649999997</v>
      </c>
      <c r="B8" s="186"/>
      <c r="C8" s="187">
        <v>276576.27</v>
      </c>
      <c r="D8" s="188"/>
      <c r="E8" s="54" t="str">
        <f>'Event Summary'!E8</f>
        <v>GDA94/MGA94</v>
      </c>
      <c r="F8" s="55"/>
      <c r="G8" s="54">
        <v>50</v>
      </c>
      <c r="H8" s="45"/>
    </row>
    <row r="9" spans="1:8" x14ac:dyDescent="0.4">
      <c r="A9" s="38" t="s">
        <v>5</v>
      </c>
      <c r="B9" s="39"/>
      <c r="C9" s="39"/>
      <c r="D9" s="39"/>
      <c r="E9" s="39"/>
      <c r="F9" s="39"/>
      <c r="G9" s="49"/>
      <c r="H9" s="40"/>
    </row>
    <row r="10" spans="1:8" s="32" customFormat="1" ht="9" customHeight="1" x14ac:dyDescent="0.4">
      <c r="A10" s="34" t="s">
        <v>13</v>
      </c>
      <c r="B10" s="35"/>
      <c r="C10" s="48" t="s">
        <v>6</v>
      </c>
      <c r="D10" s="35"/>
      <c r="E10" s="48" t="s">
        <v>14</v>
      </c>
      <c r="F10" s="36"/>
      <c r="G10" s="34" t="s">
        <v>11</v>
      </c>
      <c r="H10" s="35"/>
    </row>
    <row r="11" spans="1:8" s="31" customFormat="1" x14ac:dyDescent="0.4">
      <c r="A11" s="41" t="str">
        <f>'Event Summary'!A11</f>
        <v>Ground Level</v>
      </c>
      <c r="B11" s="43"/>
      <c r="C11" s="51">
        <f>'Event Summary'!C11</f>
        <v>0</v>
      </c>
      <c r="D11" s="43"/>
      <c r="E11" s="41" t="str">
        <f>'Event Summary'!E11</f>
        <v>RT</v>
      </c>
      <c r="F11" s="42"/>
      <c r="G11" s="51">
        <f>'Event Summary'!G11</f>
        <v>3</v>
      </c>
      <c r="H11" s="43"/>
    </row>
    <row r="12" spans="1:8" s="32" customFormat="1" ht="9" customHeight="1" x14ac:dyDescent="0.4">
      <c r="A12" s="34" t="s">
        <v>4</v>
      </c>
      <c r="B12" s="35"/>
      <c r="C12" s="34" t="s">
        <v>39</v>
      </c>
      <c r="D12" s="35"/>
      <c r="E12" s="34" t="s">
        <v>10</v>
      </c>
      <c r="F12" s="35"/>
      <c r="G12" s="34" t="s">
        <v>35</v>
      </c>
      <c r="H12" s="35"/>
    </row>
    <row r="13" spans="1:8" s="31" customFormat="1" x14ac:dyDescent="0.4">
      <c r="A13" s="52">
        <v>42747</v>
      </c>
      <c r="B13" s="43"/>
      <c r="C13" s="41" t="str">
        <f>'Event Summary'!C13</f>
        <v>North Seeking Gyro</v>
      </c>
      <c r="D13" s="43"/>
      <c r="E13" s="41" t="str">
        <f>'Event Summary'!E13</f>
        <v>True North</v>
      </c>
      <c r="F13" s="43"/>
      <c r="G13" s="56" t="str">
        <f>'Event Summary'!G13</f>
        <v>N/A</v>
      </c>
      <c r="H13" s="43"/>
    </row>
    <row r="14" spans="1:8" s="32" customFormat="1" ht="9" customHeight="1" x14ac:dyDescent="0.4">
      <c r="A14" s="58" t="s">
        <v>41</v>
      </c>
      <c r="B14" s="35"/>
      <c r="C14" s="34" t="s">
        <v>31</v>
      </c>
      <c r="D14" s="35"/>
      <c r="E14" s="34" t="s">
        <v>37</v>
      </c>
      <c r="F14" s="36"/>
      <c r="G14" s="189" t="s">
        <v>15</v>
      </c>
      <c r="H14" s="190"/>
    </row>
    <row r="15" spans="1:8" s="33" customFormat="1" ht="12.9" x14ac:dyDescent="0.4">
      <c r="A15" s="52" t="s">
        <v>85</v>
      </c>
      <c r="B15" s="43"/>
      <c r="C15" s="41" t="str">
        <f>'Event Summary'!C15</f>
        <v>J. Hollingworth</v>
      </c>
      <c r="D15" s="43"/>
      <c r="E15" s="41" t="str">
        <f>'Event Summary'!E15</f>
        <v>Halliburton</v>
      </c>
      <c r="F15" s="42"/>
      <c r="G15" s="191">
        <f>'Event Summary'!G15:H15</f>
        <v>13062</v>
      </c>
      <c r="H15" s="192"/>
    </row>
    <row r="16" spans="1:8" s="3" customFormat="1" ht="9" customHeight="1" x14ac:dyDescent="0.3">
      <c r="A16" s="34" t="s">
        <v>12</v>
      </c>
      <c r="B16" s="4"/>
      <c r="C16" s="4"/>
      <c r="D16" s="4"/>
      <c r="E16" s="4"/>
      <c r="F16" s="4"/>
      <c r="G16" s="4"/>
      <c r="H16" s="5"/>
    </row>
    <row r="17" spans="1:8" ht="33.450000000000003" customHeight="1" x14ac:dyDescent="0.4">
      <c r="A17" s="162" t="s">
        <v>86</v>
      </c>
      <c r="B17" s="163"/>
      <c r="C17" s="163"/>
      <c r="D17" s="163"/>
      <c r="E17" s="163"/>
      <c r="F17" s="163"/>
      <c r="G17" s="163"/>
      <c r="H17" s="164"/>
    </row>
    <row r="18" spans="1:8" ht="6" customHeight="1" x14ac:dyDescent="0.4">
      <c r="A18" s="59"/>
      <c r="B18" s="60"/>
      <c r="C18" s="60"/>
      <c r="D18" s="60"/>
      <c r="E18" s="60"/>
      <c r="F18" s="60"/>
      <c r="G18" s="60"/>
      <c r="H18" s="61"/>
    </row>
    <row r="19" spans="1:8" s="6" customFormat="1" x14ac:dyDescent="0.4">
      <c r="A19" s="173" t="s">
        <v>5</v>
      </c>
      <c r="B19" s="174"/>
      <c r="C19" s="174"/>
      <c r="D19" s="174"/>
      <c r="E19" s="174"/>
      <c r="F19" s="174"/>
      <c r="G19" s="174"/>
      <c r="H19" s="175"/>
    </row>
    <row r="20" spans="1:8" ht="13.5" customHeight="1" x14ac:dyDescent="0.4">
      <c r="A20" s="181" t="s">
        <v>44</v>
      </c>
      <c r="B20" s="182"/>
      <c r="C20" s="182"/>
      <c r="D20" s="93" t="s">
        <v>36</v>
      </c>
      <c r="E20" s="94"/>
      <c r="F20" s="94"/>
      <c r="G20" s="94"/>
      <c r="H20" s="95"/>
    </row>
    <row r="21" spans="1:8" ht="13.5" customHeight="1" x14ac:dyDescent="0.4">
      <c r="A21" s="169" t="s">
        <v>45</v>
      </c>
      <c r="B21" s="170"/>
      <c r="C21" s="170"/>
      <c r="D21" s="183"/>
      <c r="E21" s="183"/>
      <c r="F21" s="183"/>
      <c r="G21" s="183"/>
      <c r="H21" s="184"/>
    </row>
    <row r="22" spans="1:8" ht="6" customHeight="1" x14ac:dyDescent="0.4">
      <c r="A22" s="71"/>
      <c r="B22" s="72"/>
      <c r="C22" s="72"/>
      <c r="D22" s="73"/>
      <c r="E22" s="73"/>
      <c r="F22" s="73"/>
      <c r="G22" s="73"/>
      <c r="H22" s="74"/>
    </row>
    <row r="23" spans="1:8" ht="13.5" customHeight="1" x14ac:dyDescent="0.4">
      <c r="A23" s="173" t="s">
        <v>46</v>
      </c>
      <c r="B23" s="174"/>
      <c r="C23" s="174"/>
      <c r="D23" s="174"/>
      <c r="E23" s="174"/>
      <c r="F23" s="174"/>
      <c r="G23" s="174"/>
      <c r="H23" s="175"/>
    </row>
    <row r="24" spans="1:8" ht="13.5" customHeight="1" x14ac:dyDescent="0.4">
      <c r="A24" s="178" t="s">
        <v>88</v>
      </c>
      <c r="B24" s="179"/>
      <c r="C24" s="179"/>
      <c r="D24" s="179"/>
      <c r="E24" s="179"/>
      <c r="F24" s="179"/>
      <c r="G24" s="179"/>
      <c r="H24" s="180"/>
    </row>
    <row r="25" spans="1:8" ht="13.5" customHeight="1" x14ac:dyDescent="0.4">
      <c r="A25" s="169" t="s">
        <v>56</v>
      </c>
      <c r="B25" s="170"/>
      <c r="C25" s="170"/>
      <c r="D25" s="90">
        <v>0</v>
      </c>
      <c r="E25" s="83"/>
      <c r="F25" s="83"/>
      <c r="G25" s="83"/>
      <c r="H25" s="84"/>
    </row>
    <row r="26" spans="1:8" ht="13.5" customHeight="1" x14ac:dyDescent="0.4">
      <c r="A26" s="169" t="s">
        <v>48</v>
      </c>
      <c r="B26" s="170"/>
      <c r="C26" s="170"/>
      <c r="D26" s="91">
        <v>0.13</v>
      </c>
      <c r="E26" s="76"/>
      <c r="F26" s="76"/>
      <c r="G26" s="176"/>
      <c r="H26" s="177"/>
    </row>
    <row r="27" spans="1:8" ht="13.5" customHeight="1" x14ac:dyDescent="0.4">
      <c r="A27" s="169" t="s">
        <v>52</v>
      </c>
      <c r="B27" s="170"/>
      <c r="C27" s="170"/>
      <c r="D27" s="92">
        <v>49.9</v>
      </c>
      <c r="E27" s="75"/>
      <c r="F27" s="75"/>
      <c r="G27" s="148"/>
      <c r="H27" s="149"/>
    </row>
    <row r="28" spans="1:8" ht="13.5" customHeight="1" x14ac:dyDescent="0.4">
      <c r="A28" s="169" t="s">
        <v>53</v>
      </c>
      <c r="B28" s="170"/>
      <c r="C28" s="170"/>
      <c r="D28" s="92">
        <v>108.5</v>
      </c>
      <c r="E28" s="171" t="str">
        <f>IF(D26&lt;1,"Use Gyro Toolface Only!","")</f>
        <v>Use Gyro Toolface Only!</v>
      </c>
      <c r="F28" s="171"/>
      <c r="G28" s="171"/>
      <c r="H28" s="172"/>
    </row>
    <row r="29" spans="1:8" ht="13.5" customHeight="1" x14ac:dyDescent="0.4">
      <c r="A29" s="169" t="s">
        <v>49</v>
      </c>
      <c r="B29" s="170"/>
      <c r="C29" s="170"/>
      <c r="D29" s="81">
        <f>D28</f>
        <v>108.5</v>
      </c>
      <c r="E29" s="82"/>
      <c r="F29" s="67"/>
      <c r="G29" s="67"/>
      <c r="H29" s="68"/>
    </row>
    <row r="30" spans="1:8" ht="6" customHeight="1" x14ac:dyDescent="0.4">
      <c r="A30" s="77"/>
      <c r="B30" s="78"/>
      <c r="C30" s="79"/>
      <c r="D30" s="79"/>
      <c r="E30" s="79"/>
      <c r="F30" s="79"/>
      <c r="G30" s="79"/>
      <c r="H30" s="80"/>
    </row>
    <row r="31" spans="1:8" ht="13.5" customHeight="1" x14ac:dyDescent="0.4">
      <c r="A31" s="178" t="s">
        <v>87</v>
      </c>
      <c r="B31" s="179"/>
      <c r="C31" s="179"/>
      <c r="D31" s="179"/>
      <c r="E31" s="179"/>
      <c r="F31" s="179"/>
      <c r="G31" s="179"/>
      <c r="H31" s="180"/>
    </row>
    <row r="32" spans="1:8" ht="13.5" customHeight="1" x14ac:dyDescent="0.4">
      <c r="A32" s="169" t="s">
        <v>56</v>
      </c>
      <c r="B32" s="170"/>
      <c r="C32" s="170"/>
      <c r="D32" s="90">
        <v>1.3888888888888888E-2</v>
      </c>
      <c r="E32" s="83"/>
      <c r="F32" s="83"/>
      <c r="G32" s="83"/>
      <c r="H32" s="84"/>
    </row>
    <row r="33" spans="1:8" ht="13.5" customHeight="1" x14ac:dyDescent="0.4">
      <c r="A33" s="169" t="s">
        <v>48</v>
      </c>
      <c r="B33" s="170"/>
      <c r="C33" s="170"/>
      <c r="D33" s="91">
        <v>0.08</v>
      </c>
      <c r="E33" s="76"/>
      <c r="F33" s="76"/>
      <c r="G33" s="176"/>
      <c r="H33" s="177"/>
    </row>
    <row r="34" spans="1:8" ht="13.5" customHeight="1" x14ac:dyDescent="0.4">
      <c r="A34" s="169" t="s">
        <v>52</v>
      </c>
      <c r="B34" s="170"/>
      <c r="C34" s="170"/>
      <c r="D34" s="92">
        <v>115.3</v>
      </c>
      <c r="E34" s="75"/>
      <c r="F34" s="75"/>
      <c r="G34" s="148"/>
      <c r="H34" s="149"/>
    </row>
    <row r="35" spans="1:8" ht="13.5" customHeight="1" x14ac:dyDescent="0.4">
      <c r="A35" s="169" t="s">
        <v>53</v>
      </c>
      <c r="B35" s="170"/>
      <c r="C35" s="170"/>
      <c r="D35" s="92">
        <v>82.2</v>
      </c>
      <c r="E35" s="171" t="str">
        <f>IF(D33&lt;1,"Use Gyro Toolface Only!","")</f>
        <v>Use Gyro Toolface Only!</v>
      </c>
      <c r="F35" s="171"/>
      <c r="G35" s="171"/>
      <c r="H35" s="172"/>
    </row>
    <row r="36" spans="1:8" ht="13.5" customHeight="1" x14ac:dyDescent="0.4">
      <c r="A36" s="169" t="s">
        <v>49</v>
      </c>
      <c r="B36" s="170"/>
      <c r="C36" s="170"/>
      <c r="D36" s="81">
        <f>D35</f>
        <v>82.2</v>
      </c>
      <c r="E36" s="82"/>
      <c r="F36" s="67"/>
      <c r="G36" s="67"/>
      <c r="H36" s="68"/>
    </row>
    <row r="37" spans="1:8" ht="6" customHeight="1" x14ac:dyDescent="0.4">
      <c r="A37" s="77"/>
      <c r="B37" s="78"/>
      <c r="C37" s="79"/>
      <c r="D37" s="79"/>
      <c r="E37" s="79"/>
      <c r="F37" s="79"/>
      <c r="G37" s="79"/>
      <c r="H37" s="80"/>
    </row>
    <row r="38" spans="1:8" ht="13.5" customHeight="1" x14ac:dyDescent="0.4">
      <c r="A38" s="178" t="s">
        <v>89</v>
      </c>
      <c r="B38" s="179"/>
      <c r="C38" s="179"/>
      <c r="D38" s="179"/>
      <c r="E38" s="179"/>
      <c r="F38" s="179"/>
      <c r="G38" s="179"/>
      <c r="H38" s="180"/>
    </row>
    <row r="39" spans="1:8" ht="13.5" customHeight="1" x14ac:dyDescent="0.4">
      <c r="A39" s="169" t="s">
        <v>56</v>
      </c>
      <c r="B39" s="170"/>
      <c r="C39" s="170"/>
      <c r="D39" s="90">
        <v>2.7777777777777776E-2</v>
      </c>
      <c r="E39" s="83"/>
      <c r="F39" s="83"/>
      <c r="G39" s="83"/>
      <c r="H39" s="84"/>
    </row>
    <row r="40" spans="1:8" ht="13.5" customHeight="1" x14ac:dyDescent="0.4">
      <c r="A40" s="169" t="s">
        <v>48</v>
      </c>
      <c r="B40" s="170"/>
      <c r="C40" s="170"/>
      <c r="D40" s="91">
        <v>0.15</v>
      </c>
      <c r="E40" s="76"/>
      <c r="F40" s="76"/>
      <c r="G40" s="176"/>
      <c r="H40" s="177"/>
    </row>
    <row r="41" spans="1:8" ht="13.5" customHeight="1" x14ac:dyDescent="0.4">
      <c r="A41" s="169" t="s">
        <v>52</v>
      </c>
      <c r="B41" s="170"/>
      <c r="C41" s="170"/>
      <c r="D41" s="92">
        <v>112.6</v>
      </c>
      <c r="E41" s="75"/>
      <c r="F41" s="75"/>
      <c r="G41" s="148"/>
      <c r="H41" s="149"/>
    </row>
    <row r="42" spans="1:8" ht="13.5" customHeight="1" x14ac:dyDescent="0.4">
      <c r="A42" s="169" t="s">
        <v>53</v>
      </c>
      <c r="B42" s="170"/>
      <c r="C42" s="170"/>
      <c r="D42" s="92">
        <v>53.3</v>
      </c>
      <c r="E42" s="171" t="str">
        <f>IF(D40&lt;1,"Use Gyro Toolface Only!","")</f>
        <v>Use Gyro Toolface Only!</v>
      </c>
      <c r="F42" s="171"/>
      <c r="G42" s="171"/>
      <c r="H42" s="172"/>
    </row>
    <row r="43" spans="1:8" ht="13.5" customHeight="1" x14ac:dyDescent="0.4">
      <c r="A43" s="169" t="s">
        <v>49</v>
      </c>
      <c r="B43" s="170"/>
      <c r="C43" s="170"/>
      <c r="D43" s="81">
        <f>D42</f>
        <v>53.3</v>
      </c>
      <c r="E43" s="82"/>
      <c r="F43" s="67"/>
      <c r="G43" s="67"/>
      <c r="H43" s="68"/>
    </row>
    <row r="44" spans="1:8" ht="6" customHeight="1" x14ac:dyDescent="0.4">
      <c r="A44" s="77"/>
      <c r="B44" s="78"/>
      <c r="C44" s="79"/>
      <c r="D44" s="79"/>
      <c r="E44" s="79"/>
      <c r="F44" s="79"/>
      <c r="G44" s="79"/>
      <c r="H44" s="80"/>
    </row>
    <row r="45" spans="1:8" ht="13.5" customHeight="1" x14ac:dyDescent="0.4">
      <c r="A45" s="173"/>
      <c r="B45" s="174"/>
      <c r="C45" s="174"/>
      <c r="D45" s="174"/>
      <c r="E45" s="174"/>
      <c r="F45" s="174"/>
      <c r="G45" s="174"/>
      <c r="H45" s="175"/>
    </row>
    <row r="46" spans="1:8" ht="13.5" customHeight="1" x14ac:dyDescent="0.4">
      <c r="A46" s="88"/>
      <c r="B46" s="70"/>
      <c r="C46" s="62"/>
      <c r="D46" s="62"/>
      <c r="E46" s="62"/>
      <c r="F46" s="62"/>
      <c r="G46" s="62"/>
      <c r="H46" s="63"/>
    </row>
    <row r="47" spans="1:8" ht="13.5" customHeight="1" x14ac:dyDescent="0.4">
      <c r="A47" s="69"/>
      <c r="B47" s="148"/>
      <c r="C47" s="67"/>
      <c r="D47" s="67"/>
      <c r="E47" s="67"/>
      <c r="F47" s="67"/>
      <c r="G47" s="67"/>
      <c r="H47" s="68"/>
    </row>
    <row r="48" spans="1:8" ht="13.5" customHeight="1" x14ac:dyDescent="0.4">
      <c r="A48" s="89"/>
      <c r="B48" s="67"/>
      <c r="C48" s="67"/>
      <c r="D48" s="67"/>
      <c r="E48" s="86"/>
      <c r="F48" s="82"/>
      <c r="G48" s="67"/>
      <c r="H48" s="68"/>
    </row>
    <row r="49" spans="1:8" ht="13.5" customHeight="1" x14ac:dyDescent="0.4">
      <c r="A49" s="89"/>
      <c r="B49" s="67"/>
      <c r="C49" s="67"/>
      <c r="D49" s="67"/>
      <c r="E49" s="85"/>
      <c r="F49" s="67"/>
      <c r="G49" s="67"/>
      <c r="H49" s="68"/>
    </row>
    <row r="50" spans="1:8" ht="13.5" customHeight="1" x14ac:dyDescent="0.4">
      <c r="A50" s="89"/>
      <c r="B50" s="67"/>
      <c r="C50" s="67"/>
      <c r="D50" s="67"/>
      <c r="E50" s="87"/>
      <c r="F50" s="67"/>
      <c r="G50" s="67"/>
      <c r="H50" s="68"/>
    </row>
    <row r="51" spans="1:8" ht="13.5" customHeight="1" x14ac:dyDescent="0.4">
      <c r="A51" s="69"/>
      <c r="B51" s="148"/>
      <c r="C51" s="67"/>
      <c r="D51" s="67"/>
      <c r="E51" s="67"/>
      <c r="F51" s="67"/>
      <c r="G51" s="67"/>
      <c r="H51" s="68"/>
    </row>
    <row r="52" spans="1:8" ht="13.5" customHeight="1" x14ac:dyDescent="0.4">
      <c r="A52" s="69"/>
      <c r="B52" s="148"/>
      <c r="C52" s="67"/>
      <c r="D52" s="67"/>
      <c r="E52" s="67"/>
      <c r="F52" s="67"/>
      <c r="G52" s="67"/>
      <c r="H52" s="68"/>
    </row>
    <row r="53" spans="1:8" ht="13.5" customHeight="1" x14ac:dyDescent="0.4">
      <c r="A53" s="64"/>
      <c r="B53" s="65"/>
      <c r="C53" s="65"/>
      <c r="D53" s="65"/>
      <c r="E53" s="65"/>
      <c r="F53" s="65"/>
      <c r="G53" s="65"/>
      <c r="H53" s="66"/>
    </row>
  </sheetData>
  <mergeCells count="36">
    <mergeCell ref="A17:H17"/>
    <mergeCell ref="A1:E1"/>
    <mergeCell ref="A8:B8"/>
    <mergeCell ref="C8:D8"/>
    <mergeCell ref="G14:H14"/>
    <mergeCell ref="G15:H15"/>
    <mergeCell ref="A28:C28"/>
    <mergeCell ref="E28:H28"/>
    <mergeCell ref="A19:H19"/>
    <mergeCell ref="A20:C20"/>
    <mergeCell ref="A21:C21"/>
    <mergeCell ref="D21:H21"/>
    <mergeCell ref="A23:H23"/>
    <mergeCell ref="A24:H24"/>
    <mergeCell ref="A25:C25"/>
    <mergeCell ref="A26:C26"/>
    <mergeCell ref="G26:H26"/>
    <mergeCell ref="A27:C27"/>
    <mergeCell ref="A40:C40"/>
    <mergeCell ref="G40:H40"/>
    <mergeCell ref="A29:C29"/>
    <mergeCell ref="A31:H31"/>
    <mergeCell ref="A32:C32"/>
    <mergeCell ref="A33:C33"/>
    <mergeCell ref="G33:H33"/>
    <mergeCell ref="A34:C34"/>
    <mergeCell ref="A35:C35"/>
    <mergeCell ref="E35:H35"/>
    <mergeCell ref="A36:C36"/>
    <mergeCell ref="A38:H38"/>
    <mergeCell ref="A39:C39"/>
    <mergeCell ref="A41:C41"/>
    <mergeCell ref="A42:C42"/>
    <mergeCell ref="E42:H42"/>
    <mergeCell ref="A43:C43"/>
    <mergeCell ref="A45:H45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85" zoomScaleNormal="85" workbookViewId="0">
      <selection activeCell="E46" sqref="E46"/>
    </sheetView>
  </sheetViews>
  <sheetFormatPr defaultColWidth="9.15234375" defaultRowHeight="14.6" x14ac:dyDescent="0.4"/>
  <cols>
    <col min="1" max="8" width="12.3046875" style="30" customWidth="1"/>
    <col min="9" max="16384" width="9.15234375" style="30"/>
  </cols>
  <sheetData>
    <row r="1" spans="1:8" ht="38.25" customHeight="1" x14ac:dyDescent="0.4">
      <c r="A1" s="156" t="s">
        <v>70</v>
      </c>
      <c r="B1" s="156"/>
      <c r="C1" s="156"/>
      <c r="D1" s="156"/>
      <c r="E1" s="156"/>
    </row>
    <row r="2" spans="1:8" x14ac:dyDescent="0.4">
      <c r="A2" s="38" t="s">
        <v>0</v>
      </c>
      <c r="B2" s="39"/>
      <c r="C2" s="39"/>
      <c r="D2" s="39"/>
      <c r="E2" s="39"/>
      <c r="F2" s="39"/>
      <c r="G2" s="39"/>
      <c r="H2" s="40"/>
    </row>
    <row r="3" spans="1:8" s="32" customFormat="1" ht="9" customHeight="1" x14ac:dyDescent="0.4">
      <c r="A3" s="34" t="s">
        <v>1</v>
      </c>
      <c r="B3" s="36"/>
      <c r="C3" s="34" t="s">
        <v>3</v>
      </c>
      <c r="D3" s="36"/>
      <c r="E3" s="34" t="s">
        <v>2</v>
      </c>
      <c r="F3" s="36"/>
      <c r="G3" s="34" t="s">
        <v>7</v>
      </c>
      <c r="H3" s="37"/>
    </row>
    <row r="4" spans="1:8" s="31" customFormat="1" x14ac:dyDescent="0.4">
      <c r="A4" s="46" t="str">
        <f>'Event Summary'!A4</f>
        <v>DBP</v>
      </c>
      <c r="B4" s="44"/>
      <c r="C4" s="46" t="str">
        <f>'Event Summary'!C4</f>
        <v>TGS3</v>
      </c>
      <c r="D4" s="45"/>
      <c r="E4" s="46" t="str">
        <f>'Event Summary'!E4</f>
        <v>Tubridgi L9</v>
      </c>
      <c r="F4" s="44"/>
      <c r="G4" s="47" t="str">
        <f>'Event Summary'!G4</f>
        <v>Australia</v>
      </c>
      <c r="H4" s="50"/>
    </row>
    <row r="5" spans="1:8" s="31" customFormat="1" ht="9" customHeight="1" x14ac:dyDescent="0.4">
      <c r="A5" s="34" t="s">
        <v>9</v>
      </c>
      <c r="B5" s="37"/>
      <c r="C5" s="34" t="s">
        <v>38</v>
      </c>
      <c r="D5" s="35"/>
      <c r="E5" s="34" t="s">
        <v>29</v>
      </c>
      <c r="F5" s="35"/>
      <c r="G5" s="34" t="s">
        <v>30</v>
      </c>
      <c r="H5" s="35"/>
    </row>
    <row r="6" spans="1:8" s="31" customFormat="1" x14ac:dyDescent="0.4">
      <c r="A6" s="47" t="str">
        <f>'Event Summary'!A6</f>
        <v>Western Australia</v>
      </c>
      <c r="B6" s="50"/>
      <c r="C6" s="53" t="str">
        <f>'Event Summary'!C6</f>
        <v>Well Head</v>
      </c>
      <c r="D6" s="50"/>
      <c r="E6" s="57" t="str">
        <f>'Event Summary'!E6</f>
        <v>21° 46' 22.10" S.</v>
      </c>
      <c r="F6" s="55"/>
      <c r="G6" s="57" t="str">
        <f>'Event Summary'!G6</f>
        <v>114° 50' 21.40" E.</v>
      </c>
      <c r="H6" s="45"/>
    </row>
    <row r="7" spans="1:8" s="31" customFormat="1" ht="9" customHeight="1" x14ac:dyDescent="0.4">
      <c r="A7" s="34" t="s">
        <v>25</v>
      </c>
      <c r="B7" s="37"/>
      <c r="C7" s="34" t="s">
        <v>26</v>
      </c>
      <c r="D7" s="35"/>
      <c r="E7" s="34" t="s">
        <v>27</v>
      </c>
      <c r="F7" s="35"/>
      <c r="G7" s="34" t="s">
        <v>28</v>
      </c>
      <c r="H7" s="35"/>
    </row>
    <row r="8" spans="1:8" s="31" customFormat="1" x14ac:dyDescent="0.4">
      <c r="A8" s="185">
        <f>'Event Summary'!A8:B8</f>
        <v>7590759.7130000005</v>
      </c>
      <c r="B8" s="186"/>
      <c r="C8" s="187">
        <f>'Event Summary'!C8:D8</f>
        <v>277757.37400000001</v>
      </c>
      <c r="D8" s="188"/>
      <c r="E8" s="54" t="str">
        <f>'Event Summary'!E8</f>
        <v>GDA94/MGA94</v>
      </c>
      <c r="F8" s="55"/>
      <c r="G8" s="54">
        <f>'Event Summary'!G8</f>
        <v>55</v>
      </c>
      <c r="H8" s="45"/>
    </row>
    <row r="9" spans="1:8" x14ac:dyDescent="0.4">
      <c r="A9" s="38" t="s">
        <v>5</v>
      </c>
      <c r="B9" s="39"/>
      <c r="C9" s="39"/>
      <c r="D9" s="39"/>
      <c r="E9" s="39"/>
      <c r="F9" s="39"/>
      <c r="G9" s="49"/>
      <c r="H9" s="40"/>
    </row>
    <row r="10" spans="1:8" s="32" customFormat="1" ht="9" customHeight="1" x14ac:dyDescent="0.4">
      <c r="A10" s="34" t="s">
        <v>13</v>
      </c>
      <c r="B10" s="35"/>
      <c r="C10" s="48" t="s">
        <v>6</v>
      </c>
      <c r="D10" s="35"/>
      <c r="E10" s="48" t="s">
        <v>14</v>
      </c>
      <c r="F10" s="36"/>
      <c r="G10" s="34" t="s">
        <v>11</v>
      </c>
      <c r="H10" s="35"/>
    </row>
    <row r="11" spans="1:8" s="31" customFormat="1" x14ac:dyDescent="0.4">
      <c r="A11" s="41" t="str">
        <f>'Event Summary'!A11</f>
        <v>Ground Level</v>
      </c>
      <c r="B11" s="43"/>
      <c r="C11" s="51">
        <f>'Event Summary'!C11</f>
        <v>0</v>
      </c>
      <c r="D11" s="43"/>
      <c r="E11" s="41" t="str">
        <f>'Event Summary'!E11</f>
        <v>RT</v>
      </c>
      <c r="F11" s="42"/>
      <c r="G11" s="51">
        <f>'Event Summary'!G11</f>
        <v>3</v>
      </c>
      <c r="H11" s="43"/>
    </row>
    <row r="12" spans="1:8" s="32" customFormat="1" ht="9" customHeight="1" x14ac:dyDescent="0.4">
      <c r="A12" s="34" t="s">
        <v>4</v>
      </c>
      <c r="B12" s="35"/>
      <c r="C12" s="34" t="s">
        <v>39</v>
      </c>
      <c r="D12" s="35"/>
      <c r="E12" s="34" t="s">
        <v>10</v>
      </c>
      <c r="F12" s="35"/>
      <c r="G12" s="34" t="s">
        <v>35</v>
      </c>
      <c r="H12" s="35"/>
    </row>
    <row r="13" spans="1:8" s="31" customFormat="1" x14ac:dyDescent="0.4">
      <c r="A13" s="52">
        <f>'Event Summary'!A13</f>
        <v>42747</v>
      </c>
      <c r="B13" s="43"/>
      <c r="C13" s="41" t="str">
        <f>'Event Summary'!C13</f>
        <v>North Seeking Gyro</v>
      </c>
      <c r="D13" s="43"/>
      <c r="E13" s="41" t="str">
        <f>'Event Summary'!E13</f>
        <v>True North</v>
      </c>
      <c r="F13" s="43"/>
      <c r="G13" s="56" t="str">
        <f>'Event Summary'!G13</f>
        <v>N/A</v>
      </c>
      <c r="H13" s="43"/>
    </row>
    <row r="14" spans="1:8" s="32" customFormat="1" ht="9" customHeight="1" x14ac:dyDescent="0.4">
      <c r="A14" s="58" t="s">
        <v>41</v>
      </c>
      <c r="B14" s="35"/>
      <c r="C14" s="34" t="s">
        <v>31</v>
      </c>
      <c r="D14" s="35"/>
      <c r="E14" s="34" t="s">
        <v>37</v>
      </c>
      <c r="F14" s="36"/>
      <c r="G14" s="189" t="s">
        <v>15</v>
      </c>
      <c r="H14" s="190"/>
    </row>
    <row r="15" spans="1:8" s="33" customFormat="1" ht="12.9" x14ac:dyDescent="0.4">
      <c r="A15" s="52" t="str">
        <f>'Event Summary'!A15</f>
        <v>M. Wayne</v>
      </c>
      <c r="B15" s="43"/>
      <c r="C15" s="41" t="str">
        <f>'Event Summary'!C15</f>
        <v>J. Hollingworth</v>
      </c>
      <c r="D15" s="43"/>
      <c r="E15" s="41" t="str">
        <f>'Event Summary'!E15</f>
        <v>Halliburton</v>
      </c>
      <c r="F15" s="42"/>
      <c r="G15" s="191">
        <f>'Event Summary'!G15:H15</f>
        <v>13062</v>
      </c>
      <c r="H15" s="192"/>
    </row>
    <row r="16" spans="1:8" s="3" customFormat="1" ht="9" customHeight="1" x14ac:dyDescent="0.3">
      <c r="A16" s="34" t="s">
        <v>12</v>
      </c>
      <c r="B16" s="4"/>
      <c r="C16" s="4"/>
      <c r="D16" s="4"/>
      <c r="E16" s="4"/>
      <c r="F16" s="4"/>
      <c r="G16" s="4"/>
      <c r="H16" s="5"/>
    </row>
    <row r="17" spans="1:8" ht="27.45" customHeight="1" x14ac:dyDescent="0.4">
      <c r="A17" s="193" t="s">
        <v>97</v>
      </c>
      <c r="B17" s="194"/>
      <c r="C17" s="194"/>
      <c r="D17" s="194"/>
      <c r="E17" s="194"/>
      <c r="F17" s="194"/>
      <c r="G17" s="194"/>
      <c r="H17" s="195"/>
    </row>
    <row r="18" spans="1:8" ht="6" customHeight="1" x14ac:dyDescent="0.4">
      <c r="A18" s="59"/>
      <c r="B18" s="60"/>
      <c r="C18" s="60"/>
      <c r="D18" s="60"/>
      <c r="E18" s="60"/>
      <c r="F18" s="60"/>
      <c r="G18" s="60"/>
      <c r="H18" s="61"/>
    </row>
    <row r="19" spans="1:8" s="6" customFormat="1" x14ac:dyDescent="0.4">
      <c r="A19" s="173" t="s">
        <v>5</v>
      </c>
      <c r="B19" s="174"/>
      <c r="C19" s="174"/>
      <c r="D19" s="174"/>
      <c r="E19" s="174"/>
      <c r="F19" s="174"/>
      <c r="G19" s="174"/>
      <c r="H19" s="175"/>
    </row>
    <row r="20" spans="1:8" ht="13.5" customHeight="1" x14ac:dyDescent="0.4">
      <c r="A20" s="181" t="s">
        <v>72</v>
      </c>
      <c r="B20" s="182"/>
      <c r="C20" s="182"/>
      <c r="D20" s="93" t="s">
        <v>96</v>
      </c>
      <c r="E20" s="94"/>
      <c r="F20" s="94"/>
      <c r="G20" s="94"/>
      <c r="H20" s="95"/>
    </row>
    <row r="21" spans="1:8" ht="13.5" customHeight="1" x14ac:dyDescent="0.4">
      <c r="A21" s="169" t="s">
        <v>45</v>
      </c>
      <c r="B21" s="170"/>
      <c r="C21" s="170"/>
      <c r="D21" s="183"/>
      <c r="E21" s="183"/>
      <c r="F21" s="183"/>
      <c r="G21" s="183"/>
      <c r="H21" s="184"/>
    </row>
    <row r="22" spans="1:8" ht="6" customHeight="1" x14ac:dyDescent="0.4">
      <c r="A22" s="71"/>
      <c r="B22" s="72"/>
      <c r="C22" s="72"/>
      <c r="D22" s="73"/>
      <c r="E22" s="73"/>
      <c r="F22" s="73"/>
      <c r="G22" s="73"/>
      <c r="H22" s="74"/>
    </row>
    <row r="23" spans="1:8" ht="13.5" customHeight="1" x14ac:dyDescent="0.4">
      <c r="A23" s="173" t="s">
        <v>46</v>
      </c>
      <c r="B23" s="174"/>
      <c r="C23" s="174"/>
      <c r="D23" s="174"/>
      <c r="E23" s="174"/>
      <c r="F23" s="174"/>
      <c r="G23" s="174"/>
      <c r="H23" s="175"/>
    </row>
    <row r="24" spans="1:8" ht="13.5" customHeight="1" x14ac:dyDescent="0.4">
      <c r="A24" s="178" t="s">
        <v>47</v>
      </c>
      <c r="B24" s="179"/>
      <c r="C24" s="179"/>
      <c r="D24" s="179"/>
      <c r="E24" s="179"/>
      <c r="F24" s="179"/>
      <c r="G24" s="179"/>
      <c r="H24" s="180"/>
    </row>
    <row r="25" spans="1:8" ht="13.5" customHeight="1" x14ac:dyDescent="0.4">
      <c r="A25" s="169" t="s">
        <v>56</v>
      </c>
      <c r="B25" s="170"/>
      <c r="C25" s="170"/>
      <c r="D25" s="90">
        <v>0.85069444444444453</v>
      </c>
      <c r="E25" s="83"/>
      <c r="F25" s="83"/>
      <c r="G25" s="83"/>
      <c r="H25" s="84"/>
    </row>
    <row r="26" spans="1:8" ht="13.5" customHeight="1" x14ac:dyDescent="0.4">
      <c r="A26" s="169" t="s">
        <v>48</v>
      </c>
      <c r="B26" s="170"/>
      <c r="C26" s="170"/>
      <c r="D26" s="91">
        <v>0.27</v>
      </c>
      <c r="E26" s="76"/>
      <c r="F26" s="76"/>
      <c r="G26" s="176"/>
      <c r="H26" s="177"/>
    </row>
    <row r="27" spans="1:8" ht="13.5" customHeight="1" x14ac:dyDescent="0.4">
      <c r="A27" s="169" t="s">
        <v>53</v>
      </c>
      <c r="B27" s="170"/>
      <c r="C27" s="170"/>
      <c r="D27" s="92">
        <v>148.36000000000001</v>
      </c>
      <c r="E27" s="171" t="str">
        <f>IF(D26&lt;1,"Use Gyro Toolface Only!","")</f>
        <v>Use Gyro Toolface Only!</v>
      </c>
      <c r="F27" s="171"/>
      <c r="G27" s="171"/>
      <c r="H27" s="172"/>
    </row>
    <row r="28" spans="1:8" ht="13.5" customHeight="1" x14ac:dyDescent="0.4">
      <c r="A28" s="169" t="s">
        <v>49</v>
      </c>
      <c r="B28" s="170"/>
      <c r="C28" s="170"/>
      <c r="D28" s="81">
        <f>D27</f>
        <v>148.36000000000001</v>
      </c>
      <c r="E28" s="82"/>
      <c r="F28" s="67"/>
      <c r="G28" s="67"/>
      <c r="H28" s="68"/>
    </row>
    <row r="29" spans="1:8" ht="6" customHeight="1" x14ac:dyDescent="0.4">
      <c r="A29" s="77"/>
      <c r="B29" s="78"/>
      <c r="C29" s="79"/>
      <c r="D29" s="79"/>
      <c r="E29" s="79"/>
      <c r="F29" s="79"/>
      <c r="G29" s="79"/>
      <c r="H29" s="80"/>
    </row>
    <row r="30" spans="1:8" ht="13.5" customHeight="1" x14ac:dyDescent="0.4">
      <c r="A30" s="178" t="s">
        <v>50</v>
      </c>
      <c r="B30" s="179"/>
      <c r="C30" s="179"/>
      <c r="D30" s="179"/>
      <c r="E30" s="179"/>
      <c r="F30" s="179"/>
      <c r="G30" s="179"/>
      <c r="H30" s="180"/>
    </row>
    <row r="31" spans="1:8" ht="13.5" customHeight="1" x14ac:dyDescent="0.4">
      <c r="A31" s="169" t="s">
        <v>56</v>
      </c>
      <c r="B31" s="170"/>
      <c r="C31" s="170"/>
      <c r="D31" s="90">
        <v>0.85416666666666663</v>
      </c>
      <c r="E31" s="83"/>
      <c r="F31" s="83"/>
      <c r="G31" s="83"/>
      <c r="H31" s="84"/>
    </row>
    <row r="32" spans="1:8" ht="13.5" customHeight="1" x14ac:dyDescent="0.4">
      <c r="A32" s="169" t="s">
        <v>48</v>
      </c>
      <c r="B32" s="170"/>
      <c r="C32" s="170"/>
      <c r="D32" s="91">
        <v>0.22</v>
      </c>
      <c r="E32" s="76"/>
      <c r="F32" s="76"/>
      <c r="G32" s="176"/>
      <c r="H32" s="177"/>
    </row>
    <row r="33" spans="1:8" ht="13.5" customHeight="1" x14ac:dyDescent="0.4">
      <c r="A33" s="169" t="s">
        <v>53</v>
      </c>
      <c r="B33" s="170"/>
      <c r="C33" s="170"/>
      <c r="D33" s="92">
        <v>144.38</v>
      </c>
      <c r="E33" s="171" t="str">
        <f>IF(D32&lt;1,"Use Gyro Toolface Only!","")</f>
        <v>Use Gyro Toolface Only!</v>
      </c>
      <c r="F33" s="171"/>
      <c r="G33" s="171"/>
      <c r="H33" s="172"/>
    </row>
    <row r="34" spans="1:8" ht="13.5" customHeight="1" x14ac:dyDescent="0.4">
      <c r="A34" s="169" t="s">
        <v>49</v>
      </c>
      <c r="B34" s="170"/>
      <c r="C34" s="170"/>
      <c r="D34" s="81">
        <f>D33</f>
        <v>144.38</v>
      </c>
      <c r="E34" s="82"/>
      <c r="F34" s="67"/>
      <c r="G34" s="67"/>
      <c r="H34" s="68"/>
    </row>
    <row r="35" spans="1:8" ht="6" customHeight="1" x14ac:dyDescent="0.4">
      <c r="A35" s="77"/>
      <c r="B35" s="78"/>
      <c r="C35" s="79"/>
      <c r="D35" s="79"/>
      <c r="E35" s="79"/>
      <c r="F35" s="79"/>
      <c r="G35" s="79"/>
      <c r="H35" s="80"/>
    </row>
    <row r="36" spans="1:8" ht="13.5" customHeight="1" x14ac:dyDescent="0.4">
      <c r="A36" s="178" t="s">
        <v>51</v>
      </c>
      <c r="B36" s="179"/>
      <c r="C36" s="179"/>
      <c r="D36" s="179"/>
      <c r="E36" s="179"/>
      <c r="F36" s="179"/>
      <c r="G36" s="179"/>
      <c r="H36" s="180"/>
    </row>
    <row r="37" spans="1:8" ht="13.5" customHeight="1" x14ac:dyDescent="0.4">
      <c r="A37" s="169" t="s">
        <v>56</v>
      </c>
      <c r="B37" s="170"/>
      <c r="C37" s="170"/>
      <c r="D37" s="90">
        <v>0.85763888888888884</v>
      </c>
      <c r="E37" s="83"/>
      <c r="F37" s="83"/>
      <c r="G37" s="83"/>
      <c r="H37" s="84"/>
    </row>
    <row r="38" spans="1:8" ht="13.5" customHeight="1" x14ac:dyDescent="0.4">
      <c r="A38" s="169" t="s">
        <v>48</v>
      </c>
      <c r="B38" s="170"/>
      <c r="C38" s="170"/>
      <c r="D38" s="91">
        <v>0.22</v>
      </c>
      <c r="E38" s="76"/>
      <c r="F38" s="76"/>
      <c r="G38" s="176"/>
      <c r="H38" s="177"/>
    </row>
    <row r="39" spans="1:8" ht="13.5" customHeight="1" x14ac:dyDescent="0.4">
      <c r="A39" s="169" t="s">
        <v>53</v>
      </c>
      <c r="B39" s="170"/>
      <c r="C39" s="170"/>
      <c r="D39" s="92">
        <v>144.77000000000001</v>
      </c>
      <c r="E39" s="171" t="str">
        <f>IF(D38&lt;1,"Use Gyro Toolface Only!","")</f>
        <v>Use Gyro Toolface Only!</v>
      </c>
      <c r="F39" s="171"/>
      <c r="G39" s="171"/>
      <c r="H39" s="172"/>
    </row>
    <row r="40" spans="1:8" ht="13.5" customHeight="1" x14ac:dyDescent="0.4">
      <c r="A40" s="169" t="s">
        <v>49</v>
      </c>
      <c r="B40" s="170"/>
      <c r="C40" s="170"/>
      <c r="D40" s="81">
        <f>D39</f>
        <v>144.77000000000001</v>
      </c>
      <c r="E40" s="82"/>
      <c r="F40" s="67"/>
      <c r="G40" s="67"/>
      <c r="H40" s="68"/>
    </row>
    <row r="41" spans="1:8" ht="6" customHeight="1" x14ac:dyDescent="0.4">
      <c r="A41" s="77"/>
      <c r="B41" s="78"/>
      <c r="C41" s="79"/>
      <c r="D41" s="79"/>
      <c r="E41" s="79"/>
      <c r="F41" s="79"/>
      <c r="G41" s="79"/>
      <c r="H41" s="80"/>
    </row>
    <row r="42" spans="1:8" ht="13.5" customHeight="1" x14ac:dyDescent="0.4">
      <c r="A42" s="173" t="s">
        <v>54</v>
      </c>
      <c r="B42" s="174"/>
      <c r="C42" s="174"/>
      <c r="D42" s="174"/>
      <c r="E42" s="174"/>
      <c r="F42" s="174"/>
      <c r="G42" s="174"/>
      <c r="H42" s="175"/>
    </row>
    <row r="43" spans="1:8" ht="13.5" customHeight="1" x14ac:dyDescent="0.4">
      <c r="A43" s="88"/>
      <c r="B43" s="70"/>
      <c r="C43" s="62"/>
      <c r="D43" s="62"/>
      <c r="E43" s="62"/>
      <c r="F43" s="62"/>
      <c r="G43" s="62"/>
      <c r="H43" s="63"/>
    </row>
    <row r="44" spans="1:8" ht="13.5" customHeight="1" x14ac:dyDescent="0.4">
      <c r="A44" s="69"/>
      <c r="B44" s="148"/>
      <c r="C44" s="67"/>
      <c r="D44" s="67"/>
      <c r="E44" s="67"/>
      <c r="F44" s="67"/>
      <c r="G44" s="67"/>
      <c r="H44" s="68"/>
    </row>
    <row r="45" spans="1:8" ht="13.5" customHeight="1" x14ac:dyDescent="0.4">
      <c r="A45" s="89" t="str">
        <f>"Average Hole Deviation at "&amp;D$20&amp; "m"</f>
        <v>Average Hole Deviation at 475mm</v>
      </c>
      <c r="B45" s="67"/>
      <c r="C45" s="67"/>
      <c r="D45" s="67"/>
      <c r="E45" s="86">
        <f>AVERAGE(D38,D32,D26)</f>
        <v>0.23666666666666666</v>
      </c>
      <c r="F45" s="82" t="str">
        <f>IF(E45&lt;1,"Deviation to low to use gravity toolface","")</f>
        <v>Deviation to low to use gravity toolface</v>
      </c>
      <c r="G45" s="67"/>
      <c r="H45" s="68"/>
    </row>
    <row r="46" spans="1:8" ht="13.5" customHeight="1" x14ac:dyDescent="0.4">
      <c r="A46" s="89" t="s">
        <v>55</v>
      </c>
      <c r="B46" s="67"/>
      <c r="C46" s="67"/>
      <c r="D46" s="67"/>
      <c r="E46" s="87">
        <f>AVERAGE(D27,D33,D39)</f>
        <v>145.83666666666667</v>
      </c>
      <c r="F46" s="67" t="str">
        <f>IF(E45&gt;5,"Use gravity toolface and well Azimuth","")</f>
        <v/>
      </c>
      <c r="G46" s="67"/>
      <c r="H46" s="68"/>
    </row>
    <row r="47" spans="1:8" ht="13.5" customHeight="1" x14ac:dyDescent="0.4">
      <c r="A47" s="69"/>
      <c r="B47" s="148"/>
      <c r="C47" s="67"/>
      <c r="D47" s="67"/>
      <c r="E47" s="67"/>
      <c r="F47" s="67"/>
      <c r="G47" s="67"/>
      <c r="H47" s="68"/>
    </row>
    <row r="48" spans="1:8" ht="13.5" customHeight="1" x14ac:dyDescent="0.4">
      <c r="A48" s="64"/>
      <c r="B48" s="65"/>
      <c r="C48" s="65"/>
      <c r="D48" s="65"/>
      <c r="E48" s="65"/>
      <c r="F48" s="65"/>
      <c r="G48" s="65"/>
      <c r="H48" s="66"/>
    </row>
  </sheetData>
  <mergeCells count="33">
    <mergeCell ref="A17:H17"/>
    <mergeCell ref="A1:E1"/>
    <mergeCell ref="A8:B8"/>
    <mergeCell ref="C8:D8"/>
    <mergeCell ref="G14:H14"/>
    <mergeCell ref="G15:H15"/>
    <mergeCell ref="A24:H24"/>
    <mergeCell ref="A25:C25"/>
    <mergeCell ref="A26:C26"/>
    <mergeCell ref="G26:H26"/>
    <mergeCell ref="A19:H19"/>
    <mergeCell ref="A20:C20"/>
    <mergeCell ref="A21:C21"/>
    <mergeCell ref="D21:H21"/>
    <mergeCell ref="A23:H23"/>
    <mergeCell ref="A32:C32"/>
    <mergeCell ref="G32:H32"/>
    <mergeCell ref="A33:C33"/>
    <mergeCell ref="E33:H33"/>
    <mergeCell ref="A27:C27"/>
    <mergeCell ref="E27:H27"/>
    <mergeCell ref="A28:C28"/>
    <mergeCell ref="A30:H30"/>
    <mergeCell ref="A31:C31"/>
    <mergeCell ref="A42:H42"/>
    <mergeCell ref="A39:C39"/>
    <mergeCell ref="E39:H39"/>
    <mergeCell ref="A40:C40"/>
    <mergeCell ref="A34:C34"/>
    <mergeCell ref="A36:H36"/>
    <mergeCell ref="A37:C37"/>
    <mergeCell ref="A38:C38"/>
    <mergeCell ref="G38:H3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" zoomScale="85" zoomScaleNormal="85" workbookViewId="0">
      <selection activeCell="E46" sqref="E46"/>
    </sheetView>
  </sheetViews>
  <sheetFormatPr defaultColWidth="9.15234375" defaultRowHeight="14.6" x14ac:dyDescent="0.4"/>
  <cols>
    <col min="1" max="8" width="12.3046875" style="30" customWidth="1"/>
    <col min="9" max="16384" width="9.15234375" style="30"/>
  </cols>
  <sheetData>
    <row r="1" spans="1:8" ht="38.25" customHeight="1" x14ac:dyDescent="0.4">
      <c r="A1" s="156" t="s">
        <v>71</v>
      </c>
      <c r="B1" s="156"/>
      <c r="C1" s="156"/>
      <c r="D1" s="156"/>
      <c r="E1" s="156"/>
    </row>
    <row r="2" spans="1:8" x14ac:dyDescent="0.4">
      <c r="A2" s="38" t="s">
        <v>0</v>
      </c>
      <c r="B2" s="39"/>
      <c r="C2" s="39"/>
      <c r="D2" s="39"/>
      <c r="E2" s="39"/>
      <c r="F2" s="39"/>
      <c r="G2" s="39"/>
      <c r="H2" s="40"/>
    </row>
    <row r="3" spans="1:8" s="32" customFormat="1" ht="9" customHeight="1" x14ac:dyDescent="0.4">
      <c r="A3" s="34" t="s">
        <v>1</v>
      </c>
      <c r="B3" s="36"/>
      <c r="C3" s="34" t="s">
        <v>3</v>
      </c>
      <c r="D3" s="36"/>
      <c r="E3" s="34" t="s">
        <v>2</v>
      </c>
      <c r="F3" s="36"/>
      <c r="G3" s="34" t="s">
        <v>7</v>
      </c>
      <c r="H3" s="37"/>
    </row>
    <row r="4" spans="1:8" s="31" customFormat="1" x14ac:dyDescent="0.4">
      <c r="A4" s="46" t="str">
        <f>'Event Summary'!A4</f>
        <v>DBP</v>
      </c>
      <c r="B4" s="44"/>
      <c r="C4" s="46" t="str">
        <f>'Event Summary'!C4</f>
        <v>TGS3</v>
      </c>
      <c r="D4" s="45"/>
      <c r="E4" s="46" t="str">
        <f>'Event Summary'!E4</f>
        <v>Tubridgi L9</v>
      </c>
      <c r="F4" s="44"/>
      <c r="G4" s="47" t="str">
        <f>'Event Summary'!G4</f>
        <v>Australia</v>
      </c>
      <c r="H4" s="50"/>
    </row>
    <row r="5" spans="1:8" s="31" customFormat="1" ht="9" customHeight="1" x14ac:dyDescent="0.4">
      <c r="A5" s="34" t="s">
        <v>9</v>
      </c>
      <c r="B5" s="37"/>
      <c r="C5" s="34" t="s">
        <v>38</v>
      </c>
      <c r="D5" s="35"/>
      <c r="E5" s="34" t="s">
        <v>29</v>
      </c>
      <c r="F5" s="35"/>
      <c r="G5" s="34" t="s">
        <v>30</v>
      </c>
      <c r="H5" s="35"/>
    </row>
    <row r="6" spans="1:8" s="31" customFormat="1" x14ac:dyDescent="0.4">
      <c r="A6" s="47" t="str">
        <f>'Event Summary'!A6</f>
        <v>Western Australia</v>
      </c>
      <c r="B6" s="50"/>
      <c r="C6" s="53" t="str">
        <f>'Event Summary'!C6</f>
        <v>Well Head</v>
      </c>
      <c r="D6" s="50"/>
      <c r="E6" s="57" t="str">
        <f>'Event Summary'!E6</f>
        <v>21° 46' 22.10" S.</v>
      </c>
      <c r="F6" s="55"/>
      <c r="G6" s="57" t="str">
        <f>'Event Summary'!G6</f>
        <v>114° 50' 21.40" E.</v>
      </c>
      <c r="H6" s="45"/>
    </row>
    <row r="7" spans="1:8" s="31" customFormat="1" ht="9" customHeight="1" x14ac:dyDescent="0.4">
      <c r="A7" s="34" t="s">
        <v>25</v>
      </c>
      <c r="B7" s="37"/>
      <c r="C7" s="34" t="s">
        <v>26</v>
      </c>
      <c r="D7" s="35"/>
      <c r="E7" s="34" t="s">
        <v>27</v>
      </c>
      <c r="F7" s="35"/>
      <c r="G7" s="34" t="s">
        <v>28</v>
      </c>
      <c r="H7" s="35"/>
    </row>
    <row r="8" spans="1:8" s="31" customFormat="1" x14ac:dyDescent="0.4">
      <c r="A8" s="185">
        <f>'Event Summary'!A8:B8</f>
        <v>7590759.7130000005</v>
      </c>
      <c r="B8" s="186"/>
      <c r="C8" s="187">
        <f>'Event Summary'!C8:D8</f>
        <v>277757.37400000001</v>
      </c>
      <c r="D8" s="188"/>
      <c r="E8" s="54" t="str">
        <f>'Event Summary'!E8</f>
        <v>GDA94/MGA94</v>
      </c>
      <c r="F8" s="55"/>
      <c r="G8" s="54">
        <v>50</v>
      </c>
      <c r="H8" s="45"/>
    </row>
    <row r="9" spans="1:8" x14ac:dyDescent="0.4">
      <c r="A9" s="38" t="s">
        <v>5</v>
      </c>
      <c r="B9" s="39"/>
      <c r="C9" s="39"/>
      <c r="D9" s="39"/>
      <c r="E9" s="39"/>
      <c r="F9" s="39"/>
      <c r="G9" s="49"/>
      <c r="H9" s="40"/>
    </row>
    <row r="10" spans="1:8" s="32" customFormat="1" ht="9" customHeight="1" x14ac:dyDescent="0.4">
      <c r="A10" s="34" t="s">
        <v>13</v>
      </c>
      <c r="B10" s="35"/>
      <c r="C10" s="48" t="s">
        <v>6</v>
      </c>
      <c r="D10" s="35"/>
      <c r="E10" s="48" t="s">
        <v>14</v>
      </c>
      <c r="F10" s="36"/>
      <c r="G10" s="34" t="s">
        <v>11</v>
      </c>
      <c r="H10" s="35"/>
    </row>
    <row r="11" spans="1:8" s="31" customFormat="1" x14ac:dyDescent="0.4">
      <c r="A11" s="41" t="str">
        <f>'Event Summary'!A11</f>
        <v>Ground Level</v>
      </c>
      <c r="B11" s="43"/>
      <c r="C11" s="51">
        <f>'Event Summary'!C11</f>
        <v>0</v>
      </c>
      <c r="D11" s="43"/>
      <c r="E11" s="41" t="str">
        <f>'Event Summary'!E11</f>
        <v>RT</v>
      </c>
      <c r="F11" s="42"/>
      <c r="G11" s="51">
        <f>'Event Summary'!G11</f>
        <v>3</v>
      </c>
      <c r="H11" s="43"/>
    </row>
    <row r="12" spans="1:8" s="32" customFormat="1" ht="9" customHeight="1" x14ac:dyDescent="0.4">
      <c r="A12" s="34" t="s">
        <v>4</v>
      </c>
      <c r="B12" s="35"/>
      <c r="C12" s="34" t="s">
        <v>39</v>
      </c>
      <c r="D12" s="35"/>
      <c r="E12" s="34" t="s">
        <v>10</v>
      </c>
      <c r="F12" s="35"/>
      <c r="G12" s="34" t="s">
        <v>35</v>
      </c>
      <c r="H12" s="35"/>
    </row>
    <row r="13" spans="1:8" s="31" customFormat="1" x14ac:dyDescent="0.4">
      <c r="A13" s="52">
        <f>'Event Summary'!A13</f>
        <v>42747</v>
      </c>
      <c r="B13" s="43"/>
      <c r="C13" s="41" t="str">
        <f>'Event Summary'!C13</f>
        <v>North Seeking Gyro</v>
      </c>
      <c r="D13" s="43"/>
      <c r="E13" s="41" t="str">
        <f>'Event Summary'!E13</f>
        <v>True North</v>
      </c>
      <c r="F13" s="43"/>
      <c r="G13" s="56" t="str">
        <f>'Event Summary'!G13</f>
        <v>N/A</v>
      </c>
      <c r="H13" s="43"/>
    </row>
    <row r="14" spans="1:8" s="32" customFormat="1" ht="9" customHeight="1" x14ac:dyDescent="0.4">
      <c r="A14" s="58" t="s">
        <v>41</v>
      </c>
      <c r="B14" s="35"/>
      <c r="C14" s="34" t="s">
        <v>31</v>
      </c>
      <c r="D14" s="35"/>
      <c r="E14" s="34" t="s">
        <v>37</v>
      </c>
      <c r="F14" s="36"/>
      <c r="G14" s="189" t="s">
        <v>15</v>
      </c>
      <c r="H14" s="190"/>
    </row>
    <row r="15" spans="1:8" s="33" customFormat="1" ht="12.9" x14ac:dyDescent="0.4">
      <c r="A15" s="52" t="str">
        <f>'Event Summary'!A15</f>
        <v>M. Wayne</v>
      </c>
      <c r="B15" s="43"/>
      <c r="C15" s="41" t="str">
        <f>'Event Summary'!C15</f>
        <v>J. Hollingworth</v>
      </c>
      <c r="D15" s="43"/>
      <c r="E15" s="41" t="str">
        <f>'Event Summary'!E15</f>
        <v>Halliburton</v>
      </c>
      <c r="F15" s="42"/>
      <c r="G15" s="191">
        <f>'Event Summary'!G15:H15</f>
        <v>13062</v>
      </c>
      <c r="H15" s="192"/>
    </row>
    <row r="16" spans="1:8" s="3" customFormat="1" ht="9" customHeight="1" x14ac:dyDescent="0.3">
      <c r="A16" s="34" t="s">
        <v>12</v>
      </c>
      <c r="B16" s="4"/>
      <c r="C16" s="4"/>
      <c r="D16" s="4"/>
      <c r="E16" s="4"/>
      <c r="F16" s="4"/>
      <c r="G16" s="4"/>
      <c r="H16" s="5"/>
    </row>
    <row r="17" spans="1:8" ht="27.55" customHeight="1" x14ac:dyDescent="0.4">
      <c r="A17" s="193" t="s">
        <v>97</v>
      </c>
      <c r="B17" s="194"/>
      <c r="C17" s="194"/>
      <c r="D17" s="194"/>
      <c r="E17" s="194"/>
      <c r="F17" s="194"/>
      <c r="G17" s="194"/>
      <c r="H17" s="195"/>
    </row>
    <row r="18" spans="1:8" ht="6" customHeight="1" x14ac:dyDescent="0.4">
      <c r="A18" s="59"/>
      <c r="B18" s="60"/>
      <c r="C18" s="60"/>
      <c r="D18" s="60"/>
      <c r="E18" s="60"/>
      <c r="F18" s="60"/>
      <c r="G18" s="60"/>
      <c r="H18" s="61"/>
    </row>
    <row r="19" spans="1:8" s="6" customFormat="1" x14ac:dyDescent="0.4">
      <c r="A19" s="173" t="s">
        <v>5</v>
      </c>
      <c r="B19" s="174"/>
      <c r="C19" s="174"/>
      <c r="D19" s="174"/>
      <c r="E19" s="174"/>
      <c r="F19" s="174"/>
      <c r="G19" s="174"/>
      <c r="H19" s="175"/>
    </row>
    <row r="20" spans="1:8" ht="13.5" customHeight="1" x14ac:dyDescent="0.4">
      <c r="A20" s="181" t="s">
        <v>72</v>
      </c>
      <c r="B20" s="182"/>
      <c r="C20" s="182"/>
      <c r="D20" s="93">
        <v>481</v>
      </c>
      <c r="E20" s="94"/>
      <c r="F20" s="94"/>
      <c r="G20" s="94"/>
      <c r="H20" s="95"/>
    </row>
    <row r="21" spans="1:8" ht="13.5" customHeight="1" x14ac:dyDescent="0.4">
      <c r="A21" s="169" t="s">
        <v>45</v>
      </c>
      <c r="B21" s="170"/>
      <c r="C21" s="170"/>
      <c r="D21" s="183"/>
      <c r="E21" s="183"/>
      <c r="F21" s="183"/>
      <c r="G21" s="183"/>
      <c r="H21" s="184"/>
    </row>
    <row r="22" spans="1:8" ht="6" customHeight="1" x14ac:dyDescent="0.4">
      <c r="A22" s="71"/>
      <c r="B22" s="72"/>
      <c r="C22" s="72"/>
      <c r="D22" s="73"/>
      <c r="E22" s="73"/>
      <c r="F22" s="73"/>
      <c r="G22" s="73"/>
      <c r="H22" s="74"/>
    </row>
    <row r="23" spans="1:8" ht="13.5" customHeight="1" x14ac:dyDescent="0.4">
      <c r="A23" s="173" t="s">
        <v>46</v>
      </c>
      <c r="B23" s="174"/>
      <c r="C23" s="174"/>
      <c r="D23" s="174"/>
      <c r="E23" s="174"/>
      <c r="F23" s="174"/>
      <c r="G23" s="174"/>
      <c r="H23" s="175"/>
    </row>
    <row r="24" spans="1:8" ht="13.5" customHeight="1" x14ac:dyDescent="0.4">
      <c r="A24" s="178" t="s">
        <v>47</v>
      </c>
      <c r="B24" s="179"/>
      <c r="C24" s="179"/>
      <c r="D24" s="179"/>
      <c r="E24" s="179"/>
      <c r="F24" s="179"/>
      <c r="G24" s="179"/>
      <c r="H24" s="180"/>
    </row>
    <row r="25" spans="1:8" ht="13.5" customHeight="1" x14ac:dyDescent="0.4">
      <c r="A25" s="169" t="s">
        <v>56</v>
      </c>
      <c r="B25" s="170"/>
      <c r="C25" s="170"/>
      <c r="D25" s="90">
        <v>1.7361111111111112E-2</v>
      </c>
      <c r="E25" s="83"/>
      <c r="F25" s="83"/>
      <c r="G25" s="83"/>
      <c r="H25" s="84"/>
    </row>
    <row r="26" spans="1:8" ht="13.5" customHeight="1" x14ac:dyDescent="0.4">
      <c r="A26" s="169" t="s">
        <v>48</v>
      </c>
      <c r="B26" s="170"/>
      <c r="C26" s="170"/>
      <c r="D26" s="91">
        <v>0.63</v>
      </c>
      <c r="E26" s="76"/>
      <c r="F26" s="76"/>
      <c r="G26" s="176"/>
      <c r="H26" s="177"/>
    </row>
    <row r="27" spans="1:8" ht="13.5" customHeight="1" x14ac:dyDescent="0.4">
      <c r="A27" s="169" t="s">
        <v>53</v>
      </c>
      <c r="B27" s="170"/>
      <c r="C27" s="170"/>
      <c r="D27" s="92">
        <v>241.9</v>
      </c>
      <c r="E27" s="171" t="str">
        <f>IF(D26&lt;1,"Use Gyro Toolface Only!","")</f>
        <v>Use Gyro Toolface Only!</v>
      </c>
      <c r="F27" s="171"/>
      <c r="G27" s="171"/>
      <c r="H27" s="172"/>
    </row>
    <row r="28" spans="1:8" ht="13.5" customHeight="1" x14ac:dyDescent="0.4">
      <c r="A28" s="169" t="s">
        <v>49</v>
      </c>
      <c r="B28" s="170"/>
      <c r="C28" s="170"/>
      <c r="D28" s="81">
        <f>D27</f>
        <v>241.9</v>
      </c>
      <c r="E28" s="82"/>
      <c r="F28" s="67"/>
      <c r="G28" s="67"/>
      <c r="H28" s="68"/>
    </row>
    <row r="29" spans="1:8" ht="6" customHeight="1" x14ac:dyDescent="0.4">
      <c r="A29" s="77"/>
      <c r="B29" s="78"/>
      <c r="C29" s="79"/>
      <c r="D29" s="79"/>
      <c r="E29" s="79"/>
      <c r="F29" s="79"/>
      <c r="G29" s="79"/>
      <c r="H29" s="80"/>
    </row>
    <row r="30" spans="1:8" ht="13.5" customHeight="1" x14ac:dyDescent="0.4">
      <c r="A30" s="178" t="s">
        <v>50</v>
      </c>
      <c r="B30" s="179"/>
      <c r="C30" s="179"/>
      <c r="D30" s="179"/>
      <c r="E30" s="179"/>
      <c r="F30" s="179"/>
      <c r="G30" s="179"/>
      <c r="H30" s="180"/>
    </row>
    <row r="31" spans="1:8" ht="13.5" customHeight="1" x14ac:dyDescent="0.4">
      <c r="A31" s="169" t="s">
        <v>56</v>
      </c>
      <c r="B31" s="170"/>
      <c r="C31" s="170"/>
      <c r="D31" s="90">
        <v>2.0833333333333332E-2</v>
      </c>
      <c r="E31" s="83"/>
      <c r="F31" s="83"/>
      <c r="G31" s="83"/>
      <c r="H31" s="84"/>
    </row>
    <row r="32" spans="1:8" ht="13.5" customHeight="1" x14ac:dyDescent="0.4">
      <c r="A32" s="169" t="s">
        <v>48</v>
      </c>
      <c r="B32" s="170"/>
      <c r="C32" s="170"/>
      <c r="D32" s="91">
        <v>0.74</v>
      </c>
      <c r="E32" s="76"/>
      <c r="F32" s="76"/>
      <c r="G32" s="176"/>
      <c r="H32" s="177"/>
    </row>
    <row r="33" spans="1:8" ht="13.5" customHeight="1" x14ac:dyDescent="0.4">
      <c r="A33" s="169" t="s">
        <v>53</v>
      </c>
      <c r="B33" s="170"/>
      <c r="C33" s="170"/>
      <c r="D33" s="92">
        <v>242.1</v>
      </c>
      <c r="E33" s="171" t="str">
        <f>IF(D32&lt;1,"Use Gyro Toolface Only!","")</f>
        <v>Use Gyro Toolface Only!</v>
      </c>
      <c r="F33" s="171"/>
      <c r="G33" s="171"/>
      <c r="H33" s="172"/>
    </row>
    <row r="34" spans="1:8" ht="13.5" customHeight="1" x14ac:dyDescent="0.4">
      <c r="A34" s="169" t="s">
        <v>49</v>
      </c>
      <c r="B34" s="170"/>
      <c r="C34" s="170"/>
      <c r="D34" s="81">
        <f>D33</f>
        <v>242.1</v>
      </c>
      <c r="E34" s="82"/>
      <c r="F34" s="67"/>
      <c r="G34" s="67"/>
      <c r="H34" s="68"/>
    </row>
    <row r="35" spans="1:8" ht="6" customHeight="1" x14ac:dyDescent="0.4">
      <c r="A35" s="77"/>
      <c r="B35" s="78"/>
      <c r="C35" s="79"/>
      <c r="D35" s="79"/>
      <c r="E35" s="79"/>
      <c r="F35" s="79"/>
      <c r="G35" s="79"/>
      <c r="H35" s="80"/>
    </row>
    <row r="36" spans="1:8" ht="13.5" customHeight="1" x14ac:dyDescent="0.4">
      <c r="A36" s="178" t="s">
        <v>51</v>
      </c>
      <c r="B36" s="179"/>
      <c r="C36" s="179"/>
      <c r="D36" s="179"/>
      <c r="E36" s="179"/>
      <c r="F36" s="179"/>
      <c r="G36" s="179"/>
      <c r="H36" s="180"/>
    </row>
    <row r="37" spans="1:8" ht="13.5" customHeight="1" x14ac:dyDescent="0.4">
      <c r="A37" s="169" t="s">
        <v>56</v>
      </c>
      <c r="B37" s="170"/>
      <c r="C37" s="170"/>
      <c r="D37" s="90">
        <v>2.4305555555555556E-2</v>
      </c>
      <c r="E37" s="83"/>
      <c r="F37" s="83"/>
      <c r="G37" s="83"/>
      <c r="H37" s="84"/>
    </row>
    <row r="38" spans="1:8" ht="13.5" customHeight="1" x14ac:dyDescent="0.4">
      <c r="A38" s="169" t="s">
        <v>48</v>
      </c>
      <c r="B38" s="170"/>
      <c r="C38" s="170"/>
      <c r="D38" s="91">
        <v>0.63</v>
      </c>
      <c r="E38" s="76"/>
      <c r="F38" s="76"/>
      <c r="G38" s="176"/>
      <c r="H38" s="177"/>
    </row>
    <row r="39" spans="1:8" ht="13.5" customHeight="1" x14ac:dyDescent="0.4">
      <c r="A39" s="169" t="s">
        <v>53</v>
      </c>
      <c r="B39" s="170"/>
      <c r="C39" s="170"/>
      <c r="D39" s="92">
        <v>243.1</v>
      </c>
      <c r="E39" s="171" t="str">
        <f>IF(D38&lt;1,"Use Gyro Toolface Only!","")</f>
        <v>Use Gyro Toolface Only!</v>
      </c>
      <c r="F39" s="171"/>
      <c r="G39" s="171"/>
      <c r="H39" s="172"/>
    </row>
    <row r="40" spans="1:8" ht="13.5" customHeight="1" x14ac:dyDescent="0.4">
      <c r="A40" s="169" t="s">
        <v>49</v>
      </c>
      <c r="B40" s="170"/>
      <c r="C40" s="170"/>
      <c r="D40" s="81">
        <f>D39</f>
        <v>243.1</v>
      </c>
      <c r="E40" s="82"/>
      <c r="F40" s="67"/>
      <c r="G40" s="67"/>
      <c r="H40" s="68"/>
    </row>
    <row r="41" spans="1:8" ht="6" customHeight="1" x14ac:dyDescent="0.4">
      <c r="A41" s="77"/>
      <c r="B41" s="78"/>
      <c r="C41" s="79"/>
      <c r="D41" s="79"/>
      <c r="E41" s="79"/>
      <c r="F41" s="79"/>
      <c r="G41" s="79"/>
      <c r="H41" s="80"/>
    </row>
    <row r="42" spans="1:8" ht="13.5" customHeight="1" x14ac:dyDescent="0.4">
      <c r="A42" s="173" t="s">
        <v>54</v>
      </c>
      <c r="B42" s="174"/>
      <c r="C42" s="174"/>
      <c r="D42" s="174"/>
      <c r="E42" s="174"/>
      <c r="F42" s="174"/>
      <c r="G42" s="174"/>
      <c r="H42" s="175"/>
    </row>
    <row r="43" spans="1:8" ht="13.5" customHeight="1" x14ac:dyDescent="0.4">
      <c r="A43" s="88"/>
      <c r="B43" s="70"/>
      <c r="C43" s="62"/>
      <c r="D43" s="62"/>
      <c r="E43" s="62"/>
      <c r="F43" s="62"/>
      <c r="G43" s="62"/>
      <c r="H43" s="63"/>
    </row>
    <row r="44" spans="1:8" ht="13.5" customHeight="1" x14ac:dyDescent="0.4">
      <c r="A44" s="69"/>
      <c r="B44" s="148"/>
      <c r="C44" s="67"/>
      <c r="D44" s="67"/>
      <c r="E44" s="67"/>
      <c r="F44" s="67"/>
      <c r="G44" s="67"/>
      <c r="H44" s="68"/>
    </row>
    <row r="45" spans="1:8" ht="13.5" customHeight="1" x14ac:dyDescent="0.4">
      <c r="A45" s="89" t="str">
        <f>"Average Hole Deviation at "&amp;D$20&amp; "m"</f>
        <v>Average Hole Deviation at 481m</v>
      </c>
      <c r="B45" s="67"/>
      <c r="C45" s="67"/>
      <c r="D45" s="67"/>
      <c r="E45" s="86">
        <f>AVERAGE(D38,D32,D26)</f>
        <v>0.66666666666666663</v>
      </c>
      <c r="F45" s="82" t="str">
        <f>IF(E45&lt;1,"Deviation to low to use gravity toolface","")</f>
        <v>Deviation to low to use gravity toolface</v>
      </c>
      <c r="G45" s="67"/>
      <c r="H45" s="68"/>
    </row>
    <row r="46" spans="1:8" ht="13.5" customHeight="1" x14ac:dyDescent="0.4">
      <c r="A46" s="89" t="s">
        <v>55</v>
      </c>
      <c r="B46" s="67"/>
      <c r="C46" s="67"/>
      <c r="D46" s="67"/>
      <c r="E46" s="87">
        <f>AVERAGE(D27,D33,D39)</f>
        <v>242.36666666666667</v>
      </c>
      <c r="F46" s="67" t="str">
        <f>IF(E45&gt;5,"Use gravity toolface and well Azimuth","")</f>
        <v/>
      </c>
      <c r="G46" s="67"/>
      <c r="H46" s="68"/>
    </row>
    <row r="47" spans="1:8" ht="13.5" customHeight="1" x14ac:dyDescent="0.4">
      <c r="A47" s="69"/>
      <c r="B47" s="148"/>
      <c r="C47" s="67"/>
      <c r="D47" s="67"/>
      <c r="E47" s="67"/>
      <c r="F47" s="67"/>
      <c r="G47" s="67"/>
      <c r="H47" s="68"/>
    </row>
    <row r="48" spans="1:8" ht="13.5" customHeight="1" x14ac:dyDescent="0.4">
      <c r="A48" s="64"/>
      <c r="B48" s="65"/>
      <c r="C48" s="65"/>
      <c r="D48" s="65"/>
      <c r="E48" s="65"/>
      <c r="F48" s="65"/>
      <c r="G48" s="65"/>
      <c r="H48" s="66"/>
    </row>
  </sheetData>
  <mergeCells count="33">
    <mergeCell ref="A17:H17"/>
    <mergeCell ref="A1:E1"/>
    <mergeCell ref="A8:B8"/>
    <mergeCell ref="C8:D8"/>
    <mergeCell ref="G14:H14"/>
    <mergeCell ref="G15:H15"/>
    <mergeCell ref="A28:C28"/>
    <mergeCell ref="A19:H19"/>
    <mergeCell ref="A20:C20"/>
    <mergeCell ref="A21:C21"/>
    <mergeCell ref="D21:H21"/>
    <mergeCell ref="A23:H23"/>
    <mergeCell ref="A24:H24"/>
    <mergeCell ref="A25:C25"/>
    <mergeCell ref="A26:C26"/>
    <mergeCell ref="G26:H26"/>
    <mergeCell ref="A27:C27"/>
    <mergeCell ref="E27:H27"/>
    <mergeCell ref="A30:H30"/>
    <mergeCell ref="A31:C31"/>
    <mergeCell ref="A32:C32"/>
    <mergeCell ref="G32:H32"/>
    <mergeCell ref="A33:C33"/>
    <mergeCell ref="E33:H33"/>
    <mergeCell ref="A40:C40"/>
    <mergeCell ref="A42:H42"/>
    <mergeCell ref="A34:C34"/>
    <mergeCell ref="A36:H36"/>
    <mergeCell ref="A37:C37"/>
    <mergeCell ref="A38:C38"/>
    <mergeCell ref="G38:H38"/>
    <mergeCell ref="A39:C39"/>
    <mergeCell ref="E39:H3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Event Summary</vt:lpstr>
      <vt:lpstr>Gyro Orientation TCP CAST</vt:lpstr>
      <vt:lpstr>Gyro Orientation TCP</vt:lpstr>
      <vt:lpstr>Gyro Orientation TCP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JHollingworth</cp:lastModifiedBy>
  <cp:lastPrinted>2017-01-11T20:48:03Z</cp:lastPrinted>
  <dcterms:created xsi:type="dcterms:W3CDTF">2012-03-28T03:24:07Z</dcterms:created>
  <dcterms:modified xsi:type="dcterms:W3CDTF">2017-01-12T18:04:17Z</dcterms:modified>
</cp:coreProperties>
</file>