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论文数据校验核对整理\AE-利润分配\Case 4-1\"/>
    </mc:Choice>
  </mc:AlternateContent>
  <xr:revisionPtr revIDLastSave="0" documentId="13_ncr:1_{A154D43B-DF24-4D37-9B0F-8ADD8F6C64E1}" xr6:coauthVersionLast="47" xr6:coauthVersionMax="47" xr10:uidLastSave="{00000000-0000-0000-0000-000000000000}"/>
  <bookViews>
    <workbookView xWindow="-108" yWindow="-108" windowWidth="30936" windowHeight="16776" xr2:uid="{DB12CDB2-C245-4705-B82E-7D1E23E04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M12" i="1"/>
  <c r="M11" i="1"/>
  <c r="M10" i="1"/>
  <c r="H14" i="1"/>
  <c r="H11" i="1"/>
  <c r="H12" i="1"/>
  <c r="H13" i="1"/>
  <c r="N12" i="1"/>
  <c r="N11" i="1"/>
  <c r="C11" i="1"/>
  <c r="B11" i="1"/>
  <c r="N10" i="1"/>
  <c r="H17" i="1" l="1"/>
  <c r="H20" i="1" s="1"/>
  <c r="H15" i="1"/>
  <c r="H18" i="1" s="1"/>
  <c r="H16" i="1"/>
  <c r="H19" i="1" s="1"/>
</calcChain>
</file>

<file path=xl/sharedStrings.xml><?xml version="1.0" encoding="utf-8"?>
<sst xmlns="http://schemas.openxmlformats.org/spreadsheetml/2006/main" count="24" uniqueCount="24">
  <si>
    <t>Expectation_Allocation</t>
    <phoneticPr fontId="1" type="noConversion"/>
  </si>
  <si>
    <t>Ex_Post_Allocation</t>
    <phoneticPr fontId="1" type="noConversion"/>
  </si>
  <si>
    <t>Two_Stage_Allocation</t>
    <phoneticPr fontId="1" type="noConversion"/>
  </si>
  <si>
    <t>DP_Value</t>
    <phoneticPr fontId="1" type="noConversion"/>
  </si>
  <si>
    <t>Psi_E_A</t>
    <phoneticPr fontId="1" type="noConversion"/>
  </si>
  <si>
    <t>Psi_E_B</t>
    <phoneticPr fontId="1" type="noConversion"/>
  </si>
  <si>
    <t>Marginal DP</t>
    <phoneticPr fontId="1" type="noConversion"/>
  </si>
  <si>
    <t>Individual DP</t>
    <phoneticPr fontId="1" type="noConversion"/>
  </si>
  <si>
    <t>Psi_E_C</t>
    <phoneticPr fontId="1" type="noConversion"/>
  </si>
  <si>
    <t>Psi_D</t>
    <phoneticPr fontId="1" type="noConversion"/>
  </si>
  <si>
    <t>V</t>
    <phoneticPr fontId="1" type="noConversion"/>
  </si>
  <si>
    <t>VR</t>
    <phoneticPr fontId="1" type="noConversion"/>
  </si>
  <si>
    <t>VR*</t>
    <phoneticPr fontId="1" type="noConversion"/>
  </si>
  <si>
    <t>SR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</si>
  <si>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</si>
  <si>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</si>
  <si>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</si>
  <si>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psi_t_a</t>
    <phoneticPr fontId="1" type="noConversion"/>
  </si>
  <si>
    <t>A,B</t>
    <phoneticPr fontId="1" type="noConversion"/>
  </si>
  <si>
    <t>Psi_t_b</t>
    <phoneticPr fontId="1" type="noConversion"/>
  </si>
  <si>
    <t>A,C</t>
    <phoneticPr fontId="1" type="noConversion"/>
  </si>
  <si>
    <t>Psi_t_c</t>
    <phoneticPr fontId="1" type="noConversion"/>
  </si>
  <si>
    <t>B,C</t>
    <phoneticPr fontId="1" type="noConversion"/>
  </si>
  <si>
    <t>A,B,C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</si>
</sst>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C191-6E8D-48EC-8DF4-BC4345D5453A}">
  <dimension ref="A1:N21"/>
  <sheetViews>
    <sheetView tabSelected="1" workbookViewId="0">
      <selection activeCell="H11" sqref="H11"/>
    </sheetView>
  </sheetViews>
  <sheetFormatPr defaultRowHeight="13.8" x14ac:dyDescent="0.25"/>
  <sheetData>
    <row r="1" spans="1:14" x14ac:dyDescent="0.25">
      <c r="A1" s="3" t="s">
        <v>0</v>
      </c>
      <c r="B1" s="3"/>
      <c r="C1" s="3"/>
      <c r="E1" s="3" t="s">
        <v>1</v>
      </c>
      <c r="F1" s="3"/>
      <c r="G1" s="3"/>
      <c r="H1" s="3"/>
      <c r="J1" s="3" t="s">
        <v>2</v>
      </c>
      <c r="K1" s="3"/>
      <c r="L1" s="3"/>
      <c r="M1" s="3"/>
      <c r="N1" s="3"/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0</v>
      </c>
      <c r="B3">
        <v>0</v>
      </c>
      <c r="C3">
        <v>1</v>
      </c>
      <c r="D3">
        <v>4.5</v>
      </c>
      <c r="E3">
        <v>0</v>
      </c>
      <c r="F3">
        <v>0</v>
      </c>
      <c r="G3">
        <v>1</v>
      </c>
      <c r="H3">
        <v>4.4999999999617604</v>
      </c>
      <c r="J3">
        <v>0</v>
      </c>
      <c r="K3">
        <v>0</v>
      </c>
      <c r="L3">
        <v>1</v>
      </c>
      <c r="M3">
        <v>2</v>
      </c>
      <c r="N3">
        <v>4.4999999999617604</v>
      </c>
    </row>
    <row r="4" spans="1:14" x14ac:dyDescent="0.25">
      <c r="A4">
        <v>0</v>
      </c>
      <c r="B4">
        <v>1</v>
      </c>
      <c r="C4">
        <v>0</v>
      </c>
      <c r="D4">
        <v>16.36</v>
      </c>
      <c r="E4">
        <v>0</v>
      </c>
      <c r="F4">
        <v>1</v>
      </c>
      <c r="G4">
        <v>0</v>
      </c>
      <c r="H4">
        <v>17</v>
      </c>
      <c r="J4">
        <v>0</v>
      </c>
      <c r="K4">
        <v>1</v>
      </c>
      <c r="L4">
        <v>0</v>
      </c>
      <c r="M4">
        <v>15</v>
      </c>
      <c r="N4">
        <v>17</v>
      </c>
    </row>
    <row r="5" spans="1:14" x14ac:dyDescent="0.25">
      <c r="A5">
        <v>0</v>
      </c>
      <c r="B5">
        <v>1</v>
      </c>
      <c r="C5">
        <v>1</v>
      </c>
      <c r="D5">
        <v>21.135300000000001</v>
      </c>
      <c r="E5">
        <v>0</v>
      </c>
      <c r="F5">
        <v>1</v>
      </c>
      <c r="G5">
        <v>1</v>
      </c>
      <c r="H5">
        <v>22.389273348822499</v>
      </c>
      <c r="J5">
        <v>0</v>
      </c>
      <c r="K5">
        <v>1</v>
      </c>
      <c r="L5">
        <v>1</v>
      </c>
      <c r="M5">
        <v>20.999999999999499</v>
      </c>
      <c r="N5">
        <v>22.389273348822499</v>
      </c>
    </row>
    <row r="6" spans="1:14" x14ac:dyDescent="0.25">
      <c r="A6">
        <v>1</v>
      </c>
      <c r="B6">
        <v>0</v>
      </c>
      <c r="C6">
        <v>0</v>
      </c>
      <c r="D6">
        <v>14.88</v>
      </c>
      <c r="E6">
        <v>1</v>
      </c>
      <c r="F6">
        <v>0</v>
      </c>
      <c r="G6">
        <v>0</v>
      </c>
      <c r="H6">
        <v>-12</v>
      </c>
      <c r="J6">
        <v>1</v>
      </c>
      <c r="K6">
        <v>0</v>
      </c>
      <c r="L6">
        <v>0</v>
      </c>
      <c r="M6">
        <v>-19.874999997220399</v>
      </c>
      <c r="N6">
        <v>-12</v>
      </c>
    </row>
    <row r="7" spans="1:14" x14ac:dyDescent="0.25">
      <c r="A7">
        <v>1</v>
      </c>
      <c r="B7">
        <v>0</v>
      </c>
      <c r="C7">
        <v>1</v>
      </c>
      <c r="D7">
        <v>20.2712</v>
      </c>
      <c r="E7">
        <v>1</v>
      </c>
      <c r="F7">
        <v>0</v>
      </c>
      <c r="G7">
        <v>1</v>
      </c>
      <c r="H7">
        <v>-6.9374999708774201</v>
      </c>
      <c r="J7">
        <v>1</v>
      </c>
      <c r="K7">
        <v>0</v>
      </c>
      <c r="L7">
        <v>1</v>
      </c>
      <c r="M7">
        <v>-1.87499999722527</v>
      </c>
      <c r="N7">
        <v>-6.9374999708774201</v>
      </c>
    </row>
    <row r="8" spans="1:14" x14ac:dyDescent="0.25">
      <c r="A8">
        <v>1</v>
      </c>
      <c r="B8">
        <v>1</v>
      </c>
      <c r="C8">
        <v>0</v>
      </c>
      <c r="D8">
        <v>31.4</v>
      </c>
      <c r="E8">
        <v>1</v>
      </c>
      <c r="F8">
        <v>1</v>
      </c>
      <c r="G8">
        <v>0</v>
      </c>
      <c r="H8">
        <v>9</v>
      </c>
      <c r="J8">
        <v>1</v>
      </c>
      <c r="K8">
        <v>1</v>
      </c>
      <c r="L8">
        <v>0</v>
      </c>
      <c r="M8">
        <v>-4.87499999722049</v>
      </c>
      <c r="N8">
        <v>9</v>
      </c>
    </row>
    <row r="9" spans="1:14" x14ac:dyDescent="0.25">
      <c r="A9">
        <v>1</v>
      </c>
      <c r="B9">
        <v>1</v>
      </c>
      <c r="C9">
        <v>1</v>
      </c>
      <c r="D9">
        <v>36.822499999999998</v>
      </c>
      <c r="E9">
        <v>1</v>
      </c>
      <c r="F9">
        <v>1</v>
      </c>
      <c r="G9">
        <v>1</v>
      </c>
      <c r="H9">
        <v>13.1250000022475</v>
      </c>
      <c r="J9">
        <v>1</v>
      </c>
      <c r="K9">
        <v>1</v>
      </c>
      <c r="L9">
        <v>1</v>
      </c>
      <c r="M9">
        <v>13.1250000022475</v>
      </c>
      <c r="N9">
        <v>13.1250000022475</v>
      </c>
    </row>
    <row r="10" spans="1:14" x14ac:dyDescent="0.25">
      <c r="A10" s="3" t="s">
        <v>3</v>
      </c>
      <c r="B10" s="3"/>
      <c r="C10" s="3"/>
      <c r="H10">
        <f>H6*$C$11+(H9-H5)*$B$11</f>
        <v>-10.458359129199806</v>
      </c>
      <c r="I10" t="s">
        <v>4</v>
      </c>
      <c r="M10" s="1">
        <f>M9-M6-M5</f>
        <v>11.999999999468404</v>
      </c>
      <c r="N10" s="1">
        <f>N9-N6-N5</f>
        <v>2.7357266534250009</v>
      </c>
    </row>
    <row r="11" spans="1:14" x14ac:dyDescent="0.25">
      <c r="A11">
        <v>0.77455508947749396</v>
      </c>
      <c r="B11">
        <f>1/(A11+1)</f>
        <v>0.56352153051187803</v>
      </c>
      <c r="C11">
        <f>A11/(A11+1)</f>
        <v>0.43647846948812202</v>
      </c>
      <c r="H11">
        <f>H4*$C$11+(H9-H7)*$B$11</f>
        <v>18.725784672047944</v>
      </c>
      <c r="I11" t="s">
        <v>5</v>
      </c>
      <c r="M11" s="1">
        <f>M9-M7-M4</f>
        <v>-5.2722981536135194E-10</v>
      </c>
      <c r="N11" s="1">
        <f>N9-N7-N4</f>
        <v>3.0624999731249218</v>
      </c>
    </row>
    <row r="12" spans="1:14" x14ac:dyDescent="0.25">
      <c r="B12" t="s">
        <v>6</v>
      </c>
      <c r="C12" t="s">
        <v>7</v>
      </c>
      <c r="H12">
        <f>H3*$C$11+(H9-H8)*$B$11</f>
        <v>4.2886794273078692</v>
      </c>
      <c r="I12" t="s">
        <v>8</v>
      </c>
      <c r="M12" s="1">
        <f>M9-M8-M3</f>
        <v>15.999999999467988</v>
      </c>
      <c r="N12" s="1">
        <f>N9-N8-N3</f>
        <v>-0.3749999977142604</v>
      </c>
    </row>
    <row r="13" spans="1:14" x14ac:dyDescent="0.25">
      <c r="H13">
        <f>H9-SUM(H10:H12)</f>
        <v>0.56889503209149339</v>
      </c>
      <c r="I13" t="s">
        <v>9</v>
      </c>
    </row>
    <row r="14" spans="1:14" x14ac:dyDescent="0.25">
      <c r="B14" t="s">
        <v>10</v>
      </c>
      <c r="C14" t="s">
        <v>11</v>
      </c>
      <c r="D14" t="s">
        <v>12</v>
      </c>
      <c r="E14" t="s">
        <v>13</v>
      </c>
      <c r="H14">
        <f>H13*M10/SUM(M10:M12)</f>
        <v>0.24381215661369157</v>
      </c>
    </row>
    <row r="15" spans="1:14" x14ac:dyDescent="0.25">
      <c r="A15" t="s">
        <v>14</v>
      </c>
      <c r="B15" s="2">
        <v>14.88</v>
      </c>
      <c r="C15" s="2">
        <v>-12</v>
      </c>
      <c r="D15" s="2">
        <v>-19.874999997220399</v>
      </c>
      <c r="E15" s="2">
        <v>2.735726653425</v>
      </c>
      <c r="F15" s="2">
        <v>11.999999999468404</v>
      </c>
      <c r="H15">
        <f>H13*M11/SUM(M10:M12)</f>
        <v>-1.0712086526665343E-11</v>
      </c>
    </row>
    <row r="16" spans="1:14" x14ac:dyDescent="0.25">
      <c r="A16" t="s">
        <v>15</v>
      </c>
      <c r="B16" s="2">
        <v>16.36</v>
      </c>
      <c r="C16" s="2">
        <v>17</v>
      </c>
      <c r="D16" s="2">
        <v>15</v>
      </c>
      <c r="E16" s="2">
        <v>3.0624999731249218</v>
      </c>
      <c r="F16" s="2">
        <v>-5.2722981536135194E-10</v>
      </c>
      <c r="H16">
        <f>H13*M12/SUM(M10:M12)</f>
        <v>0.32508287548851389</v>
      </c>
    </row>
    <row r="17" spans="1:9" x14ac:dyDescent="0.25">
      <c r="A17" t="s">
        <v>16</v>
      </c>
      <c r="B17" s="2">
        <v>4.5</v>
      </c>
      <c r="C17" s="2">
        <v>4.4999999999617604</v>
      </c>
      <c r="D17" s="2">
        <v>2</v>
      </c>
      <c r="E17" s="2">
        <v>-0.3749999977142604</v>
      </c>
      <c r="F17" s="2">
        <v>15.999999999467988</v>
      </c>
      <c r="H17">
        <f>H10+H14</f>
        <v>-10.214546972586115</v>
      </c>
      <c r="I17" t="s">
        <v>17</v>
      </c>
    </row>
    <row r="18" spans="1:9" x14ac:dyDescent="0.25">
      <c r="A18" t="s">
        <v>18</v>
      </c>
      <c r="B18" s="2">
        <v>31.4</v>
      </c>
      <c r="C18" s="2">
        <v>9</v>
      </c>
      <c r="D18" s="2">
        <v>-4.87499999722049</v>
      </c>
      <c r="E18" s="2"/>
      <c r="F18" s="2"/>
      <c r="H18">
        <f>H11+H15</f>
        <v>18.725784672037232</v>
      </c>
      <c r="I18" t="s">
        <v>19</v>
      </c>
    </row>
    <row r="19" spans="1:9" x14ac:dyDescent="0.25">
      <c r="A19" t="s">
        <v>20</v>
      </c>
      <c r="B19" s="2">
        <v>20.2712</v>
      </c>
      <c r="C19" s="2">
        <v>-6.9374999708774201</v>
      </c>
      <c r="D19" s="2">
        <v>-1.87499999722527</v>
      </c>
      <c r="E19" s="2"/>
      <c r="F19" s="2"/>
      <c r="H19">
        <f>H12+H16</f>
        <v>4.613762302796383</v>
      </c>
      <c r="I19" t="s">
        <v>21</v>
      </c>
    </row>
    <row r="20" spans="1:9" x14ac:dyDescent="0.25">
      <c r="A20" t="s">
        <v>22</v>
      </c>
      <c r="B20" s="2">
        <v>21.135300000000001</v>
      </c>
      <c r="C20" s="2">
        <v>22.389273348822499</v>
      </c>
      <c r="D20" s="2">
        <v>20.999999999999499</v>
      </c>
      <c r="E20" s="2"/>
      <c r="F20" s="2"/>
      <c r="H20">
        <f>SUM(H17:H19)</f>
        <v>13.1250000022475</v>
      </c>
    </row>
    <row r="21" spans="1:9" x14ac:dyDescent="0.25">
      <c r="A21" t="s">
        <v>23</v>
      </c>
      <c r="B21" s="2">
        <v>36.822499999999998</v>
      </c>
      <c r="C21" s="2">
        <v>13.1250000022475</v>
      </c>
      <c r="D21" s="2">
        <v>13.1250000022475</v>
      </c>
      <c r="E21" s="2"/>
      <c r="F21" s="2"/>
    </row>
  </sheetData>
  <mergeCells count="4">
    <mergeCell ref="A1:C1"/>
    <mergeCell ref="E1:H1"/>
    <mergeCell ref="J1:N1"/>
    <mergeCell ref="A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世超 王</dc:creator>
  <cp:lastModifiedBy>世超 王</cp:lastModifiedBy>
  <dcterms:created xsi:type="dcterms:W3CDTF">2025-06-25T13:28:26Z</dcterms:created>
  <dcterms:modified xsi:type="dcterms:W3CDTF">2025-07-25T10:11:37Z</dcterms:modified>
</cp:coreProperties>
</file>