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firstSheet="1" activeTab="2"/>
  </bookViews>
  <sheets>
    <sheet name="Ex-post Average Allocation" sheetId="1" r:id="rId1"/>
    <sheet name="DP_Proposed " sheetId="2" r:id="rId2"/>
    <sheet name="DP_Shapley" sheetId="3" r:id="rId3"/>
    <sheet name="DP_Least_core " sheetId="4" r:id="rId4"/>
    <sheet name="DP_Nucleolus" sheetId="7" r:id="rId5"/>
    <sheet name="Computation_Time" sheetId="6" r:id="rId6"/>
    <sheet name="Analysi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<sst xmlns="http://schemas.openxmlformats.org/spreadsheetml/2006/main" count="59" uniqueCount="35">
  <si>
    <t>VPPO</t>
  </si>
  <si>
    <t>PV1</t>
  </si>
  <si>
    <t>PV2</t>
  </si>
  <si>
    <t>TG</t>
  </si>
  <si>
    <t>ESS</t>
  </si>
  <si>
    <t>DR</t>
  </si>
  <si>
    <t xml:space="preserve">Corr. Equal DP </t>
  </si>
  <si>
    <t>Invidudal</t>
  </si>
  <si>
    <t xml:space="preserve">Nucleolus </t>
  </si>
  <si>
    <t>Shapley</t>
  </si>
  <si>
    <t xml:space="preserve">Proportional </t>
  </si>
  <si>
    <t>Fixed Ratio</t>
  </si>
  <si>
    <t>\\</t>
  </si>
  <si>
    <t>Average</t>
  </si>
  <si>
    <t>Fairness</t>
  </si>
  <si>
    <t>Extreme</t>
  </si>
  <si>
    <t>Calculation_VR</t>
  </si>
  <si>
    <t>Actual_For_VR*</t>
  </si>
  <si>
    <t>Combination_Calculation</t>
  </si>
  <si>
    <t>Nucleolus</t>
  </si>
  <si>
    <t>Two_Stage Equal DP</t>
  </si>
  <si>
    <t>initial</t>
  </si>
  <si>
    <t>Total</t>
  </si>
  <si>
    <t xml:space="preserve">Max Individual </t>
  </si>
  <si>
    <t>Least Core</t>
  </si>
  <si>
    <t>Equal DP</t>
  </si>
  <si>
    <t>Second Stage</t>
  </si>
  <si>
    <t>Sustainablity</t>
  </si>
  <si>
    <t>Individual Satisfaction</t>
  </si>
  <si>
    <t>Overall Cooperation</t>
  </si>
  <si>
    <t>Fariness</t>
  </si>
  <si>
    <t>Computation Efficiency</t>
  </si>
  <si>
    <t xml:space="preserve">Proposed </t>
  </si>
  <si>
    <t>Overall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</si>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</sst>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6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S31"/>
  <sheetViews>
    <sheetView workbookViewId="0">
      <selection activeCell="H10" sqref="H10"/>
    </sheetView>
  </sheetViews>
  <sheetFormatPr defaultColWidth="9" defaultRowHeight="14"/>
  <cols>
    <col min="2" max="5" width="9.10833333333333" customWidth="1"/>
    <col min="6" max="7" width="8.775" customWidth="1"/>
    <col min="8" max="8" width="9.10833333333333" customWidth="1"/>
    <col min="14" max="14" width="9.10833333333333" customWidth="1"/>
    <col min="15" max="17" width="10.4416666666667" customWidth="1"/>
    <col min="18" max="19" width="9.33333333333333" customWidth="1"/>
  </cols>
  <sheetData>
    <row r="4" spans="2: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>
      <c r="A5" t="s">
        <v>6</v>
      </c>
      <c r="B5">
        <v>2344.13721252267</v>
      </c>
      <c r="C5">
        <v>37012.8288907799</v>
      </c>
      <c r="D5">
        <v>14562.7285017782</v>
      </c>
      <c r="E5">
        <v>22630.7213028466</v>
      </c>
      <c r="F5">
        <v>985.74542433464</v>
      </c>
      <c r="G5">
        <v>1865.91495027436</v>
      </c>
    </row>
    <row r="6" spans="1:7">
      <c r="A6" t="s">
        <v>7</v>
      </c>
      <c r="B6">
        <v>0</v>
      </c>
      <c r="C6">
        <v>35991.735637022</v>
      </c>
      <c r="D6">
        <v>14289.019742449</v>
      </c>
      <c r="E6">
        <v>22448.7043158601</v>
      </c>
      <c r="F6">
        <v>0</v>
      </c>
      <c r="G6">
        <v>1756.31446172246</v>
      </c>
    </row>
    <row r="7" spans="1:7">
      <c r="A7" t="s">
        <v>8</v>
      </c>
      <c r="B7">
        <v>163.423184731322</v>
      </c>
      <c r="C7">
        <v>38026.191445526</v>
      </c>
      <c r="D7">
        <v>14757.6219826416</v>
      </c>
      <c r="E7">
        <v>22703.8825501803</v>
      </c>
      <c r="F7">
        <v>1871.04196670313</v>
      </c>
      <c r="G7">
        <v>1879.9151527541</v>
      </c>
    </row>
    <row r="8" spans="1:7">
      <c r="A8" t="s">
        <v>9</v>
      </c>
      <c r="B8">
        <v>2132.03218561035</v>
      </c>
      <c r="C8">
        <v>36988.0707119568</v>
      </c>
      <c r="D8">
        <v>14595.5835686635</v>
      </c>
      <c r="E8">
        <v>22762.0128000436</v>
      </c>
      <c r="F8">
        <v>982.998436019067</v>
      </c>
      <c r="G8">
        <v>1941.37858024312</v>
      </c>
    </row>
    <row r="9" spans="1:7">
      <c r="A9" t="s">
        <v>10</v>
      </c>
      <c r="B9">
        <v>0</v>
      </c>
      <c r="C9">
        <v>38292.5860152263</v>
      </c>
      <c r="D9">
        <v>15252.8980941385</v>
      </c>
      <c r="E9">
        <v>23979.5103077868</v>
      </c>
      <c r="F9">
        <v>0</v>
      </c>
      <c r="G9">
        <v>1877.08186538477</v>
      </c>
    </row>
    <row r="10" spans="1:9">
      <c r="A10" t="s">
        <v>11</v>
      </c>
      <c r="B10">
        <v>12071.1559071052</v>
      </c>
      <c r="C10">
        <v>32491.0354881569</v>
      </c>
      <c r="D10">
        <v>12632.7672117269</v>
      </c>
      <c r="E10">
        <v>18994.2924510234</v>
      </c>
      <c r="F10">
        <v>1627.68736882105</v>
      </c>
      <c r="G10">
        <v>1585.13785570297</v>
      </c>
      <c r="H10" s="5" t="s">
        <v>12</v>
      </c>
      <c r="I10" s="1"/>
    </row>
    <row r="13" spans="14:19">
      <c r="N13" s="1"/>
      <c r="O13" s="1"/>
      <c r="P13" s="1"/>
      <c r="Q13" s="1"/>
      <c r="R13" s="1"/>
      <c r="S13" s="1"/>
    </row>
    <row r="16" spans="8:8">
      <c r="H16" s="1"/>
    </row>
    <row r="17" spans="8:10">
      <c r="H17" s="1"/>
      <c r="I17" s="1"/>
      <c r="J17" s="3"/>
    </row>
    <row r="18" spans="8:11">
      <c r="H18" s="1"/>
      <c r="J18" s="3"/>
      <c r="K18" s="3"/>
    </row>
    <row r="19" spans="8:11">
      <c r="H19" s="1"/>
      <c r="J19" s="3"/>
      <c r="K19" s="3"/>
    </row>
    <row r="20" spans="8:11">
      <c r="H20" s="1"/>
      <c r="J20" s="3"/>
      <c r="K20" s="3"/>
    </row>
    <row r="21" spans="8:11">
      <c r="H21" s="1"/>
      <c r="J21" s="3"/>
      <c r="K21" s="3"/>
    </row>
    <row r="22" spans="6:15">
      <c r="F22" s="3"/>
      <c r="G22" s="3"/>
      <c r="I22" s="3"/>
      <c r="J22" s="3"/>
      <c r="K22" s="3"/>
      <c r="L22" s="3"/>
      <c r="M22" s="3"/>
      <c r="N22" s="3"/>
      <c r="O22" s="3"/>
    </row>
    <row r="23" spans="4:11">
      <c r="D23" s="3"/>
      <c r="F23" s="3"/>
      <c r="G23" s="3"/>
      <c r="I23" s="3"/>
      <c r="K23" s="3"/>
    </row>
    <row r="24" spans="4:9">
      <c r="D24" s="3"/>
      <c r="F24" s="3"/>
      <c r="G24" s="3"/>
      <c r="I24" s="3"/>
    </row>
    <row r="25" spans="4:9">
      <c r="D25" s="3"/>
      <c r="G25" s="3"/>
      <c r="I25" s="3"/>
    </row>
    <row r="26" spans="3:10">
      <c r="C26" s="3"/>
      <c r="D26" s="3"/>
      <c r="E26" s="3"/>
      <c r="F26" s="3"/>
      <c r="G26" s="3"/>
      <c r="H26" s="3"/>
      <c r="I26" s="3"/>
      <c r="J26" s="3"/>
    </row>
    <row r="27" spans="3:18">
      <c r="C27" s="3"/>
      <c r="D27" s="3"/>
      <c r="E27" s="3"/>
      <c r="F27" s="3"/>
      <c r="G27" s="3"/>
      <c r="H27" s="3"/>
      <c r="I27" s="3"/>
      <c r="J27" s="3"/>
      <c r="M27" s="3"/>
      <c r="N27" s="3"/>
      <c r="O27" s="3"/>
      <c r="P27" s="3"/>
      <c r="Q27" s="3"/>
      <c r="R27" s="3"/>
    </row>
    <row r="28" spans="4:10">
      <c r="D28" s="3"/>
      <c r="J28" s="3"/>
    </row>
    <row r="29" spans="10:10">
      <c r="J29" s="3"/>
    </row>
    <row r="30" spans="7:12">
      <c r="G30" s="3"/>
      <c r="H30" s="3"/>
      <c r="I30" s="3"/>
      <c r="J30" s="3"/>
      <c r="K30" s="3"/>
      <c r="L30" s="3"/>
    </row>
    <row r="31" spans="10:10">
      <c r="J31" s="3"/>
    </row>
  </sheetData>
  <hyperlinks>
    <hyperlink ref="H10" r:id="rId1" display="\\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C10" sqref="C10"/>
    </sheetView>
  </sheetViews>
  <sheetFormatPr defaultColWidth="9" defaultRowHeight="14"/>
  <sheetData>
    <row r="1" spans="1:19">
      <c r="A1">
        <v>1.16117185838437</v>
      </c>
      <c r="B1">
        <v>1.0909416850674</v>
      </c>
      <c r="C1">
        <v>1.10753773376544</v>
      </c>
      <c r="D1">
        <v>1.08900715181749</v>
      </c>
      <c r="E1">
        <v>1.09341834084052</v>
      </c>
      <c r="F1">
        <v>1.10288505008766</v>
      </c>
      <c r="G1">
        <v>1.09728189799046</v>
      </c>
      <c r="H1">
        <v>1.12268625612398</v>
      </c>
      <c r="I1">
        <v>1.11472881089915</v>
      </c>
      <c r="J1">
        <v>1.08148792427562</v>
      </c>
      <c r="K1">
        <v>1.07312911157652</v>
      </c>
      <c r="L1">
        <v>1.08690535874038</v>
      </c>
      <c r="M1">
        <v>1.06874953990109</v>
      </c>
      <c r="N1">
        <v>1.1105315233361</v>
      </c>
      <c r="O1">
        <v>1.12431102905497</v>
      </c>
      <c r="P1">
        <v>1.08615357983904</v>
      </c>
      <c r="Q1">
        <v>1.07537431468835</v>
      </c>
      <c r="R1">
        <v>1.22231268550018</v>
      </c>
      <c r="S1">
        <f>AVERAGE(A1:R1)</f>
        <v>1.10603410288271</v>
      </c>
    </row>
    <row r="2" spans="1:19">
      <c r="A2">
        <v>1.15931388638979</v>
      </c>
      <c r="B2">
        <v>1.08901064899256</v>
      </c>
      <c r="C2">
        <v>1.11080971492994</v>
      </c>
      <c r="D2">
        <v>1.08585156819479</v>
      </c>
      <c r="E2">
        <v>1.09260993540319</v>
      </c>
      <c r="F2">
        <v>1.10347507771059</v>
      </c>
      <c r="G2">
        <v>1.09724300994523</v>
      </c>
      <c r="H2">
        <v>1.12640384500163</v>
      </c>
      <c r="I2">
        <v>1.11755396939197</v>
      </c>
      <c r="J2">
        <v>1.0840216862732</v>
      </c>
      <c r="K2">
        <v>1.07235786065928</v>
      </c>
      <c r="L2">
        <v>1.0845276633244</v>
      </c>
      <c r="M2">
        <v>1.06253531118591</v>
      </c>
      <c r="N2">
        <v>1.11595258045699</v>
      </c>
      <c r="O2">
        <v>1.13072823252479</v>
      </c>
      <c r="P2">
        <v>1.09128447834539</v>
      </c>
      <c r="Q2">
        <v>0.94444840797844</v>
      </c>
      <c r="R2">
        <v>1.40471836389596</v>
      </c>
      <c r="S2">
        <f t="shared" ref="S2:S6" si="0">AVERAGE(A2:R2)</f>
        <v>1.10960256892245</v>
      </c>
    </row>
    <row r="3" spans="1:19">
      <c r="A3">
        <v>1.27739976501607</v>
      </c>
      <c r="B3">
        <v>1.08247540453954</v>
      </c>
      <c r="C3">
        <v>1.12121945453966</v>
      </c>
      <c r="D3">
        <v>1.0778127179276</v>
      </c>
      <c r="E3">
        <v>1.08379716998447</v>
      </c>
      <c r="F3">
        <v>1.11251723661616</v>
      </c>
      <c r="G3">
        <v>1.09714496940869</v>
      </c>
      <c r="H3">
        <v>1.18198112441734</v>
      </c>
      <c r="I3">
        <v>1.15401527124322</v>
      </c>
      <c r="J3">
        <v>1.0378440485887</v>
      </c>
      <c r="K3">
        <v>1.02692685676708</v>
      </c>
      <c r="L3">
        <v>1.07567099353897</v>
      </c>
      <c r="M3">
        <v>1.03141810071973</v>
      </c>
      <c r="N3">
        <v>1.12746900847185</v>
      </c>
      <c r="O3">
        <v>1.19819453918907</v>
      </c>
      <c r="P3">
        <v>0.828204992308444</v>
      </c>
      <c r="Q3">
        <v>1.09276840951701</v>
      </c>
      <c r="R3">
        <v>2.01028322731223</v>
      </c>
      <c r="S3">
        <f t="shared" si="0"/>
        <v>1.14539684945032</v>
      </c>
    </row>
    <row r="4" spans="1:19">
      <c r="A4">
        <v>1.22110763726927</v>
      </c>
      <c r="B4">
        <v>1.07790483782724</v>
      </c>
      <c r="C4">
        <v>1.12709992669841</v>
      </c>
      <c r="D4">
        <v>1.05352369411778</v>
      </c>
      <c r="E4">
        <v>1.0832832266383</v>
      </c>
      <c r="F4">
        <v>1.11882140108523</v>
      </c>
      <c r="G4">
        <v>1.09717402505057</v>
      </c>
      <c r="H4">
        <v>1.1955277193044</v>
      </c>
      <c r="I4">
        <v>1.14208369160858</v>
      </c>
      <c r="J4">
        <v>1.05832007412997</v>
      </c>
      <c r="K4">
        <v>0.97558900228815</v>
      </c>
      <c r="L4">
        <v>1.06169924618991</v>
      </c>
      <c r="M4">
        <v>0.944880337506074</v>
      </c>
      <c r="N4">
        <v>1.13591454336403</v>
      </c>
      <c r="O4">
        <v>1.14177792505147</v>
      </c>
      <c r="P4">
        <v>1.06499904315504</v>
      </c>
      <c r="Q4">
        <v>1.02913001346773</v>
      </c>
      <c r="R4">
        <v>1.21424702397008</v>
      </c>
      <c r="S4">
        <f t="shared" si="0"/>
        <v>1.09683796492901</v>
      </c>
    </row>
    <row r="5" spans="1:19">
      <c r="A5">
        <v>1.16025893400893</v>
      </c>
      <c r="B5">
        <v>1.09179722530093</v>
      </c>
      <c r="C5">
        <v>1.10746892746394</v>
      </c>
      <c r="D5">
        <v>1.09133855787648</v>
      </c>
      <c r="E5">
        <v>1.09440629214692</v>
      </c>
      <c r="F5">
        <v>1.10181600987982</v>
      </c>
      <c r="G5">
        <v>1.09730274132388</v>
      </c>
      <c r="H5">
        <v>1.12025657282638</v>
      </c>
      <c r="I5">
        <v>1.10963203116044</v>
      </c>
      <c r="J5">
        <v>1.07728602013398</v>
      </c>
      <c r="K5">
        <v>1.07122039959043</v>
      </c>
      <c r="L5">
        <v>1.08827291416493</v>
      </c>
      <c r="M5">
        <v>1.07380752160302</v>
      </c>
      <c r="N5">
        <v>1.10822146035669</v>
      </c>
      <c r="O5">
        <v>1.12222435901108</v>
      </c>
      <c r="P5">
        <v>1.02462850884761</v>
      </c>
      <c r="Q5">
        <v>1.00285862914711</v>
      </c>
      <c r="R5">
        <v>1.36430422444669</v>
      </c>
      <c r="S5">
        <f t="shared" si="0"/>
        <v>1.1059500738494</v>
      </c>
    </row>
    <row r="6" spans="1:19">
      <c r="A6">
        <v>1.40292161320261</v>
      </c>
      <c r="B6">
        <v>1.07853281600539</v>
      </c>
      <c r="C6">
        <v>1.11016648364174</v>
      </c>
      <c r="D6">
        <v>1.08842443233831</v>
      </c>
      <c r="E6">
        <v>1.09357214493408</v>
      </c>
      <c r="F6">
        <v>1.10444711199645</v>
      </c>
      <c r="G6">
        <v>1.09729332538257</v>
      </c>
      <c r="H6">
        <v>1.12062130220568</v>
      </c>
      <c r="I6">
        <v>1.11605671961495</v>
      </c>
      <c r="J6">
        <v>1.03167708248348</v>
      </c>
      <c r="K6">
        <v>1.05191824401968</v>
      </c>
      <c r="L6">
        <v>1.05158293621061</v>
      </c>
      <c r="M6">
        <v>0.91818756410842</v>
      </c>
      <c r="N6">
        <v>1.1147795677549</v>
      </c>
      <c r="O6">
        <v>1.13873503307269</v>
      </c>
      <c r="P6">
        <v>1.03644770483874</v>
      </c>
      <c r="Q6">
        <v>0.959391440152701</v>
      </c>
      <c r="R6">
        <v>1.13924626206956</v>
      </c>
      <c r="S6">
        <f t="shared" si="0"/>
        <v>1.09188898800181</v>
      </c>
    </row>
    <row r="9" spans="1:3">
      <c r="A9" t="s">
        <v>13</v>
      </c>
      <c r="B9" t="s">
        <v>14</v>
      </c>
      <c r="C9" t="s">
        <v>15</v>
      </c>
    </row>
    <row r="10" spans="1:3">
      <c r="A10">
        <f>AVERAGE(S1:S6)</f>
        <v>1.10928509133928</v>
      </c>
      <c r="B10">
        <f>MAX(S1:S6)-MIN(S1:S6)</f>
        <v>0.0535078614485112</v>
      </c>
      <c r="C10">
        <f>AVERAGE(P1:R6)</f>
        <v>1.14393340608224</v>
      </c>
    </row>
    <row r="12" spans="1:18">
      <c r="A12">
        <v>1.16117185838437</v>
      </c>
      <c r="B12">
        <v>1.0909416850674</v>
      </c>
      <c r="C12">
        <v>1.10753773376544</v>
      </c>
      <c r="D12">
        <v>1.08900715181749</v>
      </c>
      <c r="E12">
        <v>1.09341834084052</v>
      </c>
      <c r="F12">
        <v>1.10288505008766</v>
      </c>
      <c r="G12">
        <v>1.09728189799046</v>
      </c>
      <c r="H12">
        <v>1.12268625612398</v>
      </c>
      <c r="I12">
        <v>1.11472881089915</v>
      </c>
      <c r="J12">
        <v>1.08148792427562</v>
      </c>
      <c r="K12">
        <v>1.07312911157652</v>
      </c>
      <c r="L12">
        <v>1.08690535874038</v>
      </c>
      <c r="M12">
        <v>1.06874953990109</v>
      </c>
      <c r="N12">
        <v>1.1105315233361</v>
      </c>
      <c r="O12">
        <v>1.12431102905497</v>
      </c>
      <c r="P12">
        <v>1.08615357983904</v>
      </c>
      <c r="Q12">
        <v>1.07537431468835</v>
      </c>
      <c r="R12">
        <v>1.22231268550018</v>
      </c>
    </row>
    <row r="13" spans="1:18">
      <c r="A13">
        <v>1.15931388638979</v>
      </c>
      <c r="B13">
        <v>1.08901064899256</v>
      </c>
      <c r="C13">
        <v>1.11080971492994</v>
      </c>
      <c r="D13">
        <v>1.08585156819479</v>
      </c>
      <c r="E13">
        <v>1.09260993540319</v>
      </c>
      <c r="F13">
        <v>1.10347507771059</v>
      </c>
      <c r="G13">
        <v>1.09724300994523</v>
      </c>
      <c r="H13">
        <v>1.12640384500163</v>
      </c>
      <c r="I13">
        <v>1.11755396939197</v>
      </c>
      <c r="J13">
        <v>1.0840216862732</v>
      </c>
      <c r="K13">
        <v>1.07235786065928</v>
      </c>
      <c r="L13">
        <v>1.0845276633244</v>
      </c>
      <c r="M13">
        <v>1.06253531118591</v>
      </c>
      <c r="N13">
        <v>1.11595258045699</v>
      </c>
      <c r="O13">
        <v>1.13072823252479</v>
      </c>
      <c r="P13">
        <v>1.09128447834539</v>
      </c>
      <c r="Q13">
        <v>0.94444840797844</v>
      </c>
      <c r="R13">
        <v>1.40471836389596</v>
      </c>
    </row>
    <row r="14" spans="1:18">
      <c r="A14">
        <v>1.27739976501607</v>
      </c>
      <c r="B14">
        <v>1.08247540453954</v>
      </c>
      <c r="C14">
        <v>1.12121945453966</v>
      </c>
      <c r="D14">
        <v>1.0778127179276</v>
      </c>
      <c r="E14">
        <v>1.08379716998447</v>
      </c>
      <c r="F14">
        <v>1.11251723661616</v>
      </c>
      <c r="G14">
        <v>1.09714496940869</v>
      </c>
      <c r="H14">
        <v>1.18198112441734</v>
      </c>
      <c r="I14">
        <v>1.15401527124322</v>
      </c>
      <c r="J14">
        <v>1.0378440485887</v>
      </c>
      <c r="K14">
        <v>1.02692685676708</v>
      </c>
      <c r="L14">
        <v>1.07567099353897</v>
      </c>
      <c r="M14">
        <v>1.03141810071973</v>
      </c>
      <c r="N14">
        <v>1.12746900847185</v>
      </c>
      <c r="O14">
        <v>1.19819453918907</v>
      </c>
      <c r="P14">
        <v>0.828204992308444</v>
      </c>
      <c r="Q14">
        <v>1.09276840951701</v>
      </c>
      <c r="R14">
        <v>2.01028322731223</v>
      </c>
    </row>
    <row r="15" spans="1:18">
      <c r="A15">
        <v>1.22110763726927</v>
      </c>
      <c r="B15">
        <v>1.07790483782724</v>
      </c>
      <c r="C15">
        <v>1.12709992669841</v>
      </c>
      <c r="D15">
        <v>1.05352369411778</v>
      </c>
      <c r="E15">
        <v>1.0832832266383</v>
      </c>
      <c r="F15">
        <v>1.11882140108523</v>
      </c>
      <c r="G15">
        <v>1.09717402505057</v>
      </c>
      <c r="H15">
        <v>1.1955277193044</v>
      </c>
      <c r="I15">
        <v>1.14208369160858</v>
      </c>
      <c r="J15">
        <v>1.05832007412997</v>
      </c>
      <c r="K15">
        <v>0.97558900228815</v>
      </c>
      <c r="L15">
        <v>1.06169924618991</v>
      </c>
      <c r="M15">
        <v>0.944880337506074</v>
      </c>
      <c r="N15">
        <v>1.13591454336403</v>
      </c>
      <c r="O15">
        <v>1.14177792505147</v>
      </c>
      <c r="P15">
        <v>1.06499904315504</v>
      </c>
      <c r="Q15">
        <v>1.02913001346773</v>
      </c>
      <c r="R15">
        <v>1.21424702397008</v>
      </c>
    </row>
    <row r="16" spans="1:18">
      <c r="A16">
        <v>1.16025893400893</v>
      </c>
      <c r="B16">
        <v>1.09179722530093</v>
      </c>
      <c r="C16">
        <v>1.10746892746394</v>
      </c>
      <c r="D16">
        <v>1.09133855787648</v>
      </c>
      <c r="E16">
        <v>1.09440629214692</v>
      </c>
      <c r="F16">
        <v>1.10181600987982</v>
      </c>
      <c r="G16">
        <v>1.09730274132388</v>
      </c>
      <c r="H16">
        <v>1.12025657282638</v>
      </c>
      <c r="I16">
        <v>1.10963203116044</v>
      </c>
      <c r="J16">
        <v>1.07728602013398</v>
      </c>
      <c r="K16">
        <v>1.07122039959043</v>
      </c>
      <c r="L16">
        <v>1.08827291416493</v>
      </c>
      <c r="M16">
        <v>1.07380752160302</v>
      </c>
      <c r="N16">
        <v>1.10822146035669</v>
      </c>
      <c r="O16">
        <v>1.12222435901108</v>
      </c>
      <c r="P16">
        <v>1.02462850884761</v>
      </c>
      <c r="Q16">
        <v>1.00285862914711</v>
      </c>
      <c r="R16">
        <v>1.36430422444669</v>
      </c>
    </row>
    <row r="17" spans="1:18">
      <c r="A17">
        <v>1.40292161320261</v>
      </c>
      <c r="B17">
        <v>1.07853281600539</v>
      </c>
      <c r="C17">
        <v>1.11016648364174</v>
      </c>
      <c r="D17">
        <v>1.08842443233831</v>
      </c>
      <c r="E17">
        <v>1.09357214493408</v>
      </c>
      <c r="F17">
        <v>1.10444711199645</v>
      </c>
      <c r="G17">
        <v>1.09729332538257</v>
      </c>
      <c r="H17">
        <v>1.12062130220568</v>
      </c>
      <c r="I17">
        <v>1.11605671961495</v>
      </c>
      <c r="J17">
        <v>1.03167708248348</v>
      </c>
      <c r="K17">
        <v>1.05191824401968</v>
      </c>
      <c r="L17">
        <v>1.05158293621061</v>
      </c>
      <c r="M17">
        <v>0.91818756410842</v>
      </c>
      <c r="N17">
        <v>1.1147795677549</v>
      </c>
      <c r="O17">
        <v>1.13873503307269</v>
      </c>
      <c r="P17">
        <v>1.03644770483874</v>
      </c>
      <c r="Q17">
        <v>0.959391440152701</v>
      </c>
      <c r="R17">
        <v>1.13924626206956</v>
      </c>
    </row>
    <row r="18" spans="1:2">
      <c r="A18">
        <f>COUNTIF(A12:R17,"&lt;0")</f>
        <v>0</v>
      </c>
      <c r="B18">
        <f>COUNTIF(A12:R17,"&gt;5")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selection activeCell="B21" sqref="B21"/>
    </sheetView>
  </sheetViews>
  <sheetFormatPr defaultColWidth="9" defaultRowHeight="14"/>
  <cols>
    <col min="2" max="2" width="13.8333333333333"/>
  </cols>
  <sheetData>
    <row r="1" spans="1:19">
      <c r="A1">
        <v>1.32464419864288</v>
      </c>
      <c r="B1">
        <v>1.31942826474547</v>
      </c>
      <c r="C1">
        <v>1.28039396703594</v>
      </c>
      <c r="D1">
        <v>1.29978529700755</v>
      </c>
      <c r="E1">
        <v>1.31589699308233</v>
      </c>
      <c r="F1">
        <v>1.32741272443489</v>
      </c>
      <c r="G1">
        <v>1.31442699554716</v>
      </c>
      <c r="H1">
        <v>1.33061520380319</v>
      </c>
      <c r="I1">
        <v>1.31834369833996</v>
      </c>
      <c r="J1">
        <v>1.24611400150728</v>
      </c>
      <c r="K1">
        <v>1.2981791285778</v>
      </c>
      <c r="L1">
        <v>1.30311931830731</v>
      </c>
      <c r="M1">
        <v>1.27989921959591</v>
      </c>
      <c r="N1">
        <v>1.3224440532411</v>
      </c>
      <c r="O1">
        <v>1.3483177045076</v>
      </c>
      <c r="P1">
        <v>1.3460022666197</v>
      </c>
      <c r="Q1">
        <v>1.36268049650619</v>
      </c>
      <c r="R1">
        <v>2.04037946136794</v>
      </c>
      <c r="S1">
        <f>AVERAGE(A1:R1)</f>
        <v>1.35433794404834</v>
      </c>
    </row>
    <row r="2" spans="1:19">
      <c r="A2">
        <v>1.19337076333297</v>
      </c>
      <c r="B2">
        <v>1.14737145416634</v>
      </c>
      <c r="C2">
        <v>1.11027610277251</v>
      </c>
      <c r="D2">
        <v>1.09080098453681</v>
      </c>
      <c r="E2">
        <v>1.10771188129171</v>
      </c>
      <c r="F2">
        <v>1.20701798380616</v>
      </c>
      <c r="G2">
        <v>1.12332128829279</v>
      </c>
      <c r="H2">
        <v>1.15972895511752</v>
      </c>
      <c r="I2">
        <v>1.17957636447896</v>
      </c>
      <c r="J2">
        <v>1.13890181704474</v>
      </c>
      <c r="K2">
        <v>1.17343285680081</v>
      </c>
      <c r="L2">
        <v>1.16483012623278</v>
      </c>
      <c r="M2">
        <v>1.06928421758574</v>
      </c>
      <c r="N2">
        <v>1.17566083586361</v>
      </c>
      <c r="O2">
        <v>1.21138813119522</v>
      </c>
      <c r="P2">
        <v>1.33974389730681</v>
      </c>
      <c r="Q2">
        <v>1.55742235944369</v>
      </c>
      <c r="R2">
        <v>1.1027967503103</v>
      </c>
      <c r="S2">
        <f t="shared" ref="S2:S6" si="0">AVERAGE(A2:R2)</f>
        <v>1.18070204275442</v>
      </c>
    </row>
    <row r="3" spans="1:19">
      <c r="A3">
        <v>0.980433589804558</v>
      </c>
      <c r="B3">
        <v>0.843885452643379</v>
      </c>
      <c r="C3">
        <v>0.862860003894992</v>
      </c>
      <c r="D3">
        <v>0.881119285768606</v>
      </c>
      <c r="E3">
        <v>0.796677754408525</v>
      </c>
      <c r="F3">
        <v>0.951439781687405</v>
      </c>
      <c r="G3">
        <v>0.809111560478097</v>
      </c>
      <c r="H3">
        <v>0.781892485066512</v>
      </c>
      <c r="I3">
        <v>0.840194481212045</v>
      </c>
      <c r="J3">
        <v>0.65658988168865</v>
      </c>
      <c r="K3">
        <v>0.840859601790481</v>
      </c>
      <c r="L3">
        <v>0.961781328243874</v>
      </c>
      <c r="M3">
        <v>0.866522526475696</v>
      </c>
      <c r="N3">
        <v>0.929240216226607</v>
      </c>
      <c r="O3">
        <v>0.771943325366705</v>
      </c>
      <c r="P3">
        <v>10</v>
      </c>
      <c r="Q3">
        <v>1.35171532811801</v>
      </c>
      <c r="R3">
        <v>0.336360606298492</v>
      </c>
      <c r="S3">
        <f t="shared" si="0"/>
        <v>1.35903484495404</v>
      </c>
    </row>
    <row r="4" spans="1:19">
      <c r="A4">
        <v>0.672322262228174</v>
      </c>
      <c r="B4">
        <v>0.066029397129369</v>
      </c>
      <c r="C4">
        <v>0.618662034444055</v>
      </c>
      <c r="D4">
        <v>10</v>
      </c>
      <c r="E4">
        <v>0.058751809813919</v>
      </c>
      <c r="F4">
        <v>0.058251906375712</v>
      </c>
      <c r="G4">
        <v>0.291198895311361</v>
      </c>
      <c r="H4">
        <v>0.256985980357708</v>
      </c>
      <c r="I4">
        <v>0.355951631804635</v>
      </c>
      <c r="J4">
        <v>0.481640453686616</v>
      </c>
      <c r="K4">
        <v>10</v>
      </c>
      <c r="L4">
        <v>0.13344163833766</v>
      </c>
      <c r="M4">
        <v>10</v>
      </c>
      <c r="N4">
        <v>0.329916416853875</v>
      </c>
      <c r="O4">
        <v>0.618470017603292</v>
      </c>
      <c r="P4">
        <v>10</v>
      </c>
      <c r="Q4">
        <v>10</v>
      </c>
      <c r="R4">
        <v>10</v>
      </c>
      <c r="S4">
        <f t="shared" si="0"/>
        <v>3.55231235799702</v>
      </c>
    </row>
    <row r="5" spans="1:19">
      <c r="A5">
        <v>1.21253506804172</v>
      </c>
      <c r="B5">
        <v>1.16411515433351</v>
      </c>
      <c r="C5">
        <v>1.06093508637792</v>
      </c>
      <c r="D5">
        <v>1.11989091543843</v>
      </c>
      <c r="E5">
        <v>1.09602129465476</v>
      </c>
      <c r="F5">
        <v>1.07175877780505</v>
      </c>
      <c r="G5">
        <v>1.0949156224234</v>
      </c>
      <c r="H5">
        <v>1.11004086552852</v>
      </c>
      <c r="I5">
        <v>1.09260100935668</v>
      </c>
      <c r="J5">
        <v>1.05127294821642</v>
      </c>
      <c r="K5">
        <v>1.07478307827339</v>
      </c>
      <c r="L5">
        <v>1.11554600362612</v>
      </c>
      <c r="M5">
        <v>1.11960972964828</v>
      </c>
      <c r="N5">
        <v>1.14217921686631</v>
      </c>
      <c r="O5">
        <v>1.15794705698439</v>
      </c>
      <c r="P5">
        <v>0.030064096997559</v>
      </c>
      <c r="Q5">
        <v>0.397179428134406</v>
      </c>
      <c r="R5">
        <v>0.463273862683509</v>
      </c>
      <c r="S5">
        <f t="shared" si="0"/>
        <v>0.976370511966132</v>
      </c>
    </row>
    <row r="6" spans="1:19">
      <c r="A6">
        <v>0.068271708008706</v>
      </c>
      <c r="B6">
        <v>10</v>
      </c>
      <c r="C6">
        <v>0.568228710284293</v>
      </c>
      <c r="D6">
        <v>0.593989234453247</v>
      </c>
      <c r="E6">
        <v>0.608201655935456</v>
      </c>
      <c r="F6">
        <v>0.324384849516783</v>
      </c>
      <c r="G6">
        <v>0.519635068985865</v>
      </c>
      <c r="H6">
        <v>0.837683559298367</v>
      </c>
      <c r="I6">
        <v>0.547070034148572</v>
      </c>
      <c r="J6">
        <v>10</v>
      </c>
      <c r="K6">
        <v>10</v>
      </c>
      <c r="L6">
        <v>10</v>
      </c>
      <c r="M6">
        <v>10</v>
      </c>
      <c r="N6">
        <v>0.305769666421713</v>
      </c>
      <c r="O6">
        <v>10</v>
      </c>
      <c r="P6">
        <v>10</v>
      </c>
      <c r="Q6">
        <v>10</v>
      </c>
      <c r="R6">
        <v>2.588235690752</v>
      </c>
      <c r="S6">
        <f t="shared" si="0"/>
        <v>4.83119278765583</v>
      </c>
    </row>
    <row r="7" spans="1:1">
      <c r="A7">
        <f>COUNTIF(A1:R6,10)</f>
        <v>15</v>
      </c>
    </row>
    <row r="9" spans="1:3">
      <c r="A9" t="s">
        <v>13</v>
      </c>
      <c r="B9" t="s">
        <v>14</v>
      </c>
      <c r="C9" t="s">
        <v>15</v>
      </c>
    </row>
    <row r="10" spans="1:3">
      <c r="A10">
        <f>AVERAGE(S1:S6)</f>
        <v>2.2089917482293</v>
      </c>
      <c r="B10">
        <f>MAX(S1:S6)-MIN(S1:S6)</f>
        <v>3.8548222756897</v>
      </c>
      <c r="C10">
        <f>AVERAGE(P1:R6)</f>
        <v>4.10643634691881</v>
      </c>
    </row>
    <row r="14" spans="1:18">
      <c r="A14">
        <v>1.32464419864288</v>
      </c>
      <c r="B14">
        <v>1.31942826474547</v>
      </c>
      <c r="C14">
        <v>1.28039396703594</v>
      </c>
      <c r="D14">
        <v>1.29978529700755</v>
      </c>
      <c r="E14">
        <v>1.31589699308233</v>
      </c>
      <c r="F14">
        <v>1.32741272443489</v>
      </c>
      <c r="G14">
        <v>1.31442699554716</v>
      </c>
      <c r="H14">
        <v>1.33061520380319</v>
      </c>
      <c r="I14">
        <v>1.31834369833996</v>
      </c>
      <c r="J14">
        <v>1.24611400150728</v>
      </c>
      <c r="K14">
        <v>1.2981791285778</v>
      </c>
      <c r="L14">
        <v>1.30311931830731</v>
      </c>
      <c r="M14">
        <v>1.27989921959591</v>
      </c>
      <c r="N14">
        <v>1.3224440532411</v>
      </c>
      <c r="O14">
        <v>1.3483177045076</v>
      </c>
      <c r="P14">
        <v>1.3460022666197</v>
      </c>
      <c r="Q14">
        <v>1.36268049650619</v>
      </c>
      <c r="R14">
        <v>2.04037946136794</v>
      </c>
    </row>
    <row r="15" spans="1:18">
      <c r="A15">
        <v>1.19337076333297</v>
      </c>
      <c r="B15">
        <v>1.14737145416634</v>
      </c>
      <c r="C15">
        <v>1.11027610277251</v>
      </c>
      <c r="D15">
        <v>1.09080098453681</v>
      </c>
      <c r="E15">
        <v>1.10771188129171</v>
      </c>
      <c r="F15">
        <v>1.20701798380616</v>
      </c>
      <c r="G15">
        <v>1.12332128829279</v>
      </c>
      <c r="H15">
        <v>1.15972895511752</v>
      </c>
      <c r="I15">
        <v>1.17957636447896</v>
      </c>
      <c r="J15">
        <v>1.13890181704474</v>
      </c>
      <c r="K15">
        <v>1.17343285680081</v>
      </c>
      <c r="L15">
        <v>1.16483012623278</v>
      </c>
      <c r="M15">
        <v>1.06928421758574</v>
      </c>
      <c r="N15">
        <v>1.17566083586361</v>
      </c>
      <c r="O15">
        <v>1.21138813119522</v>
      </c>
      <c r="P15">
        <v>1.33974389730681</v>
      </c>
      <c r="Q15">
        <v>1.55742235944369</v>
      </c>
      <c r="R15">
        <v>1.1027967503103</v>
      </c>
    </row>
    <row r="16" spans="1:18">
      <c r="A16">
        <v>0.980433589804558</v>
      </c>
      <c r="B16">
        <v>0.843885452643379</v>
      </c>
      <c r="C16">
        <v>0.862860003894992</v>
      </c>
      <c r="D16">
        <v>0.881119285768606</v>
      </c>
      <c r="E16">
        <v>0.796677754408525</v>
      </c>
      <c r="F16">
        <v>0.951439781687405</v>
      </c>
      <c r="G16">
        <v>0.809111560478097</v>
      </c>
      <c r="H16">
        <v>0.781892485066512</v>
      </c>
      <c r="I16">
        <v>0.840194481212045</v>
      </c>
      <c r="J16">
        <v>0.65658988168865</v>
      </c>
      <c r="K16">
        <v>0.840859601790481</v>
      </c>
      <c r="L16">
        <v>0.961781328243874</v>
      </c>
      <c r="M16">
        <v>0.866522526475696</v>
      </c>
      <c r="N16">
        <v>0.929240216226607</v>
      </c>
      <c r="O16">
        <v>0.771943325366705</v>
      </c>
      <c r="P16">
        <v>39.7244299703362</v>
      </c>
      <c r="Q16">
        <v>1.35171532811801</v>
      </c>
      <c r="R16">
        <v>0.336360606298492</v>
      </c>
    </row>
    <row r="17" spans="1:18">
      <c r="A17">
        <v>0.672322262228174</v>
      </c>
      <c r="B17">
        <v>0.066029397129369</v>
      </c>
      <c r="C17">
        <v>0.618662034444055</v>
      </c>
      <c r="D17" s="4">
        <v>-0.067540674368812</v>
      </c>
      <c r="E17">
        <v>0.058751809813919</v>
      </c>
      <c r="F17">
        <v>0.058251906375712</v>
      </c>
      <c r="G17">
        <v>0.291198895311361</v>
      </c>
      <c r="H17">
        <v>0.256985980357708</v>
      </c>
      <c r="I17">
        <v>0.355951631804635</v>
      </c>
      <c r="J17">
        <v>0.481640453686616</v>
      </c>
      <c r="K17" s="4">
        <v>-0.046825215345271</v>
      </c>
      <c r="L17">
        <v>0.13344163833766</v>
      </c>
      <c r="M17" s="4">
        <v>-0.199917680502019</v>
      </c>
      <c r="N17">
        <v>0.329916416853875</v>
      </c>
      <c r="O17">
        <v>0.618470017603292</v>
      </c>
      <c r="P17" s="4">
        <v>-0.22071105683634</v>
      </c>
      <c r="Q17" s="4">
        <v>-0.237266019552965</v>
      </c>
      <c r="R17" s="4">
        <v>-0.268179307797936</v>
      </c>
    </row>
    <row r="18" spans="1:18">
      <c r="A18">
        <v>1.21253506804172</v>
      </c>
      <c r="B18">
        <v>1.16411515433351</v>
      </c>
      <c r="C18">
        <v>1.06093508637792</v>
      </c>
      <c r="D18">
        <v>1.11989091543843</v>
      </c>
      <c r="E18">
        <v>1.09602129465476</v>
      </c>
      <c r="F18">
        <v>1.07175877780505</v>
      </c>
      <c r="G18">
        <v>1.0949156224234</v>
      </c>
      <c r="H18">
        <v>1.11004086552852</v>
      </c>
      <c r="I18">
        <v>1.09260100935668</v>
      </c>
      <c r="J18">
        <v>1.05127294821642</v>
      </c>
      <c r="K18">
        <v>1.07478307827339</v>
      </c>
      <c r="L18">
        <v>1.11554600362612</v>
      </c>
      <c r="M18">
        <v>1.11960972964828</v>
      </c>
      <c r="N18">
        <v>1.14217921686631</v>
      </c>
      <c r="O18">
        <v>1.15794705698439</v>
      </c>
      <c r="P18">
        <v>0.030064096997559</v>
      </c>
      <c r="Q18">
        <v>0.397179428134406</v>
      </c>
      <c r="R18">
        <v>0.463273862683509</v>
      </c>
    </row>
    <row r="19" spans="1:18">
      <c r="A19">
        <v>0.068271708008706</v>
      </c>
      <c r="B19" s="4">
        <v>-0.066371613051051</v>
      </c>
      <c r="C19">
        <v>0.568228710284293</v>
      </c>
      <c r="D19">
        <v>0.593989234453247</v>
      </c>
      <c r="E19">
        <v>0.608201655935456</v>
      </c>
      <c r="F19">
        <v>0.324384849516783</v>
      </c>
      <c r="G19">
        <v>0.519635068985865</v>
      </c>
      <c r="H19">
        <v>0.837683559298367</v>
      </c>
      <c r="I19">
        <v>0.547070034148572</v>
      </c>
      <c r="J19" s="4">
        <v>-0.345362766084231</v>
      </c>
      <c r="K19" s="4">
        <v>-0.129123828232082</v>
      </c>
      <c r="L19" s="4">
        <v>-0.396622474766272</v>
      </c>
      <c r="M19" s="4">
        <v>-0.262422018220451</v>
      </c>
      <c r="N19">
        <v>0.305769666421713</v>
      </c>
      <c r="O19" s="4">
        <v>-0.159071758908861</v>
      </c>
      <c r="P19" s="4">
        <v>-0.512086206316707</v>
      </c>
      <c r="Q19" s="4">
        <v>-0.664506942027568</v>
      </c>
      <c r="R19">
        <v>2.588235690752</v>
      </c>
    </row>
    <row r="20" spans="1:2">
      <c r="A20">
        <f>COUNTIF(A14:R19,"&lt;0")</f>
        <v>14</v>
      </c>
      <c r="B20">
        <f>COUNTIF(A14:R19,"&gt;5")</f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A10" sqref="A10:C10"/>
    </sheetView>
  </sheetViews>
  <sheetFormatPr defaultColWidth="9" defaultRowHeight="14"/>
  <cols>
    <col min="3" max="3" width="10.1083333333333" customWidth="1"/>
  </cols>
  <sheetData>
    <row r="1" spans="1:19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f>AVERAGE(A1:R1)</f>
        <v>10</v>
      </c>
    </row>
    <row r="2" spans="1:19">
      <c r="A2">
        <v>0.032191563312069</v>
      </c>
      <c r="B2">
        <v>0.041261179817044</v>
      </c>
      <c r="C2">
        <v>0.067202522379389</v>
      </c>
      <c r="D2">
        <v>0.077104952834064</v>
      </c>
      <c r="E2">
        <v>0.083774128283582</v>
      </c>
      <c r="F2">
        <v>0.07155255564923</v>
      </c>
      <c r="G2">
        <v>0.111654275609851</v>
      </c>
      <c r="H2">
        <v>0.102791606352624</v>
      </c>
      <c r="I2">
        <v>0.092377420776228</v>
      </c>
      <c r="J2">
        <v>0.013029583904794</v>
      </c>
      <c r="K2">
        <v>0.035521977539584</v>
      </c>
      <c r="L2">
        <v>0.023227169530134</v>
      </c>
      <c r="M2">
        <v>0.02125833171611</v>
      </c>
      <c r="N2">
        <v>0.093005859212534</v>
      </c>
      <c r="O2">
        <v>0.040548857098852</v>
      </c>
      <c r="P2">
        <v>0.027742219265098</v>
      </c>
      <c r="Q2">
        <v>0.124565013969286</v>
      </c>
      <c r="R2">
        <v>0.181820912570554</v>
      </c>
      <c r="S2">
        <f t="shared" ref="S2:S6" si="0">AVERAGE(A2:R2)</f>
        <v>0.0689238961011682</v>
      </c>
    </row>
    <row r="3" spans="1:19">
      <c r="A3">
        <v>0.1318644044497</v>
      </c>
      <c r="B3">
        <v>0.138358734966713</v>
      </c>
      <c r="C3">
        <v>0.232105696061945</v>
      </c>
      <c r="D3">
        <v>0.237286347334716</v>
      </c>
      <c r="E3">
        <v>0.568622507792069</v>
      </c>
      <c r="F3">
        <v>0.379658077669544</v>
      </c>
      <c r="G3">
        <v>0.437444269644725</v>
      </c>
      <c r="H3">
        <v>0.744590937410518</v>
      </c>
      <c r="I3">
        <v>0.509789907102443</v>
      </c>
      <c r="J3">
        <v>0.102106408723648</v>
      </c>
      <c r="K3">
        <v>0.226034766112592</v>
      </c>
      <c r="L3">
        <v>0.067514191346013</v>
      </c>
      <c r="M3">
        <v>0.070635513000541</v>
      </c>
      <c r="N3">
        <v>0.286477496032571</v>
      </c>
      <c r="O3">
        <v>0.225060838741369</v>
      </c>
      <c r="P3">
        <v>1.00000000000001</v>
      </c>
      <c r="Q3">
        <v>0.012808263363662</v>
      </c>
      <c r="R3">
        <v>0.999999999999968</v>
      </c>
      <c r="S3">
        <f t="shared" si="0"/>
        <v>0.353908797764041</v>
      </c>
    </row>
    <row r="4" spans="1:19">
      <c r="A4">
        <v>0.375440674369654</v>
      </c>
      <c r="B4">
        <v>1.41855593616179</v>
      </c>
      <c r="C4">
        <v>0.708883333033019</v>
      </c>
      <c r="D4">
        <v>1.00000000000003</v>
      </c>
      <c r="E4">
        <v>1.00000000000012</v>
      </c>
      <c r="F4">
        <v>0.835801038831126</v>
      </c>
      <c r="G4">
        <v>0.603871266749742</v>
      </c>
      <c r="H4">
        <v>1</v>
      </c>
      <c r="I4">
        <v>0.62317144585441</v>
      </c>
      <c r="J4">
        <v>0.192616890178694</v>
      </c>
      <c r="K4">
        <v>0.435552290577691</v>
      </c>
      <c r="L4">
        <v>0.197290206602247</v>
      </c>
      <c r="M4">
        <v>0.259997501788673</v>
      </c>
      <c r="N4">
        <v>0.467083954121772</v>
      </c>
      <c r="O4">
        <v>0.127416690685913</v>
      </c>
      <c r="P4">
        <v>10</v>
      </c>
      <c r="Q4">
        <v>1.89855059920717</v>
      </c>
      <c r="R4">
        <v>0.196282302952695</v>
      </c>
      <c r="S4">
        <f t="shared" si="0"/>
        <v>1.18558411839526</v>
      </c>
    </row>
    <row r="5" spans="1:19">
      <c r="A5">
        <v>0.341907104638607</v>
      </c>
      <c r="B5">
        <v>0.035555076185714</v>
      </c>
      <c r="C5">
        <v>0.061238049899926</v>
      </c>
      <c r="D5">
        <v>0.059350056344043</v>
      </c>
      <c r="E5">
        <v>0.08042393290276</v>
      </c>
      <c r="F5">
        <v>0.081698461116353</v>
      </c>
      <c r="G5">
        <v>0.070048663082869</v>
      </c>
      <c r="H5">
        <v>0.103341977449068</v>
      </c>
      <c r="I5">
        <v>0.089048171927834</v>
      </c>
      <c r="J5">
        <v>0.202711914363085</v>
      </c>
      <c r="K5">
        <v>0.049121925595469</v>
      </c>
      <c r="L5">
        <v>0.14432769534575</v>
      </c>
      <c r="M5">
        <v>0.085742334569494</v>
      </c>
      <c r="N5">
        <v>0.069721035734369</v>
      </c>
      <c r="O5">
        <v>0.22354822935856</v>
      </c>
      <c r="P5">
        <v>0.129324133553472</v>
      </c>
      <c r="Q5">
        <v>10</v>
      </c>
      <c r="R5">
        <v>0.650171180405161</v>
      </c>
      <c r="S5">
        <f t="shared" si="0"/>
        <v>0.693182219026252</v>
      </c>
    </row>
    <row r="6" spans="1:19">
      <c r="A6">
        <v>1.00000000000019</v>
      </c>
      <c r="B6">
        <v>1</v>
      </c>
      <c r="C6">
        <v>1</v>
      </c>
      <c r="D6">
        <v>0.658532342110948</v>
      </c>
      <c r="E6">
        <v>0.897618950530093</v>
      </c>
      <c r="F6">
        <v>1.00000000000001</v>
      </c>
      <c r="G6">
        <v>1.00000000000004</v>
      </c>
      <c r="H6">
        <v>0.62854628246283</v>
      </c>
      <c r="I6">
        <v>0.999999999999997</v>
      </c>
      <c r="J6">
        <v>1</v>
      </c>
      <c r="K6">
        <v>0.999999999999998</v>
      </c>
      <c r="L6">
        <v>1</v>
      </c>
      <c r="M6">
        <v>1.00000000000021</v>
      </c>
      <c r="N6">
        <v>1.00000000000004</v>
      </c>
      <c r="O6">
        <v>1</v>
      </c>
      <c r="P6">
        <v>0.372920781801448</v>
      </c>
      <c r="Q6">
        <v>0.999999999999961</v>
      </c>
      <c r="R6">
        <v>0.169955500270976</v>
      </c>
      <c r="S6">
        <f t="shared" si="0"/>
        <v>0.873754103176485</v>
      </c>
    </row>
    <row r="7" spans="1:1">
      <c r="A7">
        <f>COUNTIF(A1:R6,10)</f>
        <v>20</v>
      </c>
    </row>
    <row r="9" spans="1:3">
      <c r="A9" t="s">
        <v>13</v>
      </c>
      <c r="B9" t="s">
        <v>14</v>
      </c>
      <c r="C9" t="s">
        <v>15</v>
      </c>
    </row>
    <row r="10" spans="1:3">
      <c r="A10">
        <f>AVERAGE(S1:S6)</f>
        <v>2.1958921890772</v>
      </c>
      <c r="B10">
        <f>MAX(S1:S6)-MIN(S1:S6)</f>
        <v>9.93107610389883</v>
      </c>
      <c r="C10" s="3">
        <f>AVERAGE(P1:R6)</f>
        <v>3.15356338374219</v>
      </c>
    </row>
    <row r="12" spans="1:18">
      <c r="A12">
        <v>68.2609800316844</v>
      </c>
      <c r="B12">
        <v>62.4835277164793</v>
      </c>
      <c r="C12">
        <v>31.783194517875</v>
      </c>
      <c r="D12">
        <v>21.9762892898231</v>
      </c>
      <c r="E12">
        <v>12.9620944181771</v>
      </c>
      <c r="F12">
        <v>19.3038799217672</v>
      </c>
      <c r="G12">
        <v>13.6818256809063</v>
      </c>
      <c r="H12">
        <v>13.084200707197</v>
      </c>
      <c r="I12">
        <v>15.8607590961683</v>
      </c>
      <c r="J12" s="3">
        <v>128.151041775871</v>
      </c>
      <c r="K12">
        <v>49.2344902005556</v>
      </c>
      <c r="L12" s="3">
        <v>104.675808625287</v>
      </c>
      <c r="M12" s="3">
        <v>116.257822528291</v>
      </c>
      <c r="N12">
        <v>25.1158840484587</v>
      </c>
      <c r="O12">
        <v>59.7391003375888</v>
      </c>
      <c r="P12" s="3">
        <v>160.762416172923</v>
      </c>
      <c r="Q12">
        <v>10.3925500075331</v>
      </c>
      <c r="R12">
        <v>38.2275002253078</v>
      </c>
    </row>
    <row r="13" spans="1:18">
      <c r="A13">
        <v>0.032191563312069</v>
      </c>
      <c r="B13">
        <v>0.041261179817044</v>
      </c>
      <c r="C13">
        <v>0.067202522379389</v>
      </c>
      <c r="D13">
        <v>0.077104952834064</v>
      </c>
      <c r="E13">
        <v>0.083774128283582</v>
      </c>
      <c r="F13">
        <v>0.07155255564923</v>
      </c>
      <c r="G13">
        <v>0.111654275609851</v>
      </c>
      <c r="H13">
        <v>0.102791606352624</v>
      </c>
      <c r="I13">
        <v>0.092377420776228</v>
      </c>
      <c r="J13">
        <v>0.013029583904794</v>
      </c>
      <c r="K13">
        <v>0.035521977539584</v>
      </c>
      <c r="L13">
        <v>0.023227169530134</v>
      </c>
      <c r="M13">
        <v>0.02125833171611</v>
      </c>
      <c r="N13">
        <v>0.093005859212534</v>
      </c>
      <c r="O13">
        <v>0.040548857098852</v>
      </c>
      <c r="P13">
        <v>0.027742219265098</v>
      </c>
      <c r="Q13">
        <v>0.124565013969286</v>
      </c>
      <c r="R13">
        <v>0.181820912570554</v>
      </c>
    </row>
    <row r="14" spans="1:18">
      <c r="A14">
        <v>0.1318644044497</v>
      </c>
      <c r="B14">
        <v>0.138358734966713</v>
      </c>
      <c r="C14">
        <v>0.232105696061945</v>
      </c>
      <c r="D14">
        <v>0.237286347334716</v>
      </c>
      <c r="E14">
        <v>0.568622507792069</v>
      </c>
      <c r="F14">
        <v>0.379658077669544</v>
      </c>
      <c r="G14">
        <v>0.437444269644725</v>
      </c>
      <c r="H14">
        <v>0.744590937410518</v>
      </c>
      <c r="I14">
        <v>0.509789907102443</v>
      </c>
      <c r="J14">
        <v>0.102106408723648</v>
      </c>
      <c r="K14">
        <v>0.226034766112592</v>
      </c>
      <c r="L14">
        <v>0.067514191346013</v>
      </c>
      <c r="M14">
        <v>0.070635513000541</v>
      </c>
      <c r="N14">
        <v>0.286477496032571</v>
      </c>
      <c r="O14">
        <v>0.225060838741369</v>
      </c>
      <c r="P14">
        <v>1.00000000000001</v>
      </c>
      <c r="Q14">
        <v>0.012808263363662</v>
      </c>
      <c r="R14">
        <v>0.999999999999968</v>
      </c>
    </row>
    <row r="15" spans="1:18">
      <c r="A15">
        <v>0.375440674369654</v>
      </c>
      <c r="B15">
        <v>1.41855593616179</v>
      </c>
      <c r="C15">
        <v>0.708883333033019</v>
      </c>
      <c r="D15">
        <v>1.00000000000003</v>
      </c>
      <c r="E15">
        <v>1.00000000000012</v>
      </c>
      <c r="F15">
        <v>0.835801038831126</v>
      </c>
      <c r="G15">
        <v>0.603871266749742</v>
      </c>
      <c r="H15">
        <v>1</v>
      </c>
      <c r="I15">
        <v>0.62317144585441</v>
      </c>
      <c r="J15">
        <v>0.192616890178694</v>
      </c>
      <c r="K15">
        <v>0.435552290577691</v>
      </c>
      <c r="L15">
        <v>0.197290206602247</v>
      </c>
      <c r="M15">
        <v>0.259997501788673</v>
      </c>
      <c r="N15">
        <v>0.467083954121772</v>
      </c>
      <c r="O15">
        <v>0.127416690685913</v>
      </c>
      <c r="P15">
        <v>7.32998068391828</v>
      </c>
      <c r="Q15">
        <v>1.89855059920717</v>
      </c>
      <c r="R15">
        <v>0.196282302952695</v>
      </c>
    </row>
    <row r="16" spans="1:18">
      <c r="A16">
        <v>0.341907104638607</v>
      </c>
      <c r="B16">
        <v>0.035555076185714</v>
      </c>
      <c r="C16">
        <v>0.061238049899926</v>
      </c>
      <c r="D16">
        <v>0.059350056344043</v>
      </c>
      <c r="E16">
        <v>0.08042393290276</v>
      </c>
      <c r="F16">
        <v>0.081698461116353</v>
      </c>
      <c r="G16">
        <v>0.070048663082869</v>
      </c>
      <c r="H16">
        <v>0.103341977449068</v>
      </c>
      <c r="I16">
        <v>0.089048171927834</v>
      </c>
      <c r="J16">
        <v>0.202711914363085</v>
      </c>
      <c r="K16">
        <v>0.049121925595469</v>
      </c>
      <c r="L16">
        <v>0.14432769534575</v>
      </c>
      <c r="M16">
        <v>0.085742334569494</v>
      </c>
      <c r="N16">
        <v>0.069721035734369</v>
      </c>
      <c r="O16">
        <v>0.22354822935856</v>
      </c>
      <c r="P16">
        <v>0.129324133553472</v>
      </c>
      <c r="Q16">
        <v>10.6230120019061</v>
      </c>
      <c r="R16">
        <v>0.650171180405161</v>
      </c>
    </row>
    <row r="17" spans="1:18">
      <c r="A17">
        <v>1.00000000000019</v>
      </c>
      <c r="B17">
        <v>1</v>
      </c>
      <c r="C17">
        <v>1</v>
      </c>
      <c r="D17">
        <v>0.658532342110948</v>
      </c>
      <c r="E17">
        <v>0.897618950530093</v>
      </c>
      <c r="F17">
        <v>1.00000000000001</v>
      </c>
      <c r="G17">
        <v>1.00000000000004</v>
      </c>
      <c r="H17">
        <v>0.62854628246283</v>
      </c>
      <c r="I17">
        <v>0.999999999999997</v>
      </c>
      <c r="J17">
        <v>1</v>
      </c>
      <c r="K17">
        <v>0.999999999999998</v>
      </c>
      <c r="L17">
        <v>1</v>
      </c>
      <c r="M17">
        <v>1.00000000000021</v>
      </c>
      <c r="N17">
        <v>1.00000000000004</v>
      </c>
      <c r="O17">
        <v>1</v>
      </c>
      <c r="P17">
        <v>0.372920781801448</v>
      </c>
      <c r="Q17">
        <v>0.999999999999961</v>
      </c>
      <c r="R17">
        <v>0.169955500270976</v>
      </c>
    </row>
    <row r="18" spans="1:2">
      <c r="A18">
        <f>COUNTIF(A12:R17,"&lt;0")</f>
        <v>0</v>
      </c>
      <c r="B18">
        <f>COUNTIF(A12:R17,"&gt;5")</f>
        <v>20</v>
      </c>
    </row>
    <row r="21" spans="10:16">
      <c r="J21" s="3"/>
      <c r="L21" s="3"/>
      <c r="M21" s="3"/>
      <c r="P21" s="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7" sqref="A7"/>
    </sheetView>
  </sheetViews>
  <sheetFormatPr defaultColWidth="9" defaultRowHeight="14"/>
  <cols>
    <col min="3" max="3" width="10.1083333333333" customWidth="1"/>
    <col min="10" max="10" width="10.1083333333333" customWidth="1"/>
    <col min="12" max="13" width="10.1083333333333" customWidth="1"/>
    <col min="16" max="16" width="10.1083333333333" customWidth="1"/>
  </cols>
  <sheetData>
    <row r="1" spans="1:19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f>AVERAGE(A1:R1)</f>
        <v>10</v>
      </c>
    </row>
    <row r="2" spans="1:19">
      <c r="A2">
        <v>0.032191563312069</v>
      </c>
      <c r="B2">
        <v>0.041261179817044</v>
      </c>
      <c r="C2">
        <v>0.067202522379389</v>
      </c>
      <c r="D2">
        <v>0.077104952834064</v>
      </c>
      <c r="E2">
        <v>0.083774128283565</v>
      </c>
      <c r="F2">
        <v>0.07155255564923</v>
      </c>
      <c r="G2">
        <v>0.111654275609851</v>
      </c>
      <c r="H2">
        <v>0.102791606352624</v>
      </c>
      <c r="I2">
        <v>0.092377420776228</v>
      </c>
      <c r="J2">
        <v>0.013029583904794</v>
      </c>
      <c r="K2">
        <v>0.035521977539584</v>
      </c>
      <c r="L2">
        <v>0.023227169530134</v>
      </c>
      <c r="M2">
        <v>0.021258331716101</v>
      </c>
      <c r="N2">
        <v>0.093005859212534</v>
      </c>
      <c r="O2">
        <v>0.040548857098852</v>
      </c>
      <c r="P2">
        <v>0.027742219265098</v>
      </c>
      <c r="Q2">
        <v>0.124565013969297</v>
      </c>
      <c r="R2">
        <v>0.181820912570554</v>
      </c>
      <c r="S2">
        <f t="shared" ref="S2:S6" si="0">AVERAGE(A2:R2)</f>
        <v>0.0689238961011673</v>
      </c>
    </row>
    <row r="3" spans="1:19">
      <c r="A3">
        <v>0.1318644044497</v>
      </c>
      <c r="B3">
        <v>0.138358734966713</v>
      </c>
      <c r="C3">
        <v>0.232105696061945</v>
      </c>
      <c r="D3">
        <v>0.237286347334716</v>
      </c>
      <c r="E3">
        <v>0.568622507791953</v>
      </c>
      <c r="F3">
        <v>0.379658077669544</v>
      </c>
      <c r="G3">
        <v>0.437444269644734</v>
      </c>
      <c r="H3">
        <v>0.744590937410537</v>
      </c>
      <c r="I3">
        <v>0.509789907102443</v>
      </c>
      <c r="J3">
        <v>0.102106408723648</v>
      </c>
      <c r="K3">
        <v>0.226034766112592</v>
      </c>
      <c r="L3">
        <v>0.067514191346013</v>
      </c>
      <c r="M3">
        <v>0.070635513000509</v>
      </c>
      <c r="N3">
        <v>0.286477496032571</v>
      </c>
      <c r="O3">
        <v>0.225060838741369</v>
      </c>
      <c r="P3">
        <v>1.00000000000001</v>
      </c>
      <c r="Q3">
        <v>0.012808263363663</v>
      </c>
      <c r="R3">
        <v>0.999999999999968</v>
      </c>
      <c r="S3">
        <f t="shared" si="0"/>
        <v>0.353908797764035</v>
      </c>
    </row>
    <row r="4" spans="1:19">
      <c r="A4">
        <v>0.375440674369654</v>
      </c>
      <c r="B4">
        <v>1.41855593616179</v>
      </c>
      <c r="C4">
        <v>0.708883333033019</v>
      </c>
      <c r="D4">
        <v>1.00000000000003</v>
      </c>
      <c r="E4">
        <v>0.999999999999924</v>
      </c>
      <c r="F4">
        <v>0.835801038831126</v>
      </c>
      <c r="G4">
        <v>0.603871266749742</v>
      </c>
      <c r="H4">
        <v>1</v>
      </c>
      <c r="I4">
        <v>0.62317144585441</v>
      </c>
      <c r="J4">
        <v>0.192616890178694</v>
      </c>
      <c r="K4">
        <v>0.435552290577691</v>
      </c>
      <c r="L4">
        <v>0.197290206602247</v>
      </c>
      <c r="M4">
        <v>0.259997501788532</v>
      </c>
      <c r="N4">
        <v>0.467083954121772</v>
      </c>
      <c r="O4">
        <v>0.127416690685913</v>
      </c>
      <c r="P4">
        <v>10</v>
      </c>
      <c r="Q4">
        <v>1.89855059920722</v>
      </c>
      <c r="R4">
        <v>0.196282302952695</v>
      </c>
      <c r="S4">
        <f t="shared" si="0"/>
        <v>1.18558411839525</v>
      </c>
    </row>
    <row r="5" spans="1:19">
      <c r="A5">
        <v>0.341907104638607</v>
      </c>
      <c r="B5">
        <v>0.035555076185714</v>
      </c>
      <c r="C5">
        <v>0.061238049899926</v>
      </c>
      <c r="D5">
        <v>0.059350056344043</v>
      </c>
      <c r="E5">
        <v>0.080423932902743</v>
      </c>
      <c r="F5">
        <v>0.081698461116353</v>
      </c>
      <c r="G5">
        <v>0.070048663082869</v>
      </c>
      <c r="H5">
        <v>0.103341977449068</v>
      </c>
      <c r="I5">
        <v>0.089048171927834</v>
      </c>
      <c r="J5">
        <v>0.202711914363085</v>
      </c>
      <c r="K5">
        <v>0.049121925595469</v>
      </c>
      <c r="L5">
        <v>0.14432769534575</v>
      </c>
      <c r="M5">
        <v>0.085742334569513</v>
      </c>
      <c r="N5">
        <v>0.069721035734369</v>
      </c>
      <c r="O5">
        <v>0.22354822935856</v>
      </c>
      <c r="P5">
        <v>0.129324133553472</v>
      </c>
      <c r="Q5">
        <v>10</v>
      </c>
      <c r="R5">
        <v>0.650171180405161</v>
      </c>
      <c r="S5">
        <f t="shared" si="0"/>
        <v>0.693182219026252</v>
      </c>
    </row>
    <row r="6" spans="1:19">
      <c r="A6">
        <v>1.00000000000019</v>
      </c>
      <c r="B6">
        <v>1</v>
      </c>
      <c r="C6">
        <v>1</v>
      </c>
      <c r="D6">
        <v>0.658532342110948</v>
      </c>
      <c r="E6">
        <v>0.89761895052991</v>
      </c>
      <c r="F6">
        <v>1.00000000000001</v>
      </c>
      <c r="G6">
        <v>1.00000000000004</v>
      </c>
      <c r="H6">
        <v>0.628546282462843</v>
      </c>
      <c r="I6">
        <v>0.999999999999997</v>
      </c>
      <c r="J6">
        <v>1</v>
      </c>
      <c r="K6">
        <v>0.999999999999998</v>
      </c>
      <c r="L6">
        <v>1</v>
      </c>
      <c r="M6">
        <v>1.00000000000021</v>
      </c>
      <c r="N6">
        <v>1.00000000000004</v>
      </c>
      <c r="O6">
        <v>1</v>
      </c>
      <c r="P6">
        <v>0.372920781801448</v>
      </c>
      <c r="Q6">
        <v>0.999999999999961</v>
      </c>
      <c r="R6">
        <v>0.169955500270976</v>
      </c>
      <c r="S6">
        <f t="shared" si="0"/>
        <v>0.873754103176476</v>
      </c>
    </row>
    <row r="7" spans="1:1">
      <c r="A7">
        <f>COUNTIF(A1:R6,10)</f>
        <v>20</v>
      </c>
    </row>
    <row r="9" spans="1:3">
      <c r="A9" t="s">
        <v>13</v>
      </c>
      <c r="B9" t="s">
        <v>14</v>
      </c>
      <c r="C9" t="s">
        <v>15</v>
      </c>
    </row>
    <row r="10" spans="1:3">
      <c r="A10">
        <f>AVERAGE(S1:S6)</f>
        <v>2.1958921890772</v>
      </c>
      <c r="B10">
        <f>MAX(S1:S6)-MIN(S1:S6)</f>
        <v>9.93107610389883</v>
      </c>
      <c r="C10">
        <f>AVERAGE(P1:R6)</f>
        <v>3.1535633837422</v>
      </c>
    </row>
    <row r="11" spans="1:3">
      <c r="A11" s="1"/>
      <c r="B11" s="1"/>
      <c r="C11" s="1"/>
    </row>
    <row r="12" spans="1:18">
      <c r="A12">
        <v>68.2609800316844</v>
      </c>
      <c r="B12">
        <v>62.4835277164793</v>
      </c>
      <c r="C12">
        <v>31.783194517875</v>
      </c>
      <c r="D12">
        <v>21.9762892898231</v>
      </c>
      <c r="E12">
        <v>12.9620944181771</v>
      </c>
      <c r="F12">
        <v>19.3038799217672</v>
      </c>
      <c r="G12">
        <v>13.6818256809063</v>
      </c>
      <c r="H12">
        <v>13.084200707197</v>
      </c>
      <c r="I12">
        <v>15.8607590961683</v>
      </c>
      <c r="J12" s="3">
        <v>128.151041775871</v>
      </c>
      <c r="K12">
        <v>49.2344902005556</v>
      </c>
      <c r="L12" s="3">
        <v>104.675808625287</v>
      </c>
      <c r="M12" s="3">
        <v>116.257822528291</v>
      </c>
      <c r="N12">
        <v>25.1158840484587</v>
      </c>
      <c r="O12">
        <v>59.7391003375888</v>
      </c>
      <c r="P12" s="3">
        <v>160.762416172923</v>
      </c>
      <c r="Q12">
        <v>10.3925500075331</v>
      </c>
      <c r="R12">
        <v>38.2275002253078</v>
      </c>
    </row>
    <row r="13" spans="1:18">
      <c r="A13">
        <v>0.032191563312069</v>
      </c>
      <c r="B13">
        <v>0.041261179817044</v>
      </c>
      <c r="C13">
        <v>0.067202522379389</v>
      </c>
      <c r="D13">
        <v>0.077104952834064</v>
      </c>
      <c r="E13">
        <v>0.083774128283582</v>
      </c>
      <c r="F13">
        <v>0.07155255564923</v>
      </c>
      <c r="G13">
        <v>0.111654275609851</v>
      </c>
      <c r="H13">
        <v>0.102791606352624</v>
      </c>
      <c r="I13">
        <v>0.092377420776228</v>
      </c>
      <c r="J13">
        <v>0.013029583904794</v>
      </c>
      <c r="K13">
        <v>0.035521977539584</v>
      </c>
      <c r="L13">
        <v>0.023227169530134</v>
      </c>
      <c r="M13">
        <v>0.02125833171611</v>
      </c>
      <c r="N13">
        <v>0.093005859212534</v>
      </c>
      <c r="O13">
        <v>0.040548857098852</v>
      </c>
      <c r="P13">
        <v>0.027742219265098</v>
      </c>
      <c r="Q13">
        <v>0.124565013969286</v>
      </c>
      <c r="R13">
        <v>0.181820912570554</v>
      </c>
    </row>
    <row r="14" spans="1:18">
      <c r="A14">
        <v>0.1318644044497</v>
      </c>
      <c r="B14">
        <v>0.138358734966713</v>
      </c>
      <c r="C14">
        <v>0.232105696061945</v>
      </c>
      <c r="D14">
        <v>0.237286347334716</v>
      </c>
      <c r="E14">
        <v>0.568622507792069</v>
      </c>
      <c r="F14">
        <v>0.379658077669544</v>
      </c>
      <c r="G14">
        <v>0.437444269644725</v>
      </c>
      <c r="H14">
        <v>0.744590937410518</v>
      </c>
      <c r="I14">
        <v>0.509789907102443</v>
      </c>
      <c r="J14">
        <v>0.102106408723648</v>
      </c>
      <c r="K14">
        <v>0.226034766112592</v>
      </c>
      <c r="L14">
        <v>0.067514191346013</v>
      </c>
      <c r="M14">
        <v>0.070635513000541</v>
      </c>
      <c r="N14">
        <v>0.286477496032571</v>
      </c>
      <c r="O14">
        <v>0.225060838741369</v>
      </c>
      <c r="P14">
        <v>1.00000000000001</v>
      </c>
      <c r="Q14">
        <v>0.012808263363662</v>
      </c>
      <c r="R14">
        <v>0.999999999999968</v>
      </c>
    </row>
    <row r="15" spans="1:18">
      <c r="A15">
        <v>0.375440674369654</v>
      </c>
      <c r="B15">
        <v>1.41855593616179</v>
      </c>
      <c r="C15">
        <v>0.708883333033019</v>
      </c>
      <c r="D15">
        <v>1.00000000000003</v>
      </c>
      <c r="E15">
        <v>1.00000000000012</v>
      </c>
      <c r="F15">
        <v>0.835801038831126</v>
      </c>
      <c r="G15">
        <v>0.603871266749742</v>
      </c>
      <c r="H15">
        <v>1</v>
      </c>
      <c r="I15">
        <v>0.62317144585441</v>
      </c>
      <c r="J15">
        <v>0.192616890178694</v>
      </c>
      <c r="K15">
        <v>0.435552290577691</v>
      </c>
      <c r="L15">
        <v>0.197290206602247</v>
      </c>
      <c r="M15">
        <v>0.259997501788673</v>
      </c>
      <c r="N15">
        <v>0.467083954121772</v>
      </c>
      <c r="O15">
        <v>0.127416690685913</v>
      </c>
      <c r="P15">
        <v>7.32998068391828</v>
      </c>
      <c r="Q15">
        <v>1.89855059920717</v>
      </c>
      <c r="R15">
        <v>0.196282302952695</v>
      </c>
    </row>
    <row r="16" spans="1:18">
      <c r="A16">
        <v>0.341907104638607</v>
      </c>
      <c r="B16">
        <v>0.035555076185714</v>
      </c>
      <c r="C16">
        <v>0.061238049899926</v>
      </c>
      <c r="D16">
        <v>0.059350056344043</v>
      </c>
      <c r="E16">
        <v>0.08042393290276</v>
      </c>
      <c r="F16">
        <v>0.081698461116353</v>
      </c>
      <c r="G16">
        <v>0.070048663082869</v>
      </c>
      <c r="H16">
        <v>0.103341977449068</v>
      </c>
      <c r="I16">
        <v>0.089048171927834</v>
      </c>
      <c r="J16">
        <v>0.202711914363085</v>
      </c>
      <c r="K16">
        <v>0.049121925595469</v>
      </c>
      <c r="L16">
        <v>0.14432769534575</v>
      </c>
      <c r="M16">
        <v>0.085742334569494</v>
      </c>
      <c r="N16">
        <v>0.069721035734369</v>
      </c>
      <c r="O16">
        <v>0.22354822935856</v>
      </c>
      <c r="P16">
        <v>0.129324133553472</v>
      </c>
      <c r="Q16">
        <v>10.6230120019061</v>
      </c>
      <c r="R16">
        <v>0.650171180405161</v>
      </c>
    </row>
    <row r="17" spans="1:18">
      <c r="A17">
        <v>1.00000000000019</v>
      </c>
      <c r="B17">
        <v>1</v>
      </c>
      <c r="C17">
        <v>1</v>
      </c>
      <c r="D17">
        <v>0.658532342110948</v>
      </c>
      <c r="E17">
        <v>0.897618950530093</v>
      </c>
      <c r="F17">
        <v>1.00000000000001</v>
      </c>
      <c r="G17">
        <v>1.00000000000004</v>
      </c>
      <c r="H17">
        <v>0.62854628246283</v>
      </c>
      <c r="I17">
        <v>0.999999999999997</v>
      </c>
      <c r="J17">
        <v>1</v>
      </c>
      <c r="K17">
        <v>0.999999999999998</v>
      </c>
      <c r="L17">
        <v>1</v>
      </c>
      <c r="M17">
        <v>1.00000000000021</v>
      </c>
      <c r="N17">
        <v>1.00000000000004</v>
      </c>
      <c r="O17">
        <v>1</v>
      </c>
      <c r="P17">
        <v>0.372920781801448</v>
      </c>
      <c r="Q17">
        <v>0.999999999999961</v>
      </c>
      <c r="R17">
        <v>0.169955500270976</v>
      </c>
    </row>
    <row r="18" spans="1:2">
      <c r="A18">
        <f>COUNTIF(A12:R17,"&lt;0")</f>
        <v>0</v>
      </c>
      <c r="B18">
        <f>COUNTIF(A12:R17,"&gt;5")</f>
        <v>20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selection activeCell="C67" sqref="C67"/>
    </sheetView>
  </sheetViews>
  <sheetFormatPr defaultColWidth="8.88333333333333" defaultRowHeight="14"/>
  <cols>
    <col min="8" max="8" width="9.66666666666667" customWidth="1"/>
  </cols>
  <sheetData>
    <row r="1" spans="7:8">
      <c r="G1" s="2" t="s">
        <v>16</v>
      </c>
      <c r="H1" s="2" t="s">
        <v>17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J2" s="2" t="s">
        <v>18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4.5720631</v>
      </c>
      <c r="H3">
        <v>2.0765015</v>
      </c>
      <c r="J3" s="2" t="s">
        <v>9</v>
      </c>
      <c r="K3" s="2" t="s">
        <v>19</v>
      </c>
      <c r="L3" s="2" t="s">
        <v>20</v>
      </c>
    </row>
    <row r="4" spans="1:12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3.2659086</v>
      </c>
      <c r="H4">
        <v>2.3035402</v>
      </c>
      <c r="J4">
        <v>250.9366934</v>
      </c>
      <c r="K4">
        <v>250.9366934</v>
      </c>
      <c r="L4">
        <v>74.6677722</v>
      </c>
    </row>
    <row r="5" spans="1:10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4.5720631</v>
      </c>
      <c r="H5">
        <v>2.3035402</v>
      </c>
      <c r="J5" s="2" t="s">
        <v>21</v>
      </c>
    </row>
    <row r="6" spans="1:1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3.9457198</v>
      </c>
      <c r="H6">
        <v>2.3568301</v>
      </c>
      <c r="J6">
        <v>0.0119271</v>
      </c>
      <c r="K6">
        <v>0.0686825</v>
      </c>
      <c r="L6">
        <v>0.0061721</v>
      </c>
    </row>
    <row r="7" spans="1:10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4.5720631</v>
      </c>
      <c r="H7">
        <v>2.3568301</v>
      </c>
      <c r="J7" s="2" t="s">
        <v>22</v>
      </c>
    </row>
    <row r="8" spans="1:12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3.9457198</v>
      </c>
      <c r="H8">
        <v>2.3568301</v>
      </c>
      <c r="J8" s="1">
        <f>J4+J6</f>
        <v>250.9486205</v>
      </c>
      <c r="K8" s="1">
        <f t="shared" ref="K8:L8" si="0">K4+K6</f>
        <v>251.0053759</v>
      </c>
      <c r="L8" s="1">
        <f t="shared" si="0"/>
        <v>74.6739443</v>
      </c>
    </row>
    <row r="9" spans="1:12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4.5720631</v>
      </c>
      <c r="H9">
        <v>2.3568301</v>
      </c>
      <c r="J9">
        <f>1-(J8-L8)/(K8-L8)</f>
        <v>0.000321867743515725</v>
      </c>
      <c r="K9">
        <v>0</v>
      </c>
      <c r="L9">
        <v>1</v>
      </c>
    </row>
    <row r="10" spans="1:8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3.2957966</v>
      </c>
      <c r="H10">
        <v>1.9973433</v>
      </c>
    </row>
    <row r="11" spans="1:8">
      <c r="A11">
        <v>0</v>
      </c>
      <c r="B11">
        <v>0</v>
      </c>
      <c r="C11">
        <v>1</v>
      </c>
      <c r="D11">
        <v>0</v>
      </c>
      <c r="E11">
        <v>0</v>
      </c>
      <c r="F11">
        <v>1</v>
      </c>
      <c r="G11">
        <v>4.5720631</v>
      </c>
      <c r="H11">
        <v>2.0765015</v>
      </c>
    </row>
    <row r="12" spans="1:8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3.2957966</v>
      </c>
      <c r="H12">
        <v>2.3035402</v>
      </c>
    </row>
    <row r="13" spans="1:8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4.5720631</v>
      </c>
      <c r="H13">
        <v>2.3035402</v>
      </c>
    </row>
    <row r="14" spans="1:8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v>3.9457198</v>
      </c>
      <c r="H14">
        <v>2.3568301</v>
      </c>
    </row>
    <row r="15" spans="1:8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4.5720631</v>
      </c>
      <c r="H15">
        <v>2.3568301</v>
      </c>
    </row>
    <row r="16" spans="1:8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3.9457198</v>
      </c>
      <c r="H16">
        <v>2.3568301</v>
      </c>
    </row>
    <row r="17" spans="1:8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>
        <v>4.5720631</v>
      </c>
      <c r="H17">
        <v>2.3568301</v>
      </c>
    </row>
    <row r="18" spans="1:8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3.3295321</v>
      </c>
      <c r="H18">
        <v>2.0568767</v>
      </c>
    </row>
    <row r="19" spans="1:8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4.5720631</v>
      </c>
      <c r="H19">
        <v>2.0765015</v>
      </c>
    </row>
    <row r="20" spans="1:8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3.3295321</v>
      </c>
      <c r="H20">
        <v>2.3035402</v>
      </c>
    </row>
    <row r="21" spans="1:8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4.5720631</v>
      </c>
      <c r="H21">
        <v>2.3035402</v>
      </c>
    </row>
    <row r="22" spans="1:8">
      <c r="A22">
        <v>0</v>
      </c>
      <c r="B22">
        <v>1</v>
      </c>
      <c r="C22">
        <v>0</v>
      </c>
      <c r="D22">
        <v>1</v>
      </c>
      <c r="E22">
        <v>0</v>
      </c>
      <c r="F22">
        <v>0</v>
      </c>
      <c r="G22">
        <v>3.9457198</v>
      </c>
      <c r="H22">
        <v>2.3568301</v>
      </c>
    </row>
    <row r="23" spans="1:8">
      <c r="A23">
        <v>0</v>
      </c>
      <c r="B23">
        <v>1</v>
      </c>
      <c r="C23">
        <v>0</v>
      </c>
      <c r="D23">
        <v>1</v>
      </c>
      <c r="E23">
        <v>0</v>
      </c>
      <c r="F23">
        <v>1</v>
      </c>
      <c r="G23">
        <v>4.5720631</v>
      </c>
      <c r="H23">
        <v>2.3568301</v>
      </c>
    </row>
    <row r="24" spans="1:8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>
        <v>3.9457198</v>
      </c>
      <c r="H24">
        <v>2.3568301</v>
      </c>
    </row>
    <row r="25" spans="1:8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>
        <v>4.5720631</v>
      </c>
      <c r="H25">
        <v>2.3568301</v>
      </c>
    </row>
    <row r="26" spans="1:8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3.3295321</v>
      </c>
      <c r="H26">
        <v>2.3568301</v>
      </c>
    </row>
    <row r="27" spans="1:8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>
        <v>4.5720631</v>
      </c>
      <c r="H27">
        <v>2.3568301</v>
      </c>
    </row>
    <row r="28" spans="1:8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>
        <v>3.3295321</v>
      </c>
      <c r="H28">
        <v>2.3568301</v>
      </c>
    </row>
    <row r="29" spans="1:8">
      <c r="A29">
        <v>0</v>
      </c>
      <c r="B29">
        <v>1</v>
      </c>
      <c r="C29">
        <v>1</v>
      </c>
      <c r="D29">
        <v>0</v>
      </c>
      <c r="E29">
        <v>1</v>
      </c>
      <c r="F29">
        <v>1</v>
      </c>
      <c r="G29">
        <v>4.5720631</v>
      </c>
      <c r="H29">
        <v>2.3568301</v>
      </c>
    </row>
    <row r="30" spans="1:8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>
        <v>3.9457198</v>
      </c>
      <c r="H30">
        <v>2.3568301</v>
      </c>
    </row>
    <row r="31" spans="1:8">
      <c r="A31">
        <v>0</v>
      </c>
      <c r="B31">
        <v>1</v>
      </c>
      <c r="C31">
        <v>1</v>
      </c>
      <c r="D31">
        <v>1</v>
      </c>
      <c r="E31">
        <v>0</v>
      </c>
      <c r="F31">
        <v>1</v>
      </c>
      <c r="G31">
        <v>4.5720631</v>
      </c>
      <c r="H31">
        <v>2.3568301</v>
      </c>
    </row>
    <row r="32" spans="1:8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3.9457198</v>
      </c>
      <c r="H32">
        <v>2.3568301</v>
      </c>
    </row>
    <row r="33" spans="1:8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>
        <v>4.5720631</v>
      </c>
      <c r="H33">
        <v>2.3568301</v>
      </c>
    </row>
    <row r="34" spans="1:9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 t="s">
        <v>23</v>
      </c>
    </row>
    <row r="35" spans="1:8">
      <c r="A35">
        <v>1</v>
      </c>
      <c r="B35">
        <v>0</v>
      </c>
      <c r="C35">
        <v>0</v>
      </c>
      <c r="D35">
        <v>0</v>
      </c>
      <c r="E35">
        <v>0</v>
      </c>
      <c r="F35">
        <v>1</v>
      </c>
      <c r="G35">
        <v>4.5720631</v>
      </c>
      <c r="H35">
        <v>2.0765015</v>
      </c>
    </row>
    <row r="36" spans="1:8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3.2659086</v>
      </c>
      <c r="H36">
        <v>2.3035402</v>
      </c>
    </row>
    <row r="37" spans="1:8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3.7779759</v>
      </c>
      <c r="H37">
        <v>2.2802155</v>
      </c>
    </row>
    <row r="38" spans="1:8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3.9457198</v>
      </c>
      <c r="H38">
        <v>2.3568301</v>
      </c>
    </row>
    <row r="39" spans="1:8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>
        <v>4.0411267</v>
      </c>
      <c r="H39">
        <v>2.3634973</v>
      </c>
    </row>
    <row r="40" spans="1:8">
      <c r="A40">
        <v>1</v>
      </c>
      <c r="B40">
        <v>0</v>
      </c>
      <c r="C40">
        <v>0</v>
      </c>
      <c r="D40">
        <v>1</v>
      </c>
      <c r="E40">
        <v>1</v>
      </c>
      <c r="F40">
        <v>0</v>
      </c>
      <c r="G40">
        <v>5.0013592</v>
      </c>
      <c r="H40">
        <v>2.4184628</v>
      </c>
    </row>
    <row r="41" spans="1:8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>
        <v>4.5297111</v>
      </c>
      <c r="H41">
        <v>2.3447841</v>
      </c>
    </row>
    <row r="42" spans="1:8">
      <c r="A42">
        <v>1</v>
      </c>
      <c r="B42">
        <v>0</v>
      </c>
      <c r="C42">
        <v>1</v>
      </c>
      <c r="D42">
        <v>0</v>
      </c>
      <c r="E42">
        <v>0</v>
      </c>
      <c r="F42">
        <v>0</v>
      </c>
      <c r="G42">
        <v>3.2957966</v>
      </c>
      <c r="H42">
        <v>1.9973433</v>
      </c>
    </row>
    <row r="43" spans="1:8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>
        <v>3.3667759</v>
      </c>
      <c r="H43">
        <v>1.9801653</v>
      </c>
    </row>
    <row r="44" spans="1:8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>
        <v>3.7548808</v>
      </c>
      <c r="H44">
        <v>2.3336148</v>
      </c>
    </row>
    <row r="45" spans="1:8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  <c r="G45">
        <v>3.7797046</v>
      </c>
      <c r="H45">
        <v>2.3570653</v>
      </c>
    </row>
    <row r="46" spans="1:8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>
        <v>4.3715641</v>
      </c>
      <c r="H46">
        <v>2.393997</v>
      </c>
    </row>
    <row r="47" spans="1:8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>
        <v>4.0839961</v>
      </c>
      <c r="H47">
        <v>2.3361878</v>
      </c>
    </row>
    <row r="48" spans="1:8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4.8481079</v>
      </c>
      <c r="H48">
        <v>2.3792786</v>
      </c>
    </row>
    <row r="49" spans="1:8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>
        <v>4.5627217</v>
      </c>
      <c r="H49">
        <v>2.3465699</v>
      </c>
    </row>
    <row r="50" spans="1:8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3.3295321</v>
      </c>
      <c r="H50">
        <v>2.0568767</v>
      </c>
    </row>
    <row r="51" spans="1:8">
      <c r="A51">
        <v>1</v>
      </c>
      <c r="B51">
        <v>1</v>
      </c>
      <c r="C51">
        <v>0</v>
      </c>
      <c r="D51">
        <v>0</v>
      </c>
      <c r="E51">
        <v>0</v>
      </c>
      <c r="F51">
        <v>1</v>
      </c>
      <c r="G51">
        <v>3.3567247</v>
      </c>
      <c r="H51">
        <v>2.0496821</v>
      </c>
    </row>
    <row r="52" spans="1:8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3.7658694</v>
      </c>
      <c r="H52">
        <v>2.2978284</v>
      </c>
    </row>
    <row r="53" spans="1:8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>
        <v>3.7863956</v>
      </c>
      <c r="H53">
        <v>2.2445979</v>
      </c>
    </row>
    <row r="54" spans="1:8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>
        <v>4.1250465</v>
      </c>
      <c r="H54">
        <v>2.3913797</v>
      </c>
    </row>
    <row r="55" spans="1:8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>
        <v>4.0844159</v>
      </c>
      <c r="H55">
        <v>2.4484422</v>
      </c>
    </row>
    <row r="56" spans="1:8">
      <c r="A56">
        <v>1</v>
      </c>
      <c r="B56">
        <v>1</v>
      </c>
      <c r="C56">
        <v>0</v>
      </c>
      <c r="D56">
        <v>1</v>
      </c>
      <c r="E56">
        <v>1</v>
      </c>
      <c r="F56">
        <v>0</v>
      </c>
      <c r="G56">
        <v>5.1822543</v>
      </c>
      <c r="H56">
        <v>2.3852141</v>
      </c>
    </row>
    <row r="57" spans="1:8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>
        <v>4.4948162</v>
      </c>
      <c r="H57">
        <v>2.3940917</v>
      </c>
    </row>
    <row r="58" spans="1:8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3.2892852</v>
      </c>
      <c r="H58">
        <v>2.0625368</v>
      </c>
    </row>
    <row r="59" spans="1:8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  <c r="G59">
        <v>3.2977702</v>
      </c>
      <c r="H59">
        <v>2.0823256</v>
      </c>
    </row>
    <row r="60" spans="1:8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>
        <v>3.8536562</v>
      </c>
      <c r="H60">
        <v>2.3368594</v>
      </c>
    </row>
    <row r="61" spans="1:8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>
        <v>3.5894506</v>
      </c>
      <c r="H61">
        <v>2.3516193</v>
      </c>
    </row>
    <row r="62" spans="1:8">
      <c r="A62">
        <v>1</v>
      </c>
      <c r="B62">
        <v>1</v>
      </c>
      <c r="C62">
        <v>1</v>
      </c>
      <c r="D62">
        <v>1</v>
      </c>
      <c r="E62">
        <v>0</v>
      </c>
      <c r="F62">
        <v>0</v>
      </c>
      <c r="G62">
        <v>3.8305761</v>
      </c>
      <c r="H62">
        <v>2.417575</v>
      </c>
    </row>
    <row r="63" spans="1:8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>
        <v>3.3759681</v>
      </c>
      <c r="H63">
        <v>2.2792516</v>
      </c>
    </row>
    <row r="64" spans="1:8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4.5146432</v>
      </c>
      <c r="H64">
        <v>2.3358786</v>
      </c>
    </row>
    <row r="65" spans="1:8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3.9684788</v>
      </c>
      <c r="H65">
        <v>2.3252773</v>
      </c>
    </row>
    <row r="66" spans="1:3">
      <c r="A66" s="2" t="s">
        <v>9</v>
      </c>
      <c r="B66" s="2" t="s">
        <v>24</v>
      </c>
      <c r="C66" s="2" t="s">
        <v>25</v>
      </c>
    </row>
    <row r="67" spans="1:3">
      <c r="A67">
        <f>SUM(G2:G65)</f>
        <v>250.9366934</v>
      </c>
      <c r="B67">
        <v>250.9366934</v>
      </c>
      <c r="C67">
        <f>G65+G64+G63+G61+G57+G49+G33+G3+G4+G6+G10+G18+G34</f>
        <v>47.4871619</v>
      </c>
    </row>
    <row r="68" spans="3:4">
      <c r="C68">
        <f>H65+H64+H63+H61+H57+H49+H33+H3+H4+H6+H10+H18+H34</f>
        <v>27.1806103</v>
      </c>
      <c r="D68" s="2" t="s">
        <v>26</v>
      </c>
    </row>
    <row r="69" spans="3:3">
      <c r="C69">
        <f>C67+C68</f>
        <v>74.6677722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Q25"/>
  <sheetViews>
    <sheetView workbookViewId="0">
      <selection activeCell="F41" sqref="F41"/>
    </sheetView>
  </sheetViews>
  <sheetFormatPr defaultColWidth="9" defaultRowHeight="14"/>
  <sheetData>
    <row r="5" spans="2:7">
      <c r="B5" t="s">
        <v>27</v>
      </c>
      <c r="C5" t="s">
        <v>28</v>
      </c>
      <c r="D5" t="s">
        <v>29</v>
      </c>
      <c r="E5" t="s">
        <v>15</v>
      </c>
      <c r="F5" t="s">
        <v>30</v>
      </c>
      <c r="G5" t="s">
        <v>31</v>
      </c>
    </row>
    <row r="6" spans="1:7">
      <c r="A6" t="s">
        <v>32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1</v>
      </c>
    </row>
    <row r="7" spans="1:7">
      <c r="A7" t="s">
        <v>9</v>
      </c>
      <c r="B7" s="1">
        <f>1-14/90</f>
        <v>0.844444444444444</v>
      </c>
      <c r="C7" s="1">
        <f>89/90</f>
        <v>0.988888888888889</v>
      </c>
      <c r="D7" s="1">
        <v>0</v>
      </c>
      <c r="E7" s="1">
        <v>0</v>
      </c>
      <c r="F7" s="1">
        <v>0.615156856329833</v>
      </c>
      <c r="G7">
        <v>0.000321867743515725</v>
      </c>
    </row>
    <row r="8" spans="1:7">
      <c r="A8" t="s">
        <v>19</v>
      </c>
      <c r="B8" s="1">
        <v>1</v>
      </c>
      <c r="C8" s="1">
        <f>1-20/90</f>
        <v>0.777777777777778</v>
      </c>
      <c r="D8" s="1">
        <v>0.0119118667419406</v>
      </c>
      <c r="E8" s="1">
        <v>0.321644562792413</v>
      </c>
      <c r="F8" s="1">
        <v>0</v>
      </c>
      <c r="G8">
        <v>0</v>
      </c>
    </row>
    <row r="15" spans="15:17">
      <c r="O15" t="s">
        <v>33</v>
      </c>
      <c r="P15" t="s">
        <v>14</v>
      </c>
      <c r="Q15" t="s">
        <v>15</v>
      </c>
    </row>
    <row r="16" spans="14:17">
      <c r="N16" t="s">
        <v>19</v>
      </c>
      <c r="O16" s="1">
        <v>2.1958921890772</v>
      </c>
      <c r="P16" s="1">
        <v>9.93107610389883</v>
      </c>
      <c r="Q16" s="1">
        <v>3.15356338374219</v>
      </c>
    </row>
    <row r="17" spans="14:17">
      <c r="N17" t="s">
        <v>34</v>
      </c>
      <c r="O17" s="1">
        <v>1.10928509133928</v>
      </c>
      <c r="P17" s="1">
        <v>0.0535078614485154</v>
      </c>
      <c r="Q17" s="1">
        <v>1.14393340608224</v>
      </c>
    </row>
    <row r="18" spans="14:17">
      <c r="N18" t="s">
        <v>9</v>
      </c>
      <c r="O18" s="1">
        <v>2.2089917482293</v>
      </c>
      <c r="P18" s="1">
        <v>3.8548222756897</v>
      </c>
      <c r="Q18" s="1">
        <v>4.10643634691881</v>
      </c>
    </row>
    <row r="20" spans="15:17">
      <c r="O20" t="s">
        <v>33</v>
      </c>
      <c r="P20" t="s">
        <v>14</v>
      </c>
      <c r="Q20" t="s">
        <v>15</v>
      </c>
    </row>
    <row r="21" spans="14:17">
      <c r="N21" t="s">
        <v>19</v>
      </c>
      <c r="O21">
        <f>1-(O16-MIN(O$16:O$18))/(MAX(O$16:O$18)-MIN(O$16:O$18))</f>
        <v>0.0119118667419406</v>
      </c>
      <c r="P21">
        <f t="shared" ref="P21:Q21" si="0">1-(P16-MIN(P$16:P$18))/(MAX(P$16:P$18)-MIN(P$16:P$18))</f>
        <v>0</v>
      </c>
      <c r="Q21">
        <f t="shared" si="0"/>
        <v>0.321644562792413</v>
      </c>
    </row>
    <row r="22" spans="14:17">
      <c r="N22" t="s">
        <v>34</v>
      </c>
      <c r="O22">
        <f t="shared" ref="O22:Q23" si="1">1-(O17-MIN(O$16:O$18))/(MAX(O$16:O$18)-MIN(O$16:O$18))</f>
        <v>1</v>
      </c>
      <c r="P22">
        <f t="shared" si="1"/>
        <v>1</v>
      </c>
      <c r="Q22">
        <f t="shared" si="1"/>
        <v>1</v>
      </c>
    </row>
    <row r="23" spans="14:17">
      <c r="N23" t="s">
        <v>9</v>
      </c>
      <c r="O23">
        <f t="shared" si="1"/>
        <v>0</v>
      </c>
      <c r="P23">
        <f t="shared" si="1"/>
        <v>0.615156856329833</v>
      </c>
      <c r="Q23">
        <f t="shared" si="1"/>
        <v>0</v>
      </c>
    </row>
    <row r="25" spans="10:10">
      <c r="J2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Ex-post Average Allocation</vt:lpstr>
      <vt:lpstr>DP_Proposed </vt:lpstr>
      <vt:lpstr>DP_Shapley</vt:lpstr>
      <vt:lpstr>DP_Least_core </vt:lpstr>
      <vt:lpstr>DP_Nucleolus</vt:lpstr>
      <vt:lpstr>Computation_Time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世超 王</dc:creator>
  <cp:lastModifiedBy>Shichao Wang</cp:lastModifiedBy>
  <dcterms:created xsi:type="dcterms:W3CDTF">2025-07-20T01:58:00Z</dcterms:created>
  <dcterms:modified xsi:type="dcterms:W3CDTF">2025-09-24T02:35:13Z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AFCA3B7A98C7426FB0F06305FD09689E_12</vt:lpwstr>
  </property>
  <property fmtid="{D5CDD505-2E9C-101B-9397-08002B2CF9AE}" pid="3" name="KSOProductBuildVer">
    <vt:lpwstr>2052-12.1.0.22529</vt:lpwstr>
  </property>
</Properties>
</file>