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ertekin" sheetId="1" r:id="rId1"/>
    <sheet name="numerico" sheetId="2" r:id="rId2"/>
    <sheet name="Plan3" sheetId="3" r:id="rId3"/>
  </sheets>
  <definedNames>
    <definedName name="ertekin_1" localSheetId="0">ertekin!$A$1:$J$24</definedName>
    <definedName name="SPE_A1_3" localSheetId="1">numerico!$A$1:$M$28</definedName>
  </definedNames>
  <calcPr calcId="145621"/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3" i="3"/>
  <c r="N2" i="3"/>
  <c r="J3" i="3"/>
  <c r="L3" i="3"/>
  <c r="J4" i="3"/>
  <c r="L4" i="3"/>
  <c r="J5" i="3"/>
  <c r="L5" i="3"/>
  <c r="J6" i="3"/>
  <c r="L6" i="3"/>
  <c r="J7" i="3"/>
  <c r="L7" i="3"/>
  <c r="J8" i="3"/>
  <c r="L8" i="3"/>
  <c r="J9" i="3"/>
  <c r="L9" i="3"/>
  <c r="J10" i="3"/>
  <c r="L10" i="3"/>
  <c r="J11" i="3"/>
  <c r="L11" i="3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J19" i="3"/>
  <c r="L19" i="3"/>
  <c r="J20" i="3"/>
  <c r="L20" i="3"/>
  <c r="J21" i="3"/>
  <c r="L21" i="3"/>
  <c r="J22" i="3"/>
  <c r="L22" i="3"/>
  <c r="J23" i="3"/>
  <c r="L23" i="3"/>
  <c r="J24" i="3"/>
  <c r="L24" i="3"/>
  <c r="J25" i="3"/>
  <c r="L25" i="3"/>
  <c r="L2" i="3"/>
  <c r="J2" i="3"/>
  <c r="A25" i="3" l="1"/>
  <c r="B25" i="3"/>
  <c r="C25" i="3"/>
  <c r="D25" i="3"/>
  <c r="E25" i="3"/>
  <c r="F25" i="3"/>
  <c r="G25" i="3"/>
  <c r="H25" i="3"/>
  <c r="I25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Q1" i="3"/>
  <c r="I2" i="3"/>
  <c r="G2" i="3"/>
  <c r="E2" i="3"/>
  <c r="C2" i="3"/>
  <c r="H2" i="3"/>
  <c r="F2" i="3"/>
  <c r="D2" i="3"/>
  <c r="B2" i="3"/>
  <c r="A2" i="3"/>
  <c r="O4" i="3" l="1"/>
  <c r="O8" i="3"/>
  <c r="O12" i="3"/>
  <c r="O16" i="3"/>
  <c r="O20" i="3"/>
  <c r="O24" i="3"/>
  <c r="K3" i="3"/>
  <c r="K5" i="3"/>
  <c r="K7" i="3"/>
  <c r="K9" i="3"/>
  <c r="K11" i="3"/>
  <c r="K13" i="3"/>
  <c r="K15" i="3"/>
  <c r="K17" i="3"/>
  <c r="K19" i="3"/>
  <c r="K21" i="3"/>
  <c r="K23" i="3"/>
  <c r="K25" i="3"/>
  <c r="O13" i="3"/>
  <c r="O25" i="3"/>
  <c r="M9" i="3"/>
  <c r="M17" i="3"/>
  <c r="M21" i="3"/>
  <c r="M7" i="3"/>
  <c r="M2" i="3"/>
  <c r="O10" i="3"/>
  <c r="O14" i="3"/>
  <c r="O18" i="3"/>
  <c r="O22" i="3"/>
  <c r="O3" i="3"/>
  <c r="K4" i="3"/>
  <c r="K6" i="3"/>
  <c r="K8" i="3"/>
  <c r="K10" i="3"/>
  <c r="K12" i="3"/>
  <c r="K16" i="3"/>
  <c r="K18" i="3"/>
  <c r="K20" i="3"/>
  <c r="K22" i="3"/>
  <c r="K24" i="3"/>
  <c r="K2" i="3"/>
  <c r="O7" i="3"/>
  <c r="O19" i="3"/>
  <c r="O23" i="3"/>
  <c r="M4" i="3"/>
  <c r="M8" i="3"/>
  <c r="M12" i="3"/>
  <c r="M16" i="3"/>
  <c r="M20" i="3"/>
  <c r="M24" i="3"/>
  <c r="O5" i="3"/>
  <c r="M5" i="3"/>
  <c r="M15" i="3"/>
  <c r="M25" i="3"/>
  <c r="O6" i="3"/>
  <c r="K14" i="3"/>
  <c r="O15" i="3"/>
  <c r="M10" i="3"/>
  <c r="M18" i="3"/>
  <c r="O17" i="3"/>
  <c r="O21" i="3"/>
  <c r="M3" i="3"/>
  <c r="M13" i="3"/>
  <c r="M19" i="3"/>
  <c r="O2" i="3"/>
  <c r="O11" i="3"/>
  <c r="M6" i="3"/>
  <c r="M14" i="3"/>
  <c r="M22" i="3"/>
  <c r="O9" i="3"/>
  <c r="M11" i="3"/>
  <c r="M23" i="3"/>
</calcChain>
</file>

<file path=xl/connections.xml><?xml version="1.0" encoding="utf-8"?>
<connections xmlns="http://schemas.openxmlformats.org/spreadsheetml/2006/main">
  <connection id="1" name="ertekin" type="6" refreshedVersion="4" deleted="1" background="1" saveData="1">
    <textPr codePage="850" sourceFile="C:\Users\Bismarck\Dropbox\Pessoas\Capico\Simulador\simressingle - 0.0.3 (instavel)\simressingle\SPE_A1-3\Outs\ertekin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PE_A1_3" type="6" refreshedVersion="4" background="1" saveData="1">
    <textPr codePage="850" firstRow="45" sourceFile="C:\Users\Bismarck\Dropbox\Pessoas\Capico\Simulador\simressingle - 0.0.3 (instavel)\simressingle\SPE_A1-3\Outs\SPE_A1_3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<sst xmlns="http://schemas.openxmlformats.org/spreadsheetml/2006/main" count="28" uniqueCount="21">
  <si>
    <t>Time[Day]</t>
  </si>
  <si>
    <t>P</t>
  </si>
  <si>
    <t>[psi]</t>
  </si>
  <si>
    <t>Pwf</t>
  </si>
  <si>
    <t>Qw[bbl/d]</t>
  </si>
  <si>
    <t>P(4,4)</t>
  </si>
  <si>
    <t>Pwf(4,4)</t>
  </si>
  <si>
    <t>Qw(4,4)</t>
  </si>
  <si>
    <t>P(3,9)</t>
  </si>
  <si>
    <t>Pwf(3,9)</t>
  </si>
  <si>
    <t>Qw(3,9)</t>
  </si>
  <si>
    <t>Time</t>
  </si>
  <si>
    <t>P'(4,4)</t>
  </si>
  <si>
    <t xml:space="preserve">P'(3,9) </t>
  </si>
  <si>
    <t>Pwf'(4,4)</t>
  </si>
  <si>
    <t>Pwf'(3,9)</t>
  </si>
  <si>
    <t>Qw'(4,4)</t>
  </si>
  <si>
    <t>Qw'(3,9)</t>
  </si>
  <si>
    <t>Np</t>
  </si>
  <si>
    <t>Np'</t>
  </si>
  <si>
    <t>[bbl]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</si>
</sst>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rteki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E_A1_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4" sqref="I4"/>
    </sheetView>
  </sheetViews>
  <sheetFormatPr defaultRowHeight="15" x14ac:dyDescent="0.25"/>
  <cols>
    <col min="1" max="1" width="4" bestFit="1" customWidth="1"/>
    <col min="2" max="3" width="6" bestFit="1" customWidth="1"/>
    <col min="4" max="6" width="8.140625" bestFit="1" customWidth="1"/>
    <col min="7" max="8" width="5.5703125" bestFit="1" customWidth="1"/>
    <col min="10" max="10" width="10.140625" bestFit="1" customWidth="1"/>
  </cols>
  <sheetData>
    <row r="1" spans="1:10" x14ac:dyDescent="0.25">
      <c r="A1">
        <v>1</v>
      </c>
      <c r="B1">
        <v>2.4649999999999999</v>
      </c>
      <c r="C1">
        <v>6.8979999999999997</v>
      </c>
      <c r="D1" s="1">
        <v>7556.46</v>
      </c>
      <c r="E1" s="1">
        <v>7589.05</v>
      </c>
      <c r="F1" s="1">
        <v>6339.59</v>
      </c>
      <c r="G1" s="2">
        <v>6000</v>
      </c>
      <c r="H1" s="2">
        <v>3000</v>
      </c>
      <c r="I1" s="1">
        <v>10960.56</v>
      </c>
      <c r="J1" s="1">
        <v>13960.56</v>
      </c>
    </row>
    <row r="2" spans="1:10" x14ac:dyDescent="0.25">
      <c r="A2">
        <v>2</v>
      </c>
      <c r="B2">
        <v>2.4750000000000001</v>
      </c>
      <c r="C2">
        <v>6.9169999999999998</v>
      </c>
      <c r="D2" s="1">
        <v>7430.02</v>
      </c>
      <c r="E2" s="1">
        <v>7487.94</v>
      </c>
      <c r="F2" s="1">
        <v>6217.73</v>
      </c>
      <c r="G2" s="2">
        <v>6000</v>
      </c>
      <c r="H2" s="2">
        <v>3000</v>
      </c>
      <c r="I2" s="1">
        <v>10292.32</v>
      </c>
      <c r="J2" s="1">
        <v>27252.880000000001</v>
      </c>
    </row>
    <row r="3" spans="1:10" x14ac:dyDescent="0.25">
      <c r="A3">
        <v>3</v>
      </c>
      <c r="B3">
        <v>2.4809999999999999</v>
      </c>
      <c r="C3">
        <v>6.9320000000000004</v>
      </c>
      <c r="D3" s="1">
        <v>7342.54</v>
      </c>
      <c r="E3" s="1">
        <v>7419.73</v>
      </c>
      <c r="F3" s="1">
        <v>6133.56</v>
      </c>
      <c r="G3" s="2">
        <v>6000</v>
      </c>
      <c r="H3" s="2">
        <v>3000</v>
      </c>
      <c r="I3" s="1">
        <v>9841.7099999999991</v>
      </c>
      <c r="J3" s="1">
        <v>40094.589999999997</v>
      </c>
    </row>
    <row r="4" spans="1:10" x14ac:dyDescent="0.25">
      <c r="A4">
        <v>4</v>
      </c>
      <c r="B4">
        <v>2.4860000000000002</v>
      </c>
      <c r="C4">
        <v>6.9429999999999996</v>
      </c>
      <c r="D4" s="1">
        <v>7278.86</v>
      </c>
      <c r="E4">
        <v>7370.64</v>
      </c>
      <c r="F4" s="1">
        <v>6072.24</v>
      </c>
      <c r="G4" s="2">
        <v>6000</v>
      </c>
      <c r="H4" s="2">
        <v>3000</v>
      </c>
      <c r="I4" s="1">
        <v>9515.9699999999993</v>
      </c>
      <c r="J4" s="1">
        <v>52610.559999999998</v>
      </c>
    </row>
    <row r="5" spans="1:10" x14ac:dyDescent="0.25">
      <c r="A5">
        <v>5</v>
      </c>
      <c r="B5">
        <v>2.4900000000000002</v>
      </c>
      <c r="C5">
        <v>6.9509999999999996</v>
      </c>
      <c r="D5" s="1">
        <v>7230.36</v>
      </c>
      <c r="E5" s="1">
        <v>7333.22</v>
      </c>
      <c r="F5" s="1">
        <v>6025.52</v>
      </c>
      <c r="G5" s="2">
        <v>6000</v>
      </c>
      <c r="H5" s="2">
        <v>3000</v>
      </c>
      <c r="I5" s="1">
        <v>9266.94</v>
      </c>
      <c r="J5" s="1">
        <v>64877.51</v>
      </c>
    </row>
    <row r="6" spans="1:10" x14ac:dyDescent="0.25">
      <c r="A6">
        <v>10</v>
      </c>
      <c r="B6">
        <v>2.4990000000000001</v>
      </c>
      <c r="C6">
        <v>6.9720000000000004</v>
      </c>
      <c r="D6" s="1">
        <v>7104.27</v>
      </c>
      <c r="E6" s="1">
        <v>7231.58</v>
      </c>
      <c r="F6" s="1">
        <v>5903.95</v>
      </c>
      <c r="G6" s="2">
        <v>6000</v>
      </c>
      <c r="H6" s="2">
        <v>3000</v>
      </c>
      <c r="I6" s="1">
        <v>8587.15</v>
      </c>
      <c r="J6" s="1">
        <v>122813.25</v>
      </c>
    </row>
    <row r="7" spans="1:10" x14ac:dyDescent="0.25">
      <c r="A7">
        <v>15</v>
      </c>
      <c r="B7">
        <v>2.5049999999999999</v>
      </c>
      <c r="C7">
        <v>6.9870000000000001</v>
      </c>
      <c r="D7" s="1">
        <v>7020.77</v>
      </c>
      <c r="E7" s="1">
        <v>7162.02</v>
      </c>
      <c r="F7" s="1">
        <v>5823.35</v>
      </c>
      <c r="G7" s="2">
        <v>6000</v>
      </c>
      <c r="H7" s="2">
        <v>3000</v>
      </c>
      <c r="I7" s="1">
        <v>8119.02</v>
      </c>
      <c r="J7" s="1">
        <v>178408.31</v>
      </c>
    </row>
    <row r="8" spans="1:10" x14ac:dyDescent="0.25">
      <c r="A8">
        <v>20</v>
      </c>
      <c r="B8">
        <v>2.5110000000000001</v>
      </c>
      <c r="C8">
        <v>6.9980000000000002</v>
      </c>
      <c r="D8" s="1">
        <v>6955.01</v>
      </c>
      <c r="E8" s="1">
        <v>7107.21</v>
      </c>
      <c r="F8" s="1">
        <v>5760.08</v>
      </c>
      <c r="G8" s="2">
        <v>6000</v>
      </c>
      <c r="H8" s="2">
        <v>3000</v>
      </c>
      <c r="I8" s="1">
        <v>7748.62</v>
      </c>
      <c r="J8" s="1">
        <v>232151.42</v>
      </c>
    </row>
    <row r="9" spans="1:10" x14ac:dyDescent="0.25">
      <c r="A9">
        <v>25</v>
      </c>
      <c r="B9">
        <v>2.5150000000000001</v>
      </c>
      <c r="C9">
        <v>7.008</v>
      </c>
      <c r="D9" s="1">
        <v>6897.75</v>
      </c>
      <c r="E9" s="1">
        <v>7060.57</v>
      </c>
      <c r="F9" s="1">
        <v>5705.05</v>
      </c>
      <c r="G9" s="2">
        <v>6000</v>
      </c>
      <c r="H9" s="2">
        <v>3000</v>
      </c>
      <c r="I9" s="1">
        <v>7432.32</v>
      </c>
      <c r="J9" s="1">
        <v>284313.06</v>
      </c>
    </row>
    <row r="10" spans="1:10" x14ac:dyDescent="0.25">
      <c r="A10">
        <v>30</v>
      </c>
      <c r="B10">
        <v>2.52</v>
      </c>
      <c r="C10">
        <v>7.016</v>
      </c>
      <c r="D10" s="1">
        <v>6845.11</v>
      </c>
      <c r="E10" s="1">
        <v>7019.11</v>
      </c>
      <c r="F10" s="1">
        <v>5654.42</v>
      </c>
      <c r="G10" s="2">
        <v>6000</v>
      </c>
      <c r="H10" s="2">
        <v>3000</v>
      </c>
      <c r="I10" s="1">
        <v>7150.31</v>
      </c>
      <c r="J10" s="1">
        <v>335064.56</v>
      </c>
    </row>
    <row r="11" spans="1:10" x14ac:dyDescent="0.25">
      <c r="A11">
        <v>35</v>
      </c>
      <c r="B11">
        <v>2.524</v>
      </c>
      <c r="C11">
        <v>7.024</v>
      </c>
      <c r="D11" s="1">
        <v>6795.26</v>
      </c>
      <c r="E11" s="1">
        <v>6981.26</v>
      </c>
      <c r="F11" s="1">
        <v>5606.46</v>
      </c>
      <c r="G11" s="2">
        <v>6000</v>
      </c>
      <c r="H11" s="2">
        <v>3000</v>
      </c>
      <c r="I11" s="1">
        <v>6892.78</v>
      </c>
      <c r="J11" s="1">
        <v>384528.44</v>
      </c>
    </row>
    <row r="12" spans="1:10" x14ac:dyDescent="0.25">
      <c r="A12">
        <v>40</v>
      </c>
      <c r="B12">
        <v>2.5270000000000001</v>
      </c>
      <c r="C12">
        <v>7.0330000000000004</v>
      </c>
      <c r="D12" s="1">
        <v>6747.3</v>
      </c>
      <c r="E12" s="1">
        <v>6946.13</v>
      </c>
      <c r="F12" s="1">
        <v>5560.29</v>
      </c>
      <c r="G12" s="2">
        <v>6000</v>
      </c>
      <c r="H12" s="2">
        <v>3000</v>
      </c>
      <c r="I12" s="1">
        <v>6653.71</v>
      </c>
      <c r="J12" s="1">
        <v>432797</v>
      </c>
    </row>
    <row r="13" spans="1:10" x14ac:dyDescent="0.25">
      <c r="A13">
        <v>45</v>
      </c>
      <c r="B13">
        <v>2.5310000000000001</v>
      </c>
      <c r="C13">
        <v>7.04</v>
      </c>
      <c r="D13" s="1">
        <v>6700.79</v>
      </c>
      <c r="E13" s="1">
        <v>6913.19</v>
      </c>
      <c r="F13" s="1">
        <v>5515.48</v>
      </c>
      <c r="G13" s="2">
        <v>6000</v>
      </c>
      <c r="H13" s="2">
        <v>3000</v>
      </c>
      <c r="I13" s="1">
        <v>6428.97</v>
      </c>
      <c r="J13" s="1">
        <v>479941.84</v>
      </c>
    </row>
    <row r="14" spans="1:10" x14ac:dyDescent="0.25">
      <c r="A14">
        <v>50</v>
      </c>
      <c r="B14">
        <v>2.5339999999999998</v>
      </c>
      <c r="C14">
        <v>7.0469999999999997</v>
      </c>
      <c r="D14" s="1">
        <v>6655.42</v>
      </c>
      <c r="E14" s="1">
        <v>6882.09</v>
      </c>
      <c r="F14" s="1">
        <v>5471.75</v>
      </c>
      <c r="G14" s="2">
        <v>6000</v>
      </c>
      <c r="H14" s="2">
        <v>3000</v>
      </c>
      <c r="I14" s="1">
        <v>6216.26</v>
      </c>
      <c r="J14" s="1">
        <v>526023.12</v>
      </c>
    </row>
    <row r="15" spans="1:10" x14ac:dyDescent="0.25">
      <c r="A15">
        <v>55</v>
      </c>
      <c r="B15">
        <v>2.5379999999999998</v>
      </c>
      <c r="C15">
        <v>7.0540000000000003</v>
      </c>
      <c r="D15" s="1">
        <v>6611.02</v>
      </c>
      <c r="E15" s="1">
        <v>6852.57</v>
      </c>
      <c r="F15" s="1">
        <v>5428.92</v>
      </c>
      <c r="G15" s="2">
        <v>6000</v>
      </c>
      <c r="H15" s="2">
        <v>3000</v>
      </c>
      <c r="I15" s="1">
        <v>6013.95</v>
      </c>
      <c r="J15" s="1">
        <v>571092.88</v>
      </c>
    </row>
    <row r="16" spans="1:10" x14ac:dyDescent="0.25">
      <c r="A16">
        <v>60</v>
      </c>
      <c r="B16">
        <v>2.5409999999999999</v>
      </c>
      <c r="C16">
        <v>7.06</v>
      </c>
      <c r="D16" s="1">
        <v>6567.47</v>
      </c>
      <c r="E16" s="1">
        <v>6824.45</v>
      </c>
      <c r="F16" s="1">
        <v>5386.9</v>
      </c>
      <c r="G16" s="2">
        <v>6000</v>
      </c>
      <c r="H16" s="2">
        <v>3000</v>
      </c>
      <c r="I16" s="1">
        <v>5820.78</v>
      </c>
      <c r="J16" s="1">
        <v>615196.75</v>
      </c>
    </row>
    <row r="17" spans="1:10" x14ac:dyDescent="0.25">
      <c r="A17">
        <v>65</v>
      </c>
      <c r="B17">
        <v>2.544</v>
      </c>
      <c r="C17">
        <v>7.0659999999999998</v>
      </c>
      <c r="D17" s="1">
        <v>6524.72</v>
      </c>
      <c r="E17" s="1">
        <v>6797.57</v>
      </c>
      <c r="F17" s="1">
        <v>5345.62</v>
      </c>
      <c r="G17" s="2">
        <v>6000</v>
      </c>
      <c r="H17" s="2">
        <v>3000</v>
      </c>
      <c r="I17" s="1">
        <v>5635.8</v>
      </c>
      <c r="J17" s="1">
        <v>658375.75</v>
      </c>
    </row>
    <row r="18" spans="1:10" x14ac:dyDescent="0.25">
      <c r="A18">
        <v>70</v>
      </c>
      <c r="B18">
        <v>2.548</v>
      </c>
      <c r="C18">
        <v>7.0720000000000001</v>
      </c>
      <c r="D18" s="1">
        <v>6482.71</v>
      </c>
      <c r="E18" s="1">
        <v>6771.82</v>
      </c>
      <c r="F18" s="1">
        <v>5305.13</v>
      </c>
      <c r="G18" s="2">
        <v>6000</v>
      </c>
      <c r="H18" s="2">
        <v>3000</v>
      </c>
      <c r="I18" s="1">
        <v>5458.28</v>
      </c>
      <c r="J18" s="1">
        <v>700667.12</v>
      </c>
    </row>
    <row r="19" spans="1:10" x14ac:dyDescent="0.25">
      <c r="A19">
        <v>75</v>
      </c>
      <c r="B19">
        <v>2.5510000000000002</v>
      </c>
      <c r="C19">
        <v>7.077</v>
      </c>
      <c r="D19" s="1">
        <v>6441.43</v>
      </c>
      <c r="E19" s="1">
        <v>6747.11</v>
      </c>
      <c r="F19" s="1">
        <v>5265.45</v>
      </c>
      <c r="G19" s="2">
        <v>6000</v>
      </c>
      <c r="H19" s="2">
        <v>3000</v>
      </c>
      <c r="I19" s="1">
        <v>5287.59</v>
      </c>
      <c r="J19" s="1">
        <v>742105.06</v>
      </c>
    </row>
    <row r="20" spans="1:10" x14ac:dyDescent="0.25">
      <c r="A20">
        <v>80</v>
      </c>
      <c r="B20">
        <v>2.5539999999999998</v>
      </c>
      <c r="C20">
        <v>7.0830000000000002</v>
      </c>
      <c r="D20" s="1">
        <v>6400.82</v>
      </c>
      <c r="E20" s="1">
        <v>6723.35</v>
      </c>
      <c r="F20" s="1">
        <v>5226.3900000000003</v>
      </c>
      <c r="G20" s="2">
        <v>6000</v>
      </c>
      <c r="H20" s="2">
        <v>3000</v>
      </c>
      <c r="I20" s="1">
        <v>5123.24</v>
      </c>
      <c r="J20" s="1">
        <v>782721.25</v>
      </c>
    </row>
    <row r="21" spans="1:10" x14ac:dyDescent="0.25">
      <c r="A21">
        <v>85</v>
      </c>
      <c r="B21">
        <v>2.5579999999999998</v>
      </c>
      <c r="C21">
        <v>7.0880000000000001</v>
      </c>
      <c r="D21" s="1">
        <v>6360.95</v>
      </c>
      <c r="E21" s="1">
        <v>6700.48</v>
      </c>
      <c r="F21" s="1">
        <v>5188.0200000000004</v>
      </c>
      <c r="G21" s="2">
        <v>6000</v>
      </c>
      <c r="H21" s="2">
        <v>3000</v>
      </c>
      <c r="I21" s="1">
        <v>4964.7700000000004</v>
      </c>
      <c r="J21" s="1">
        <v>822545.06</v>
      </c>
    </row>
    <row r="22" spans="1:10" x14ac:dyDescent="0.25">
      <c r="A22">
        <v>90</v>
      </c>
      <c r="B22">
        <v>2.5609999999999999</v>
      </c>
      <c r="C22">
        <v>7.0919999999999996</v>
      </c>
      <c r="D22" s="1">
        <v>6321.73</v>
      </c>
      <c r="E22" s="1">
        <v>6678.44</v>
      </c>
      <c r="F22" s="1">
        <v>5150.25</v>
      </c>
      <c r="G22" s="2">
        <v>6000</v>
      </c>
      <c r="H22" s="2">
        <v>3000</v>
      </c>
      <c r="I22" s="1">
        <v>4811.79</v>
      </c>
      <c r="J22" s="1">
        <v>861604.06</v>
      </c>
    </row>
    <row r="23" spans="1:10" x14ac:dyDescent="0.25">
      <c r="A23">
        <v>95</v>
      </c>
      <c r="B23">
        <v>2.5640000000000001</v>
      </c>
      <c r="C23">
        <v>7.0970000000000004</v>
      </c>
      <c r="D23" s="1">
        <v>6283.16</v>
      </c>
      <c r="E23" s="1">
        <v>6657.17</v>
      </c>
      <c r="F23" s="1">
        <v>5113.09</v>
      </c>
      <c r="G23" s="2">
        <v>6000</v>
      </c>
      <c r="H23" s="2">
        <v>3000</v>
      </c>
      <c r="I23" s="1">
        <v>4663.95</v>
      </c>
      <c r="J23" s="1">
        <v>899923.75</v>
      </c>
    </row>
    <row r="24" spans="1:10" x14ac:dyDescent="0.25">
      <c r="A24">
        <v>100</v>
      </c>
      <c r="B24">
        <v>2.5670000000000002</v>
      </c>
      <c r="C24">
        <v>7.101</v>
      </c>
      <c r="D24" s="1">
        <v>6245.25</v>
      </c>
      <c r="E24" s="1">
        <v>6636.63</v>
      </c>
      <c r="F24" s="1">
        <v>5076.53</v>
      </c>
      <c r="G24" s="2">
        <v>6000</v>
      </c>
      <c r="H24" s="2">
        <v>3000</v>
      </c>
      <c r="I24" s="1">
        <v>4520.95</v>
      </c>
      <c r="J24" s="1">
        <v>937528.5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8" sqref="A28:XFD31"/>
    </sheetView>
  </sheetViews>
  <sheetFormatPr defaultRowHeight="15" x14ac:dyDescent="0.25"/>
  <cols>
    <col min="1" max="1" width="10.140625" bestFit="1" customWidth="1"/>
    <col min="2" max="4" width="8.5703125" bestFit="1" customWidth="1"/>
    <col min="5" max="5" width="9.28515625" bestFit="1" customWidth="1"/>
    <col min="6" max="7" width="8.5703125" bestFit="1" customWidth="1"/>
    <col min="8" max="8" width="10.28515625" bestFit="1" customWidth="1"/>
    <col min="9" max="9" width="2.140625" bestFit="1" customWidth="1"/>
    <col min="10" max="10" width="5" bestFit="1" customWidth="1"/>
    <col min="11" max="11" width="4.42578125" bestFit="1" customWidth="1"/>
    <col min="12" max="12" width="5" bestFit="1" customWidth="1"/>
    <col min="13" max="13" width="10.28515625" bestFit="1" customWidth="1"/>
  </cols>
  <sheetData>
    <row r="1" spans="1:13" x14ac:dyDescent="0.25">
      <c r="A1" t="s">
        <v>0</v>
      </c>
      <c r="B1" t="s">
        <v>18</v>
      </c>
      <c r="C1" t="s">
        <v>20</v>
      </c>
      <c r="D1" t="s">
        <v>1</v>
      </c>
      <c r="E1" t="s">
        <v>2</v>
      </c>
      <c r="F1" t="s">
        <v>3</v>
      </c>
      <c r="G1" t="s">
        <v>2</v>
      </c>
      <c r="H1" t="s">
        <v>4</v>
      </c>
      <c r="I1" t="s">
        <v>1</v>
      </c>
      <c r="J1" t="s">
        <v>2</v>
      </c>
      <c r="K1" t="s">
        <v>3</v>
      </c>
      <c r="L1" t="s">
        <v>2</v>
      </c>
      <c r="M1" t="s">
        <v>4</v>
      </c>
    </row>
    <row r="2" spans="1:13" x14ac:dyDescent="0.25">
      <c r="A2" s="2">
        <v>-4004</v>
      </c>
      <c r="B2" s="2">
        <v>-4004</v>
      </c>
      <c r="C2" s="2">
        <v>-4004</v>
      </c>
      <c r="D2" s="2">
        <v>-3009</v>
      </c>
      <c r="E2" s="2">
        <v>-3009</v>
      </c>
      <c r="F2" s="2">
        <v>-3009</v>
      </c>
    </row>
    <row r="4" spans="1:13" x14ac:dyDescent="0.25">
      <c r="A4" s="3">
        <v>0</v>
      </c>
      <c r="B4" s="3">
        <v>0</v>
      </c>
      <c r="C4" s="3">
        <v>7750</v>
      </c>
      <c r="D4" s="3">
        <v>6000</v>
      </c>
      <c r="E4" s="3">
        <v>-2141000</v>
      </c>
      <c r="F4" s="3">
        <v>7750</v>
      </c>
      <c r="G4" s="3">
        <v>6527</v>
      </c>
      <c r="H4" s="3">
        <v>-534300</v>
      </c>
    </row>
    <row r="5" spans="1:13" x14ac:dyDescent="0.25">
      <c r="A5" s="3">
        <v>1</v>
      </c>
      <c r="B5" s="3">
        <v>2488000</v>
      </c>
      <c r="C5" s="3">
        <v>7590</v>
      </c>
      <c r="D5" s="3">
        <v>6000</v>
      </c>
      <c r="E5" s="3">
        <v>-1954000</v>
      </c>
      <c r="F5" s="3">
        <v>7557</v>
      </c>
      <c r="G5" s="3">
        <v>6341</v>
      </c>
      <c r="H5" s="3">
        <v>-534300</v>
      </c>
    </row>
    <row r="6" spans="1:13" x14ac:dyDescent="0.25">
      <c r="A6" s="3">
        <v>2</v>
      </c>
      <c r="B6" s="3">
        <v>4856000</v>
      </c>
      <c r="C6" s="3">
        <v>7488</v>
      </c>
      <c r="D6" s="3">
        <v>6000</v>
      </c>
      <c r="E6" s="3">
        <v>-1834000</v>
      </c>
      <c r="F6" s="3">
        <v>7431</v>
      </c>
      <c r="G6" s="3">
        <v>6219</v>
      </c>
      <c r="H6" s="3">
        <v>-534300</v>
      </c>
    </row>
    <row r="7" spans="1:13" x14ac:dyDescent="0.25">
      <c r="A7" s="3">
        <v>3</v>
      </c>
      <c r="B7" s="3">
        <v>7145000</v>
      </c>
      <c r="C7" s="3">
        <v>7421</v>
      </c>
      <c r="D7" s="3">
        <v>6000</v>
      </c>
      <c r="E7" s="3">
        <v>-1755000</v>
      </c>
      <c r="F7" s="3">
        <v>7344</v>
      </c>
      <c r="G7" s="3">
        <v>6135</v>
      </c>
      <c r="H7" s="3">
        <v>-534300</v>
      </c>
    </row>
    <row r="8" spans="1:13" x14ac:dyDescent="0.25">
      <c r="A8" s="3">
        <v>4</v>
      </c>
      <c r="B8" s="3">
        <v>9376000</v>
      </c>
      <c r="C8" s="3">
        <v>7372</v>
      </c>
      <c r="D8" s="3">
        <v>6000</v>
      </c>
      <c r="E8" s="3">
        <v>-1697000</v>
      </c>
      <c r="F8" s="3">
        <v>7280</v>
      </c>
      <c r="G8" s="3">
        <v>6074</v>
      </c>
      <c r="H8" s="3">
        <v>-534300</v>
      </c>
    </row>
    <row r="9" spans="1:13" x14ac:dyDescent="0.25">
      <c r="A9" s="3">
        <v>5</v>
      </c>
      <c r="B9" s="3">
        <v>11560000</v>
      </c>
      <c r="C9" s="3">
        <v>7334</v>
      </c>
      <c r="D9" s="3">
        <v>6000</v>
      </c>
      <c r="E9" s="3">
        <v>-1652000</v>
      </c>
      <c r="F9" s="3">
        <v>7231</v>
      </c>
      <c r="G9" s="3">
        <v>6027</v>
      </c>
      <c r="H9" s="3">
        <v>-534300</v>
      </c>
    </row>
    <row r="10" spans="1:13" x14ac:dyDescent="0.25">
      <c r="A10" s="3">
        <v>10</v>
      </c>
      <c r="B10" s="3">
        <v>22050000</v>
      </c>
      <c r="C10" s="3">
        <v>7221</v>
      </c>
      <c r="D10" s="3">
        <v>6000</v>
      </c>
      <c r="E10" s="3">
        <v>-1518000</v>
      </c>
      <c r="F10" s="3">
        <v>7092</v>
      </c>
      <c r="G10" s="3">
        <v>5892</v>
      </c>
      <c r="H10" s="3">
        <v>-534300</v>
      </c>
    </row>
    <row r="11" spans="1:13" x14ac:dyDescent="0.25">
      <c r="A11" s="3">
        <v>15</v>
      </c>
      <c r="B11" s="3">
        <v>32060000</v>
      </c>
      <c r="C11" s="3">
        <v>7153</v>
      </c>
      <c r="D11" s="3">
        <v>6000</v>
      </c>
      <c r="E11" s="3">
        <v>-1436000</v>
      </c>
      <c r="F11" s="3">
        <v>7011</v>
      </c>
      <c r="G11" s="3">
        <v>5814</v>
      </c>
      <c r="H11" s="3">
        <v>-534300</v>
      </c>
    </row>
    <row r="12" spans="1:13" x14ac:dyDescent="0.25">
      <c r="A12" s="3">
        <v>20</v>
      </c>
      <c r="B12" s="3">
        <v>41710000</v>
      </c>
      <c r="C12" s="3">
        <v>7100</v>
      </c>
      <c r="D12" s="3">
        <v>6000</v>
      </c>
      <c r="E12" s="3">
        <v>-1372000</v>
      </c>
      <c r="F12" s="3">
        <v>6949</v>
      </c>
      <c r="G12" s="3">
        <v>5755</v>
      </c>
      <c r="H12" s="3">
        <v>-534300</v>
      </c>
    </row>
    <row r="13" spans="1:13" x14ac:dyDescent="0.25">
      <c r="A13" s="3">
        <v>25</v>
      </c>
      <c r="B13" s="3">
        <v>51080000</v>
      </c>
      <c r="C13" s="3">
        <v>7055</v>
      </c>
      <c r="D13" s="3">
        <v>6000</v>
      </c>
      <c r="E13" s="3">
        <v>-1317000</v>
      </c>
      <c r="F13" s="3">
        <v>6894</v>
      </c>
      <c r="G13" s="3">
        <v>5702</v>
      </c>
      <c r="H13" s="3">
        <v>-534300</v>
      </c>
    </row>
    <row r="14" spans="1:13" x14ac:dyDescent="0.25">
      <c r="A14" s="3">
        <v>30</v>
      </c>
      <c r="B14" s="3">
        <v>60180000</v>
      </c>
      <c r="C14" s="3">
        <v>7014</v>
      </c>
      <c r="D14" s="3">
        <v>6000</v>
      </c>
      <c r="E14" s="3">
        <v>-1267000</v>
      </c>
      <c r="F14" s="3">
        <v>6843</v>
      </c>
      <c r="G14" s="3">
        <v>5652</v>
      </c>
      <c r="H14" s="3">
        <v>-534300</v>
      </c>
    </row>
    <row r="15" spans="1:13" x14ac:dyDescent="0.25">
      <c r="A15" s="3">
        <v>35</v>
      </c>
      <c r="B15" s="3">
        <v>69050000</v>
      </c>
      <c r="C15" s="3">
        <v>6977</v>
      </c>
      <c r="D15" s="3">
        <v>6000</v>
      </c>
      <c r="E15" s="3">
        <v>-1223000</v>
      </c>
      <c r="F15" s="3">
        <v>6793</v>
      </c>
      <c r="G15" s="3">
        <v>5605</v>
      </c>
      <c r="H15" s="3">
        <v>-534300</v>
      </c>
    </row>
    <row r="16" spans="1:13" x14ac:dyDescent="0.25">
      <c r="A16" s="3">
        <v>40</v>
      </c>
      <c r="B16" s="3">
        <v>77710000</v>
      </c>
      <c r="C16" s="3">
        <v>6942</v>
      </c>
      <c r="D16" s="3">
        <v>6000</v>
      </c>
      <c r="E16" s="3">
        <v>-1181000</v>
      </c>
      <c r="F16" s="3">
        <v>6746</v>
      </c>
      <c r="G16" s="3">
        <v>5559</v>
      </c>
      <c r="H16" s="3">
        <v>-534300</v>
      </c>
    </row>
    <row r="17" spans="1:8" x14ac:dyDescent="0.25">
      <c r="A17" s="3">
        <v>45</v>
      </c>
      <c r="B17" s="3">
        <v>86170000</v>
      </c>
      <c r="C17" s="3">
        <v>6910</v>
      </c>
      <c r="D17" s="3">
        <v>6000</v>
      </c>
      <c r="E17" s="3">
        <v>-1141000</v>
      </c>
      <c r="F17" s="3">
        <v>6701</v>
      </c>
      <c r="G17" s="3">
        <v>5516</v>
      </c>
      <c r="H17" s="3">
        <v>-534300</v>
      </c>
    </row>
    <row r="18" spans="1:8" x14ac:dyDescent="0.25">
      <c r="A18" s="3">
        <v>50</v>
      </c>
      <c r="B18" s="3">
        <v>94430000</v>
      </c>
      <c r="C18" s="3">
        <v>6879</v>
      </c>
      <c r="D18" s="3">
        <v>6000</v>
      </c>
      <c r="E18" s="3">
        <v>-1103000</v>
      </c>
      <c r="F18" s="3">
        <v>6656</v>
      </c>
      <c r="G18" s="3">
        <v>5472</v>
      </c>
      <c r="H18" s="3">
        <v>-534300</v>
      </c>
    </row>
    <row r="19" spans="1:8" x14ac:dyDescent="0.25">
      <c r="A19" s="3">
        <v>55</v>
      </c>
      <c r="B19" s="3">
        <v>102500000</v>
      </c>
      <c r="C19" s="3">
        <v>6849</v>
      </c>
      <c r="D19" s="3">
        <v>6000</v>
      </c>
      <c r="E19" s="3">
        <v>-1067000</v>
      </c>
      <c r="F19" s="3">
        <v>6611</v>
      </c>
      <c r="G19" s="3">
        <v>5430</v>
      </c>
      <c r="H19" s="3">
        <v>-534300</v>
      </c>
    </row>
    <row r="20" spans="1:8" x14ac:dyDescent="0.25">
      <c r="A20" s="3">
        <v>60</v>
      </c>
      <c r="B20" s="3">
        <v>110400000</v>
      </c>
      <c r="C20" s="3">
        <v>6821</v>
      </c>
      <c r="D20" s="3">
        <v>6000</v>
      </c>
      <c r="E20" s="3">
        <v>-1033000</v>
      </c>
      <c r="F20" s="3">
        <v>6567</v>
      </c>
      <c r="G20" s="3">
        <v>5387</v>
      </c>
      <c r="H20" s="3">
        <v>-534300</v>
      </c>
    </row>
    <row r="21" spans="1:8" x14ac:dyDescent="0.25">
      <c r="A21" s="3">
        <v>65</v>
      </c>
      <c r="B21" s="3">
        <v>118100000</v>
      </c>
      <c r="C21" s="3">
        <v>6794</v>
      </c>
      <c r="D21" s="3">
        <v>6000</v>
      </c>
      <c r="E21" s="3">
        <v>-999900</v>
      </c>
      <c r="F21" s="3">
        <v>6525</v>
      </c>
      <c r="G21" s="3">
        <v>5346</v>
      </c>
      <c r="H21" s="3">
        <v>-534300</v>
      </c>
    </row>
    <row r="22" spans="1:8" x14ac:dyDescent="0.25">
      <c r="A22" s="3">
        <v>70</v>
      </c>
      <c r="B22" s="3">
        <v>125700000</v>
      </c>
      <c r="C22" s="3">
        <v>6768</v>
      </c>
      <c r="D22" s="3">
        <v>6000</v>
      </c>
      <c r="E22" s="3">
        <v>-968300</v>
      </c>
      <c r="F22" s="3">
        <v>6483</v>
      </c>
      <c r="G22" s="3">
        <v>5306</v>
      </c>
      <c r="H22" s="3">
        <v>-534300</v>
      </c>
    </row>
    <row r="23" spans="1:8" x14ac:dyDescent="0.25">
      <c r="A23" s="3">
        <v>75</v>
      </c>
      <c r="B23" s="3">
        <v>133100000</v>
      </c>
      <c r="C23" s="3">
        <v>6744</v>
      </c>
      <c r="D23" s="3">
        <v>6000</v>
      </c>
      <c r="E23" s="3">
        <v>-938100</v>
      </c>
      <c r="F23" s="3">
        <v>6442</v>
      </c>
      <c r="G23" s="3">
        <v>5267</v>
      </c>
      <c r="H23" s="3">
        <v>-534300</v>
      </c>
    </row>
    <row r="24" spans="1:8" x14ac:dyDescent="0.25">
      <c r="A24" s="3">
        <v>80</v>
      </c>
      <c r="B24" s="3">
        <v>140400000</v>
      </c>
      <c r="C24" s="3">
        <v>6720</v>
      </c>
      <c r="D24" s="3">
        <v>6000</v>
      </c>
      <c r="E24" s="3">
        <v>-909100</v>
      </c>
      <c r="F24" s="3">
        <v>6401</v>
      </c>
      <c r="G24" s="3">
        <v>5227</v>
      </c>
      <c r="H24" s="3">
        <v>-534300</v>
      </c>
    </row>
    <row r="25" spans="1:8" x14ac:dyDescent="0.25">
      <c r="A25" s="3">
        <v>85</v>
      </c>
      <c r="B25" s="3">
        <v>147600000</v>
      </c>
      <c r="C25" s="3">
        <v>6697</v>
      </c>
      <c r="D25" s="3">
        <v>6000</v>
      </c>
      <c r="E25" s="3">
        <v>-880800</v>
      </c>
      <c r="F25" s="3">
        <v>6361</v>
      </c>
      <c r="G25" s="3">
        <v>5189</v>
      </c>
      <c r="H25" s="3">
        <v>-534300</v>
      </c>
    </row>
    <row r="26" spans="1:8" x14ac:dyDescent="0.25">
      <c r="A26" s="3">
        <v>90</v>
      </c>
      <c r="B26" s="3">
        <v>154500000</v>
      </c>
      <c r="C26" s="3">
        <v>6675</v>
      </c>
      <c r="D26" s="3">
        <v>6000</v>
      </c>
      <c r="E26" s="3">
        <v>-853500</v>
      </c>
      <c r="F26" s="3">
        <v>6321</v>
      </c>
      <c r="G26" s="3">
        <v>5150</v>
      </c>
      <c r="H26" s="3">
        <v>-534300</v>
      </c>
    </row>
    <row r="27" spans="1:8" x14ac:dyDescent="0.25">
      <c r="A27" s="3">
        <v>95</v>
      </c>
      <c r="B27" s="3">
        <v>161400000</v>
      </c>
      <c r="C27" s="3">
        <v>6654</v>
      </c>
      <c r="D27" s="3">
        <v>6000</v>
      </c>
      <c r="E27" s="3">
        <v>-827000</v>
      </c>
      <c r="F27" s="3">
        <v>6282</v>
      </c>
      <c r="G27" s="3">
        <v>5113</v>
      </c>
      <c r="H27" s="3">
        <v>-534300</v>
      </c>
    </row>
    <row r="28" spans="1:8" x14ac:dyDescent="0.25">
      <c r="A28" s="3">
        <v>100</v>
      </c>
      <c r="B28" s="3">
        <v>168100000</v>
      </c>
      <c r="C28" s="3">
        <v>6633</v>
      </c>
      <c r="D28" s="3">
        <v>6000</v>
      </c>
      <c r="E28" s="3">
        <v>-801300</v>
      </c>
      <c r="F28" s="3">
        <v>6244</v>
      </c>
      <c r="G28" s="3">
        <v>5076</v>
      </c>
      <c r="H28" s="3">
        <v>-534300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K2" sqref="K2"/>
    </sheetView>
  </sheetViews>
  <sheetFormatPr defaultRowHeight="15" x14ac:dyDescent="0.25"/>
  <cols>
    <col min="10" max="10" width="11.7109375" bestFit="1" customWidth="1"/>
    <col min="14" max="14" width="13.85546875" bestFit="1" customWidth="1"/>
  </cols>
  <sheetData>
    <row r="1" spans="1:17" x14ac:dyDescent="0.25">
      <c r="A1" t="s">
        <v>11</v>
      </c>
      <c r="B1" t="s">
        <v>5</v>
      </c>
      <c r="C1" t="s">
        <v>12</v>
      </c>
      <c r="D1" t="s">
        <v>8</v>
      </c>
      <c r="E1" t="s">
        <v>13</v>
      </c>
      <c r="F1" t="s">
        <v>6</v>
      </c>
      <c r="G1" t="s">
        <v>14</v>
      </c>
      <c r="H1" t="s">
        <v>9</v>
      </c>
      <c r="I1" t="s">
        <v>15</v>
      </c>
      <c r="J1" t="s">
        <v>7</v>
      </c>
      <c r="K1" t="s">
        <v>16</v>
      </c>
      <c r="L1" t="s">
        <v>10</v>
      </c>
      <c r="M1" t="s">
        <v>17</v>
      </c>
      <c r="N1" t="s">
        <v>18</v>
      </c>
      <c r="O1" t="s">
        <v>19</v>
      </c>
      <c r="Q1">
        <f>0.1781*1000</f>
        <v>178.1</v>
      </c>
    </row>
    <row r="2" spans="1:17" ht="13.5" customHeight="1" x14ac:dyDescent="0.25">
      <c r="A2">
        <f>ertekin!A1</f>
        <v>1</v>
      </c>
      <c r="B2" s="1">
        <f>ertekin!E1</f>
        <v>7589.05</v>
      </c>
      <c r="C2" s="3">
        <f>numerico!C5</f>
        <v>7590</v>
      </c>
      <c r="D2" s="1">
        <f>ertekin!D1</f>
        <v>7556.46</v>
      </c>
      <c r="E2" s="3">
        <f>numerico!F5</f>
        <v>7557</v>
      </c>
      <c r="F2" s="2">
        <f>ertekin!G1</f>
        <v>6000</v>
      </c>
      <c r="G2" s="3">
        <f>numerico!D5</f>
        <v>6000</v>
      </c>
      <c r="H2" s="1">
        <f>ertekin!F1</f>
        <v>6339.59</v>
      </c>
      <c r="I2" s="3">
        <f>numerico!G5</f>
        <v>6341</v>
      </c>
      <c r="J2" s="1">
        <f>ertekin!I1</f>
        <v>10960.56</v>
      </c>
      <c r="K2" s="3">
        <f>-numerico!E5/$Q$1</f>
        <v>10971.364402021336</v>
      </c>
      <c r="L2" s="2">
        <f>ertekin!H1</f>
        <v>3000</v>
      </c>
      <c r="M2" s="3">
        <f>numerico!H5/$Q$1</f>
        <v>-3000</v>
      </c>
      <c r="N2" s="1">
        <f>ertekin!J1</f>
        <v>13960.56</v>
      </c>
      <c r="O2" s="3">
        <f>numerico!B5/$Q$1</f>
        <v>13969.679955081416</v>
      </c>
    </row>
    <row r="3" spans="1:17" x14ac:dyDescent="0.25">
      <c r="A3">
        <f>ertekin!A2</f>
        <v>2</v>
      </c>
      <c r="B3" s="1">
        <f>ertekin!E2</f>
        <v>7487.94</v>
      </c>
      <c r="C3" s="3">
        <f>numerico!C6</f>
        <v>7488</v>
      </c>
      <c r="D3" s="1">
        <f>ertekin!D2</f>
        <v>7430.02</v>
      </c>
      <c r="E3" s="3">
        <f>numerico!F6</f>
        <v>7431</v>
      </c>
      <c r="F3" s="2">
        <f>ertekin!G2</f>
        <v>6000</v>
      </c>
      <c r="G3" s="3">
        <f>numerico!D6</f>
        <v>6000</v>
      </c>
      <c r="H3" s="1">
        <f>ertekin!F2</f>
        <v>6217.73</v>
      </c>
      <c r="I3" s="3">
        <f>numerico!G6</f>
        <v>6219</v>
      </c>
      <c r="J3" s="1">
        <f>ertekin!I2</f>
        <v>10292.32</v>
      </c>
      <c r="K3" s="3">
        <f>-numerico!E6/$Q$1</f>
        <v>10297.58562605278</v>
      </c>
      <c r="L3" s="2">
        <f>ertekin!H2</f>
        <v>3000</v>
      </c>
      <c r="M3" s="3">
        <f>numerico!H6/$Q$1</f>
        <v>-3000</v>
      </c>
      <c r="N3" s="1">
        <f>ertekin!J2</f>
        <v>27252.880000000001</v>
      </c>
      <c r="O3" s="3">
        <f>numerico!B6/$Q$1</f>
        <v>27265.581134194275</v>
      </c>
    </row>
    <row r="4" spans="1:17" x14ac:dyDescent="0.25">
      <c r="A4">
        <f>ertekin!A3</f>
        <v>3</v>
      </c>
      <c r="B4" s="1">
        <f>ertekin!E3</f>
        <v>7419.73</v>
      </c>
      <c r="C4" s="3">
        <f>numerico!C7</f>
        <v>7421</v>
      </c>
      <c r="D4" s="1">
        <f>ertekin!D3</f>
        <v>7342.54</v>
      </c>
      <c r="E4" s="3">
        <f>numerico!F7</f>
        <v>7344</v>
      </c>
      <c r="F4" s="2">
        <f>ertekin!G3</f>
        <v>6000</v>
      </c>
      <c r="G4" s="3">
        <f>numerico!D7</f>
        <v>6000</v>
      </c>
      <c r="H4" s="1">
        <f>ertekin!F3</f>
        <v>6133.56</v>
      </c>
      <c r="I4" s="3">
        <f>numerico!G7</f>
        <v>6135</v>
      </c>
      <c r="J4" s="1">
        <f>ertekin!I3</f>
        <v>9841.7099999999991</v>
      </c>
      <c r="K4" s="3">
        <f>-numerico!E7/$Q$1</f>
        <v>9854.0145985401468</v>
      </c>
      <c r="L4" s="2">
        <f>ertekin!H3</f>
        <v>3000</v>
      </c>
      <c r="M4" s="3">
        <f>numerico!H7/$Q$1</f>
        <v>-3000</v>
      </c>
      <c r="N4" s="1">
        <f>ertekin!J3</f>
        <v>40094.589999999997</v>
      </c>
      <c r="O4" s="3">
        <f>numerico!B7/$Q$1</f>
        <v>40117.9112857945</v>
      </c>
    </row>
    <row r="5" spans="1:17" x14ac:dyDescent="0.25">
      <c r="A5">
        <f>ertekin!A4</f>
        <v>4</v>
      </c>
      <c r="B5" s="1">
        <f>ertekin!E4</f>
        <v>7370.64</v>
      </c>
      <c r="C5" s="3">
        <f>numerico!C8</f>
        <v>7372</v>
      </c>
      <c r="D5" s="1">
        <f>ertekin!D4</f>
        <v>7278.86</v>
      </c>
      <c r="E5" s="3">
        <f>numerico!F8</f>
        <v>7280</v>
      </c>
      <c r="F5" s="2">
        <f>ertekin!G4</f>
        <v>6000</v>
      </c>
      <c r="G5" s="3">
        <f>numerico!D8</f>
        <v>6000</v>
      </c>
      <c r="H5" s="1">
        <f>ertekin!F4</f>
        <v>6072.24</v>
      </c>
      <c r="I5" s="3">
        <f>numerico!G8</f>
        <v>6074</v>
      </c>
      <c r="J5" s="1">
        <f>ertekin!I4</f>
        <v>9515.9699999999993</v>
      </c>
      <c r="K5" s="3">
        <f>-numerico!E8/$Q$1</f>
        <v>9528.3548568220103</v>
      </c>
      <c r="L5" s="2">
        <f>ertekin!H4</f>
        <v>3000</v>
      </c>
      <c r="M5" s="3">
        <f>numerico!H8/$Q$1</f>
        <v>-3000</v>
      </c>
      <c r="N5" s="1">
        <f>ertekin!J4</f>
        <v>52610.559999999998</v>
      </c>
      <c r="O5" s="3">
        <f>numerico!B8/$Q$1</f>
        <v>52644.581695676585</v>
      </c>
    </row>
    <row r="6" spans="1:17" x14ac:dyDescent="0.25">
      <c r="A6">
        <f>ertekin!A5</f>
        <v>5</v>
      </c>
      <c r="B6" s="1">
        <f>ertekin!E5</f>
        <v>7333.22</v>
      </c>
      <c r="C6" s="3">
        <f>numerico!C9</f>
        <v>7334</v>
      </c>
      <c r="D6" s="1">
        <f>ertekin!D5</f>
        <v>7230.36</v>
      </c>
      <c r="E6" s="3">
        <f>numerico!F9</f>
        <v>7231</v>
      </c>
      <c r="F6" s="2">
        <f>ertekin!G5</f>
        <v>6000</v>
      </c>
      <c r="G6" s="3">
        <f>numerico!D9</f>
        <v>6000</v>
      </c>
      <c r="H6" s="1">
        <f>ertekin!F5</f>
        <v>6025.52</v>
      </c>
      <c r="I6" s="3">
        <f>numerico!G9</f>
        <v>6027</v>
      </c>
      <c r="J6" s="1">
        <f>ertekin!I5</f>
        <v>9266.94</v>
      </c>
      <c r="K6" s="3">
        <f>-numerico!E9/$Q$1</f>
        <v>9275.6878158338022</v>
      </c>
      <c r="L6" s="2">
        <f>ertekin!H5</f>
        <v>3000</v>
      </c>
      <c r="M6" s="3">
        <f>numerico!H9/$Q$1</f>
        <v>-3000</v>
      </c>
      <c r="N6" s="1">
        <f>ertekin!J5</f>
        <v>64877.51</v>
      </c>
      <c r="O6" s="3">
        <f>numerico!B9/$Q$1</f>
        <v>64907.355418304323</v>
      </c>
    </row>
    <row r="7" spans="1:17" x14ac:dyDescent="0.25">
      <c r="A7">
        <f>ertekin!A6</f>
        <v>10</v>
      </c>
      <c r="B7" s="1">
        <f>ertekin!E6</f>
        <v>7231.58</v>
      </c>
      <c r="C7" s="3">
        <f>numerico!C10</f>
        <v>7221</v>
      </c>
      <c r="D7" s="1">
        <f>ertekin!D6</f>
        <v>7104.27</v>
      </c>
      <c r="E7" s="3">
        <f>numerico!F10</f>
        <v>7092</v>
      </c>
      <c r="F7" s="2">
        <f>ertekin!G6</f>
        <v>6000</v>
      </c>
      <c r="G7" s="3">
        <f>numerico!D10</f>
        <v>6000</v>
      </c>
      <c r="H7" s="1">
        <f>ertekin!F6</f>
        <v>5903.95</v>
      </c>
      <c r="I7" s="3">
        <f>numerico!G10</f>
        <v>5892</v>
      </c>
      <c r="J7" s="1">
        <f>ertekin!I6</f>
        <v>8587.15</v>
      </c>
      <c r="K7" s="3">
        <f>-numerico!E10/$Q$1</f>
        <v>8523.301516002246</v>
      </c>
      <c r="L7" s="2">
        <f>ertekin!H6</f>
        <v>3000</v>
      </c>
      <c r="M7" s="3">
        <f>numerico!H10/$Q$1</f>
        <v>-3000</v>
      </c>
      <c r="N7" s="1">
        <f>ertekin!J6</f>
        <v>122813.25</v>
      </c>
      <c r="O7" s="3">
        <f>numerico!B10/$Q$1</f>
        <v>123806.85008422234</v>
      </c>
    </row>
    <row r="8" spans="1:17" x14ac:dyDescent="0.25">
      <c r="A8">
        <f>ertekin!A7</f>
        <v>15</v>
      </c>
      <c r="B8" s="1">
        <f>ertekin!E7</f>
        <v>7162.02</v>
      </c>
      <c r="C8" s="3">
        <f>numerico!C11</f>
        <v>7153</v>
      </c>
      <c r="D8" s="1">
        <f>ertekin!D7</f>
        <v>7020.77</v>
      </c>
      <c r="E8" s="3">
        <f>numerico!F11</f>
        <v>7011</v>
      </c>
      <c r="F8" s="2">
        <f>ertekin!G7</f>
        <v>6000</v>
      </c>
      <c r="G8" s="3">
        <f>numerico!D11</f>
        <v>6000</v>
      </c>
      <c r="H8" s="1">
        <f>ertekin!F7</f>
        <v>5823.35</v>
      </c>
      <c r="I8" s="3">
        <f>numerico!G11</f>
        <v>5814</v>
      </c>
      <c r="J8" s="1">
        <f>ertekin!I7</f>
        <v>8119.02</v>
      </c>
      <c r="K8" s="3">
        <f>-numerico!E11/$Q$1</f>
        <v>8062.8860190903988</v>
      </c>
      <c r="L8" s="2">
        <f>ertekin!H7</f>
        <v>3000</v>
      </c>
      <c r="M8" s="3">
        <f>numerico!H11/$Q$1</f>
        <v>-3000</v>
      </c>
      <c r="N8" s="1">
        <f>ertekin!J7</f>
        <v>178408.31</v>
      </c>
      <c r="O8" s="3">
        <f>numerico!B11/$Q$1</f>
        <v>180011.22964626615</v>
      </c>
    </row>
    <row r="9" spans="1:17" x14ac:dyDescent="0.25">
      <c r="A9">
        <f>ertekin!A8</f>
        <v>20</v>
      </c>
      <c r="B9" s="1">
        <f>ertekin!E8</f>
        <v>7107.21</v>
      </c>
      <c r="C9" s="3">
        <f>numerico!C12</f>
        <v>7100</v>
      </c>
      <c r="D9" s="1">
        <f>ertekin!D8</f>
        <v>6955.01</v>
      </c>
      <c r="E9" s="3">
        <f>numerico!F12</f>
        <v>6949</v>
      </c>
      <c r="F9" s="2">
        <f>ertekin!G8</f>
        <v>6000</v>
      </c>
      <c r="G9" s="3">
        <f>numerico!D12</f>
        <v>6000</v>
      </c>
      <c r="H9" s="1">
        <f>ertekin!F8</f>
        <v>5760.08</v>
      </c>
      <c r="I9" s="3">
        <f>numerico!G12</f>
        <v>5755</v>
      </c>
      <c r="J9" s="1">
        <f>ertekin!I8</f>
        <v>7748.62</v>
      </c>
      <c r="K9" s="3">
        <f>-numerico!E12/$Q$1</f>
        <v>7703.5373385738349</v>
      </c>
      <c r="L9" s="2">
        <f>ertekin!H8</f>
        <v>3000</v>
      </c>
      <c r="M9" s="3">
        <f>numerico!H12/$Q$1</f>
        <v>-3000</v>
      </c>
      <c r="N9" s="1">
        <f>ertekin!J8</f>
        <v>232151.42</v>
      </c>
      <c r="O9" s="3">
        <f>numerico!B12/$Q$1</f>
        <v>234194.27288040429</v>
      </c>
    </row>
    <row r="10" spans="1:17" x14ac:dyDescent="0.25">
      <c r="A10">
        <f>ertekin!A9</f>
        <v>25</v>
      </c>
      <c r="B10" s="1">
        <f>ertekin!E9</f>
        <v>7060.57</v>
      </c>
      <c r="C10" s="3">
        <f>numerico!C13</f>
        <v>7055</v>
      </c>
      <c r="D10" s="1">
        <f>ertekin!D9</f>
        <v>6897.75</v>
      </c>
      <c r="E10" s="3">
        <f>numerico!F13</f>
        <v>6894</v>
      </c>
      <c r="F10" s="2">
        <f>ertekin!G9</f>
        <v>6000</v>
      </c>
      <c r="G10" s="3">
        <f>numerico!D13</f>
        <v>6000</v>
      </c>
      <c r="H10" s="1">
        <f>ertekin!F9</f>
        <v>5705.05</v>
      </c>
      <c r="I10" s="3">
        <f>numerico!G13</f>
        <v>5702</v>
      </c>
      <c r="J10" s="1">
        <f>ertekin!I9</f>
        <v>7432.32</v>
      </c>
      <c r="K10" s="3">
        <f>-numerico!E13/$Q$1</f>
        <v>7394.7220662549134</v>
      </c>
      <c r="L10" s="2">
        <f>ertekin!H9</f>
        <v>3000</v>
      </c>
      <c r="M10" s="3">
        <f>numerico!H13/$Q$1</f>
        <v>-3000</v>
      </c>
      <c r="N10" s="1">
        <f>ertekin!J9</f>
        <v>284313.06</v>
      </c>
      <c r="O10" s="3">
        <f>numerico!B13/$Q$1</f>
        <v>286805.16563728242</v>
      </c>
    </row>
    <row r="11" spans="1:17" x14ac:dyDescent="0.25">
      <c r="A11">
        <f>ertekin!A10</f>
        <v>30</v>
      </c>
      <c r="B11" s="1">
        <f>ertekin!E10</f>
        <v>7019.11</v>
      </c>
      <c r="C11" s="3">
        <f>numerico!C14</f>
        <v>7014</v>
      </c>
      <c r="D11" s="1">
        <f>ertekin!D10</f>
        <v>6845.11</v>
      </c>
      <c r="E11" s="3">
        <f>numerico!F14</f>
        <v>6843</v>
      </c>
      <c r="F11" s="2">
        <f>ertekin!G10</f>
        <v>6000</v>
      </c>
      <c r="G11" s="3">
        <f>numerico!D14</f>
        <v>6000</v>
      </c>
      <c r="H11" s="1">
        <f>ertekin!F10</f>
        <v>5654.42</v>
      </c>
      <c r="I11" s="3">
        <f>numerico!G14</f>
        <v>5652</v>
      </c>
      <c r="J11" s="1">
        <f>ertekin!I10</f>
        <v>7150.31</v>
      </c>
      <c r="K11" s="3">
        <f>-numerico!E14/$Q$1</f>
        <v>7113.9809096013478</v>
      </c>
      <c r="L11" s="2">
        <f>ertekin!H10</f>
        <v>3000</v>
      </c>
      <c r="M11" s="3">
        <f>numerico!H14/$Q$1</f>
        <v>-3000</v>
      </c>
      <c r="N11" s="1">
        <f>ertekin!J10</f>
        <v>335064.56</v>
      </c>
      <c r="O11" s="3">
        <f>numerico!B14/$Q$1</f>
        <v>337900.05614823132</v>
      </c>
    </row>
    <row r="12" spans="1:17" x14ac:dyDescent="0.25">
      <c r="A12">
        <f>ertekin!A11</f>
        <v>35</v>
      </c>
      <c r="B12" s="1">
        <f>ertekin!E11</f>
        <v>6981.26</v>
      </c>
      <c r="C12" s="3">
        <f>numerico!C15</f>
        <v>6977</v>
      </c>
      <c r="D12" s="1">
        <f>ertekin!D11</f>
        <v>6795.26</v>
      </c>
      <c r="E12" s="3">
        <f>numerico!F15</f>
        <v>6793</v>
      </c>
      <c r="F12" s="2">
        <f>ertekin!G11</f>
        <v>6000</v>
      </c>
      <c r="G12" s="3">
        <f>numerico!D15</f>
        <v>6000</v>
      </c>
      <c r="H12" s="1">
        <f>ertekin!F11</f>
        <v>5606.46</v>
      </c>
      <c r="I12" s="3">
        <f>numerico!G15</f>
        <v>5605</v>
      </c>
      <c r="J12" s="1">
        <f>ertekin!I11</f>
        <v>6892.78</v>
      </c>
      <c r="K12" s="3">
        <f>-numerico!E15/$Q$1</f>
        <v>6866.9286917462105</v>
      </c>
      <c r="L12" s="2">
        <f>ertekin!H11</f>
        <v>3000</v>
      </c>
      <c r="M12" s="3">
        <f>numerico!H15/$Q$1</f>
        <v>-3000</v>
      </c>
      <c r="N12" s="1">
        <f>ertekin!J11</f>
        <v>384528.44</v>
      </c>
      <c r="O12" s="3">
        <f>numerico!B15/$Q$1</f>
        <v>387703.53733857383</v>
      </c>
    </row>
    <row r="13" spans="1:17" x14ac:dyDescent="0.25">
      <c r="A13">
        <f>ertekin!A12</f>
        <v>40</v>
      </c>
      <c r="B13" s="1">
        <f>ertekin!E12</f>
        <v>6946.13</v>
      </c>
      <c r="C13" s="3">
        <f>numerico!C16</f>
        <v>6942</v>
      </c>
      <c r="D13" s="1">
        <f>ertekin!D12</f>
        <v>6747.3</v>
      </c>
      <c r="E13" s="3">
        <f>numerico!F16</f>
        <v>6746</v>
      </c>
      <c r="F13" s="2">
        <f>ertekin!G12</f>
        <v>6000</v>
      </c>
      <c r="G13" s="3">
        <f>numerico!D16</f>
        <v>6000</v>
      </c>
      <c r="H13" s="1">
        <f>ertekin!F12</f>
        <v>5560.29</v>
      </c>
      <c r="I13" s="3">
        <f>numerico!G16</f>
        <v>5559</v>
      </c>
      <c r="J13" s="1">
        <f>ertekin!I12</f>
        <v>6653.71</v>
      </c>
      <c r="K13" s="3">
        <f>-numerico!E16/$Q$1</f>
        <v>6631.1061201572156</v>
      </c>
      <c r="L13" s="2">
        <f>ertekin!H12</f>
        <v>3000</v>
      </c>
      <c r="M13" s="3">
        <f>numerico!H16/$Q$1</f>
        <v>-3000</v>
      </c>
      <c r="N13" s="1">
        <f>ertekin!J12</f>
        <v>432797</v>
      </c>
      <c r="O13" s="3">
        <f>numerico!B16/$Q$1</f>
        <v>436327.90567097138</v>
      </c>
    </row>
    <row r="14" spans="1:17" x14ac:dyDescent="0.25">
      <c r="A14">
        <f>ertekin!A13</f>
        <v>45</v>
      </c>
      <c r="B14" s="1">
        <f>ertekin!E13</f>
        <v>6913.19</v>
      </c>
      <c r="C14" s="3">
        <f>numerico!C17</f>
        <v>6910</v>
      </c>
      <c r="D14" s="1">
        <f>ertekin!D13</f>
        <v>6700.79</v>
      </c>
      <c r="E14" s="3">
        <f>numerico!F17</f>
        <v>6701</v>
      </c>
      <c r="F14" s="2">
        <f>ertekin!G13</f>
        <v>6000</v>
      </c>
      <c r="G14" s="3">
        <f>numerico!D17</f>
        <v>6000</v>
      </c>
      <c r="H14" s="1">
        <f>ertekin!F13</f>
        <v>5515.48</v>
      </c>
      <c r="I14" s="3">
        <f>numerico!G17</f>
        <v>5516</v>
      </c>
      <c r="J14" s="1">
        <f>ertekin!I13</f>
        <v>6428.97</v>
      </c>
      <c r="K14" s="3">
        <f>-numerico!E17/$Q$1</f>
        <v>6406.5131948343633</v>
      </c>
      <c r="L14" s="2">
        <f>ertekin!H13</f>
        <v>3000</v>
      </c>
      <c r="M14" s="3">
        <f>numerico!H17/$Q$1</f>
        <v>-3000</v>
      </c>
      <c r="N14" s="1">
        <f>ertekin!J13</f>
        <v>479941.84</v>
      </c>
      <c r="O14" s="3">
        <f>numerico!B17/$Q$1</f>
        <v>483829.30937675462</v>
      </c>
    </row>
    <row r="15" spans="1:17" x14ac:dyDescent="0.25">
      <c r="A15">
        <f>ertekin!A14</f>
        <v>50</v>
      </c>
      <c r="B15" s="1">
        <f>ertekin!E14</f>
        <v>6882.09</v>
      </c>
      <c r="C15" s="3">
        <f>numerico!C18</f>
        <v>6879</v>
      </c>
      <c r="D15" s="1">
        <f>ertekin!D14</f>
        <v>6655.42</v>
      </c>
      <c r="E15" s="3">
        <f>numerico!F18</f>
        <v>6656</v>
      </c>
      <c r="F15" s="2">
        <f>ertekin!G14</f>
        <v>6000</v>
      </c>
      <c r="G15" s="3">
        <f>numerico!D18</f>
        <v>6000</v>
      </c>
      <c r="H15" s="1">
        <f>ertekin!F14</f>
        <v>5471.75</v>
      </c>
      <c r="I15" s="3">
        <f>numerico!G18</f>
        <v>5472</v>
      </c>
      <c r="J15" s="1">
        <f>ertekin!I14</f>
        <v>6216.26</v>
      </c>
      <c r="K15" s="3">
        <f>-numerico!E18/$Q$1</f>
        <v>6193.1499157776534</v>
      </c>
      <c r="L15" s="2">
        <f>ertekin!H14</f>
        <v>3000</v>
      </c>
      <c r="M15" s="3">
        <f>numerico!H18/$Q$1</f>
        <v>-3000</v>
      </c>
      <c r="N15" s="1">
        <f>ertekin!J14</f>
        <v>526023.12</v>
      </c>
      <c r="O15" s="3">
        <f>numerico!B18/$Q$1</f>
        <v>530207.74845592363</v>
      </c>
    </row>
    <row r="16" spans="1:17" x14ac:dyDescent="0.25">
      <c r="A16">
        <f>ertekin!A15</f>
        <v>55</v>
      </c>
      <c r="B16" s="1">
        <f>ertekin!E15</f>
        <v>6852.57</v>
      </c>
      <c r="C16" s="3">
        <f>numerico!C19</f>
        <v>6849</v>
      </c>
      <c r="D16" s="1">
        <f>ertekin!D15</f>
        <v>6611.02</v>
      </c>
      <c r="E16" s="3">
        <f>numerico!F19</f>
        <v>6611</v>
      </c>
      <c r="F16" s="2">
        <f>ertekin!G15</f>
        <v>6000</v>
      </c>
      <c r="G16" s="3">
        <f>numerico!D19</f>
        <v>6000</v>
      </c>
      <c r="H16" s="1">
        <f>ertekin!F15</f>
        <v>5428.92</v>
      </c>
      <c r="I16" s="3">
        <f>numerico!G19</f>
        <v>5430</v>
      </c>
      <c r="J16" s="1">
        <f>ertekin!I15</f>
        <v>6013.95</v>
      </c>
      <c r="K16" s="3">
        <f>-numerico!E19/$Q$1</f>
        <v>5991.016282987086</v>
      </c>
      <c r="L16" s="2">
        <f>ertekin!H15</f>
        <v>3000</v>
      </c>
      <c r="M16" s="3">
        <f>numerico!H19/$Q$1</f>
        <v>-3000</v>
      </c>
      <c r="N16" s="1">
        <f>ertekin!J15</f>
        <v>571092.88</v>
      </c>
      <c r="O16" s="3">
        <f>numerico!B19/$Q$1</f>
        <v>575519.37113980914</v>
      </c>
    </row>
    <row r="17" spans="1:15" x14ac:dyDescent="0.25">
      <c r="A17">
        <f>ertekin!A16</f>
        <v>60</v>
      </c>
      <c r="B17" s="1">
        <f>ertekin!E16</f>
        <v>6824.45</v>
      </c>
      <c r="C17" s="3">
        <f>numerico!C20</f>
        <v>6821</v>
      </c>
      <c r="D17" s="1">
        <f>ertekin!D16</f>
        <v>6567.47</v>
      </c>
      <c r="E17" s="3">
        <f>numerico!F20</f>
        <v>6567</v>
      </c>
      <c r="F17" s="2">
        <f>ertekin!G16</f>
        <v>6000</v>
      </c>
      <c r="G17" s="3">
        <f>numerico!D20</f>
        <v>6000</v>
      </c>
      <c r="H17" s="1">
        <f>ertekin!F16</f>
        <v>5386.9</v>
      </c>
      <c r="I17" s="3">
        <f>numerico!G20</f>
        <v>5387</v>
      </c>
      <c r="J17" s="1">
        <f>ertekin!I16</f>
        <v>5820.78</v>
      </c>
      <c r="K17" s="3">
        <f>-numerico!E20/$Q$1</f>
        <v>5800.112296462662</v>
      </c>
      <c r="L17" s="2">
        <f>ertekin!H16</f>
        <v>3000</v>
      </c>
      <c r="M17" s="3">
        <f>numerico!H20/$Q$1</f>
        <v>-3000</v>
      </c>
      <c r="N17" s="1">
        <f>ertekin!J16</f>
        <v>615196.75</v>
      </c>
      <c r="O17" s="3">
        <f>numerico!B20/$Q$1</f>
        <v>619876.47389107244</v>
      </c>
    </row>
    <row r="18" spans="1:15" x14ac:dyDescent="0.25">
      <c r="A18">
        <f>ertekin!A17</f>
        <v>65</v>
      </c>
      <c r="B18" s="1">
        <f>ertekin!E17</f>
        <v>6797.57</v>
      </c>
      <c r="C18" s="3">
        <f>numerico!C21</f>
        <v>6794</v>
      </c>
      <c r="D18" s="1">
        <f>ertekin!D17</f>
        <v>6524.72</v>
      </c>
      <c r="E18" s="3">
        <f>numerico!F21</f>
        <v>6525</v>
      </c>
      <c r="F18" s="2">
        <f>ertekin!G17</f>
        <v>6000</v>
      </c>
      <c r="G18" s="3">
        <f>numerico!D21</f>
        <v>6000</v>
      </c>
      <c r="H18" s="1">
        <f>ertekin!F17</f>
        <v>5345.62</v>
      </c>
      <c r="I18" s="3">
        <f>numerico!G21</f>
        <v>5346</v>
      </c>
      <c r="J18" s="1">
        <f>ertekin!I17</f>
        <v>5635.8</v>
      </c>
      <c r="K18" s="3">
        <f>-numerico!E21/$Q$1</f>
        <v>5614.2616507580015</v>
      </c>
      <c r="L18" s="2">
        <f>ertekin!H17</f>
        <v>3000</v>
      </c>
      <c r="M18" s="3">
        <f>numerico!H21/$Q$1</f>
        <v>-3000</v>
      </c>
      <c r="N18" s="1">
        <f>ertekin!J17</f>
        <v>658375.75</v>
      </c>
      <c r="O18" s="3">
        <f>numerico!B21/$Q$1</f>
        <v>663110.6120157215</v>
      </c>
    </row>
    <row r="19" spans="1:15" x14ac:dyDescent="0.25">
      <c r="A19">
        <f>ertekin!A18</f>
        <v>70</v>
      </c>
      <c r="B19" s="1">
        <f>ertekin!E18</f>
        <v>6771.82</v>
      </c>
      <c r="C19" s="3">
        <f>numerico!C22</f>
        <v>6768</v>
      </c>
      <c r="D19" s="1">
        <f>ertekin!D18</f>
        <v>6482.71</v>
      </c>
      <c r="E19" s="3">
        <f>numerico!F22</f>
        <v>6483</v>
      </c>
      <c r="F19" s="2">
        <f>ertekin!G18</f>
        <v>6000</v>
      </c>
      <c r="G19" s="3">
        <f>numerico!D22</f>
        <v>6000</v>
      </c>
      <c r="H19" s="1">
        <f>ertekin!F18</f>
        <v>5305.13</v>
      </c>
      <c r="I19" s="3">
        <f>numerico!G22</f>
        <v>5306</v>
      </c>
      <c r="J19" s="1">
        <f>ertekin!I18</f>
        <v>5458.28</v>
      </c>
      <c r="K19" s="3">
        <f>-numerico!E22/$Q$1</f>
        <v>5436.8332397529475</v>
      </c>
      <c r="L19" s="2">
        <f>ertekin!H18</f>
        <v>3000</v>
      </c>
      <c r="M19" s="3">
        <f>numerico!H22/$Q$1</f>
        <v>-3000</v>
      </c>
      <c r="N19" s="1">
        <f>ertekin!J18</f>
        <v>700667.12</v>
      </c>
      <c r="O19" s="3">
        <f>numerico!B22/$Q$1</f>
        <v>705783.26782706345</v>
      </c>
    </row>
    <row r="20" spans="1:15" x14ac:dyDescent="0.25">
      <c r="A20">
        <f>ertekin!A19</f>
        <v>75</v>
      </c>
      <c r="B20" s="1">
        <f>ertekin!E19</f>
        <v>6747.11</v>
      </c>
      <c r="C20" s="3">
        <f>numerico!C23</f>
        <v>6744</v>
      </c>
      <c r="D20" s="1">
        <f>ertekin!D19</f>
        <v>6441.43</v>
      </c>
      <c r="E20" s="3">
        <f>numerico!F23</f>
        <v>6442</v>
      </c>
      <c r="F20" s="2">
        <f>ertekin!G19</f>
        <v>6000</v>
      </c>
      <c r="G20" s="3">
        <f>numerico!D23</f>
        <v>6000</v>
      </c>
      <c r="H20" s="1">
        <f>ertekin!F19</f>
        <v>5265.45</v>
      </c>
      <c r="I20" s="3">
        <f>numerico!G23</f>
        <v>5267</v>
      </c>
      <c r="J20" s="1">
        <f>ertekin!I19</f>
        <v>5287.59</v>
      </c>
      <c r="K20" s="3">
        <f>-numerico!E23/$Q$1</f>
        <v>5267.2655811341947</v>
      </c>
      <c r="L20" s="2">
        <f>ertekin!H19</f>
        <v>3000</v>
      </c>
      <c r="M20" s="3">
        <f>numerico!H23/$Q$1</f>
        <v>-3000</v>
      </c>
      <c r="N20" s="1">
        <f>ertekin!J19</f>
        <v>742105.06</v>
      </c>
      <c r="O20" s="3">
        <f>numerico!B23/$Q$1</f>
        <v>747332.95901179116</v>
      </c>
    </row>
    <row r="21" spans="1:15" x14ac:dyDescent="0.25">
      <c r="A21">
        <f>ertekin!A20</f>
        <v>80</v>
      </c>
      <c r="B21" s="1">
        <f>ertekin!E20</f>
        <v>6723.35</v>
      </c>
      <c r="C21" s="3">
        <f>numerico!C24</f>
        <v>6720</v>
      </c>
      <c r="D21" s="1">
        <f>ertekin!D20</f>
        <v>6400.82</v>
      </c>
      <c r="E21" s="3">
        <f>numerico!F24</f>
        <v>6401</v>
      </c>
      <c r="F21" s="2">
        <f>ertekin!G20</f>
        <v>6000</v>
      </c>
      <c r="G21" s="3">
        <f>numerico!D24</f>
        <v>6000</v>
      </c>
      <c r="H21" s="1">
        <f>ertekin!F20</f>
        <v>5226.3900000000003</v>
      </c>
      <c r="I21" s="3">
        <f>numerico!G24</f>
        <v>5227</v>
      </c>
      <c r="J21" s="1">
        <f>ertekin!I20</f>
        <v>5123.24</v>
      </c>
      <c r="K21" s="3">
        <f>-numerico!E24/$Q$1</f>
        <v>5104.4357102751264</v>
      </c>
      <c r="L21" s="2">
        <f>ertekin!H20</f>
        <v>3000</v>
      </c>
      <c r="M21" s="3">
        <f>numerico!H24/$Q$1</f>
        <v>-3000</v>
      </c>
      <c r="N21" s="1">
        <f>ertekin!J20</f>
        <v>782721.25</v>
      </c>
      <c r="O21" s="3">
        <f>numerico!B24/$Q$1</f>
        <v>788321.16788321175</v>
      </c>
    </row>
    <row r="22" spans="1:15" x14ac:dyDescent="0.25">
      <c r="A22">
        <f>ertekin!A21</f>
        <v>85</v>
      </c>
      <c r="B22" s="1">
        <f>ertekin!E21</f>
        <v>6700.48</v>
      </c>
      <c r="C22" s="3">
        <f>numerico!C25</f>
        <v>6697</v>
      </c>
      <c r="D22" s="1">
        <f>ertekin!D21</f>
        <v>6360.95</v>
      </c>
      <c r="E22" s="3">
        <f>numerico!F25</f>
        <v>6361</v>
      </c>
      <c r="F22" s="2">
        <f>ertekin!G21</f>
        <v>6000</v>
      </c>
      <c r="G22" s="3">
        <f>numerico!D25</f>
        <v>6000</v>
      </c>
      <c r="H22" s="1">
        <f>ertekin!F21</f>
        <v>5188.0200000000004</v>
      </c>
      <c r="I22" s="3">
        <f>numerico!G25</f>
        <v>5189</v>
      </c>
      <c r="J22" s="1">
        <f>ertekin!I21</f>
        <v>4964.7700000000004</v>
      </c>
      <c r="K22" s="3">
        <f>-numerico!E25/$Q$1</f>
        <v>4945.5362156092087</v>
      </c>
      <c r="L22" s="2">
        <f>ertekin!H21</f>
        <v>3000</v>
      </c>
      <c r="M22" s="3">
        <f>numerico!H25/$Q$1</f>
        <v>-3000</v>
      </c>
      <c r="N22" s="1">
        <f>ertekin!J21</f>
        <v>822545.06</v>
      </c>
      <c r="O22" s="3">
        <f>numerico!B25/$Q$1</f>
        <v>828747.8944413251</v>
      </c>
    </row>
    <row r="23" spans="1:15" x14ac:dyDescent="0.25">
      <c r="A23">
        <f>ertekin!A22</f>
        <v>90</v>
      </c>
      <c r="B23" s="1">
        <f>ertekin!E22</f>
        <v>6678.44</v>
      </c>
      <c r="C23" s="3">
        <f>numerico!C26</f>
        <v>6675</v>
      </c>
      <c r="D23" s="1">
        <f>ertekin!D22</f>
        <v>6321.73</v>
      </c>
      <c r="E23" s="3">
        <f>numerico!F26</f>
        <v>6321</v>
      </c>
      <c r="F23" s="2">
        <f>ertekin!G22</f>
        <v>6000</v>
      </c>
      <c r="G23" s="3">
        <f>numerico!D26</f>
        <v>6000</v>
      </c>
      <c r="H23" s="1">
        <f>ertekin!F22</f>
        <v>5150.25</v>
      </c>
      <c r="I23" s="3">
        <f>numerico!G26</f>
        <v>5150</v>
      </c>
      <c r="J23" s="1">
        <f>ertekin!I22</f>
        <v>4811.79</v>
      </c>
      <c r="K23" s="3">
        <f>-numerico!E26/$Q$1</f>
        <v>4792.2515440763618</v>
      </c>
      <c r="L23" s="2">
        <f>ertekin!H22</f>
        <v>3000</v>
      </c>
      <c r="M23" s="3">
        <f>numerico!H26/$Q$1</f>
        <v>-3000</v>
      </c>
      <c r="N23" s="1">
        <f>ertekin!J22</f>
        <v>861604.06</v>
      </c>
      <c r="O23" s="3">
        <f>numerico!B26/$Q$1</f>
        <v>867490.1740595171</v>
      </c>
    </row>
    <row r="24" spans="1:15" x14ac:dyDescent="0.25">
      <c r="A24">
        <f>ertekin!A23</f>
        <v>95</v>
      </c>
      <c r="B24" s="1">
        <f>ertekin!E23</f>
        <v>6657.17</v>
      </c>
      <c r="C24" s="3">
        <f>numerico!C27</f>
        <v>6654</v>
      </c>
      <c r="D24" s="1">
        <f>ertekin!D23</f>
        <v>6283.16</v>
      </c>
      <c r="E24" s="3">
        <f>numerico!F27</f>
        <v>6282</v>
      </c>
      <c r="F24" s="2">
        <f>ertekin!G23</f>
        <v>6000</v>
      </c>
      <c r="G24" s="3">
        <f>numerico!D27</f>
        <v>6000</v>
      </c>
      <c r="H24" s="1">
        <f>ertekin!F23</f>
        <v>5113.09</v>
      </c>
      <c r="I24" s="3">
        <f>numerico!G27</f>
        <v>5113</v>
      </c>
      <c r="J24" s="1">
        <f>ertekin!I23</f>
        <v>4663.95</v>
      </c>
      <c r="K24" s="3">
        <f>-numerico!E27/$Q$1</f>
        <v>4643.4587310499719</v>
      </c>
      <c r="L24" s="2">
        <f>ertekin!H23</f>
        <v>3000</v>
      </c>
      <c r="M24" s="3">
        <f>numerico!H27/$Q$1</f>
        <v>-3000</v>
      </c>
      <c r="N24" s="1">
        <f>ertekin!J23</f>
        <v>899923.75</v>
      </c>
      <c r="O24" s="3">
        <f>numerico!B27/$Q$1</f>
        <v>906232.45367770921</v>
      </c>
    </row>
    <row r="25" spans="1:15" x14ac:dyDescent="0.25">
      <c r="A25">
        <f>ertekin!A24</f>
        <v>100</v>
      </c>
      <c r="B25" s="1">
        <f>ertekin!E24</f>
        <v>6636.63</v>
      </c>
      <c r="C25" s="3">
        <f>numerico!C28</f>
        <v>6633</v>
      </c>
      <c r="D25" s="1">
        <f>ertekin!D24</f>
        <v>6245.25</v>
      </c>
      <c r="E25" s="3">
        <f>numerico!F28</f>
        <v>6244</v>
      </c>
      <c r="F25" s="2">
        <f>ertekin!G24</f>
        <v>6000</v>
      </c>
      <c r="G25" s="3">
        <f>numerico!D28</f>
        <v>6000</v>
      </c>
      <c r="H25" s="1">
        <f>ertekin!F24</f>
        <v>5076.53</v>
      </c>
      <c r="I25" s="3">
        <f>numerico!G28</f>
        <v>5076</v>
      </c>
      <c r="J25" s="1">
        <f>ertekin!I24</f>
        <v>4520.95</v>
      </c>
      <c r="K25" s="3">
        <f>-numerico!E28/$Q$1</f>
        <v>4499.1577765300399</v>
      </c>
      <c r="L25" s="2">
        <f>ertekin!H24</f>
        <v>3000</v>
      </c>
      <c r="M25" s="3">
        <f>numerico!H28/$Q$1</f>
        <v>-3000</v>
      </c>
      <c r="N25" s="1">
        <f>ertekin!J24</f>
        <v>937528.5</v>
      </c>
      <c r="O25" s="3">
        <f>numerico!B28/$Q$1</f>
        <v>943851.76866928698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ertekin</vt:lpstr>
      <vt:lpstr>numerico</vt:lpstr>
      <vt:lpstr>Plan3</vt:lpstr>
      <vt:lpstr>ertekin!ertekin_1</vt:lpstr>
      <vt:lpstr>numerico!SPE_A1_3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2013-03-14T17:13:33Z</dcterms:modified>
</cp:coreProperties>
</file>