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_states\bitData\data-raw\"/>
    </mc:Choice>
  </mc:AlternateContent>
  <xr:revisionPtr revIDLastSave="0" documentId="8_{61151985-EE7F-4624-B9A7-F0DAA42B198F}" xr6:coauthVersionLast="47" xr6:coauthVersionMax="47" xr10:uidLastSave="{00000000-0000-0000-0000-000000000000}"/>
  <bookViews>
    <workbookView xWindow="-24690" yWindow="510" windowWidth="22440" windowHeight="14160" tabRatio="880"/>
  </bookViews>
  <sheets>
    <sheet name="4.1.2 원피해액 기준 총 피해액 순위" sheetId="7" r:id="rId1"/>
    <sheet name="표4.1.4 최종(편집)" sheetId="2" state="hidden" r:id="rId2"/>
    <sheet name="표4.1.4화폐적용(천원)" sheetId="3" state="hidden" r:id="rId3"/>
    <sheet name="표4.1.4원시data" sheetId="4" state="hidden" r:id="rId4"/>
    <sheet name="표4.1.4 " sheetId="5" state="hidden" r:id="rId5"/>
    <sheet name="표4.1.3(1-20위)" sheetId="6" state="hidden" r:id="rId6"/>
  </sheets>
  <definedNames>
    <definedName name="_xlnm._FilterDatabase" localSheetId="0" hidden="1">'4.1.2 원피해액 기준 총 피해액 순위'!$A$4:$R$97</definedName>
    <definedName name="_xlnm.Print_Area" localSheetId="1">'표4.1.4 최종(편집)'!$A$1:$L$209</definedName>
    <definedName name="_xlnm.Print_Titles" localSheetId="1">'표4.1.4 최종(편집)'!$4:$4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E15" i="5"/>
  <c r="E16" i="5" s="1"/>
  <c r="F15" i="5"/>
  <c r="F16" i="5" s="1"/>
  <c r="H15" i="5"/>
  <c r="H16" i="5" s="1"/>
  <c r="I15" i="5"/>
  <c r="J15" i="5"/>
  <c r="J16" i="5" s="1"/>
  <c r="K15" i="5"/>
  <c r="K16" i="5" s="1"/>
  <c r="L15" i="5"/>
  <c r="C16" i="5"/>
  <c r="I16" i="5"/>
  <c r="L16" i="5"/>
  <c r="C27" i="5"/>
  <c r="D27" i="5"/>
  <c r="D28" i="5" s="1"/>
  <c r="E27" i="5"/>
  <c r="E28" i="5" s="1"/>
  <c r="F27" i="5"/>
  <c r="H27" i="5"/>
  <c r="H28" i="5"/>
  <c r="I27" i="5"/>
  <c r="I28" i="5" s="1"/>
  <c r="J27" i="5"/>
  <c r="J28" i="5"/>
  <c r="K27" i="5"/>
  <c r="K28" i="5" s="1"/>
  <c r="L27" i="5"/>
  <c r="L28" i="5" s="1"/>
  <c r="C28" i="5"/>
  <c r="F28" i="5"/>
  <c r="C48" i="5"/>
  <c r="C49" i="5"/>
  <c r="D48" i="5"/>
  <c r="D49" i="5" s="1"/>
  <c r="E48" i="5"/>
  <c r="E49" i="5"/>
  <c r="F48" i="5"/>
  <c r="F49" i="5" s="1"/>
  <c r="G48" i="5"/>
  <c r="H48" i="5"/>
  <c r="H49" i="5" s="1"/>
  <c r="I48" i="5"/>
  <c r="I49" i="5"/>
  <c r="J48" i="5"/>
  <c r="J49" i="5" s="1"/>
  <c r="K48" i="5"/>
  <c r="K49" i="5" s="1"/>
  <c r="L48" i="5"/>
  <c r="L49" i="5" s="1"/>
  <c r="C60" i="5"/>
  <c r="C61" i="5"/>
  <c r="D60" i="5"/>
  <c r="D61" i="5" s="1"/>
  <c r="E60" i="5"/>
  <c r="F60" i="5"/>
  <c r="F61" i="5"/>
  <c r="G60" i="5"/>
  <c r="H60" i="5"/>
  <c r="H61" i="5"/>
  <c r="I60" i="5"/>
  <c r="I61" i="5" s="1"/>
  <c r="J60" i="5"/>
  <c r="K60" i="5"/>
  <c r="K61" i="5" s="1"/>
  <c r="L60" i="5"/>
  <c r="L61" i="5"/>
  <c r="E61" i="5"/>
  <c r="J61" i="5"/>
  <c r="C81" i="5"/>
  <c r="C82" i="5"/>
  <c r="D81" i="5"/>
  <c r="D82" i="5" s="1"/>
  <c r="E81" i="5"/>
  <c r="E82" i="5"/>
  <c r="F81" i="5"/>
  <c r="F82" i="5"/>
  <c r="G81" i="5"/>
  <c r="H81" i="5"/>
  <c r="H82" i="5" s="1"/>
  <c r="I81" i="5"/>
  <c r="I82" i="5" s="1"/>
  <c r="J81" i="5"/>
  <c r="K81" i="5"/>
  <c r="K82" i="5"/>
  <c r="L81" i="5"/>
  <c r="L82" i="5" s="1"/>
  <c r="J82" i="5"/>
  <c r="C93" i="5"/>
  <c r="D93" i="5"/>
  <c r="D94" i="5" s="1"/>
  <c r="E93" i="5"/>
  <c r="E94" i="5"/>
  <c r="F93" i="5"/>
  <c r="F94" i="5" s="1"/>
  <c r="G93" i="5"/>
  <c r="H93" i="5"/>
  <c r="H94" i="5" s="1"/>
  <c r="I93" i="5"/>
  <c r="I94" i="5" s="1"/>
  <c r="J93" i="5"/>
  <c r="J94" i="5"/>
  <c r="K93" i="5"/>
  <c r="K94" i="5" s="1"/>
  <c r="L93" i="5"/>
  <c r="L94" i="5" s="1"/>
  <c r="C94" i="5"/>
  <c r="C113" i="5"/>
  <c r="C114" i="5"/>
  <c r="D113" i="5"/>
  <c r="E113" i="5"/>
  <c r="E114" i="5"/>
  <c r="F113" i="5"/>
  <c r="F114" i="5" s="1"/>
  <c r="G113" i="5"/>
  <c r="H113" i="5"/>
  <c r="H114" i="5"/>
  <c r="I113" i="5"/>
  <c r="I114" i="5" s="1"/>
  <c r="J113" i="5"/>
  <c r="J114" i="5" s="1"/>
  <c r="K113" i="5"/>
  <c r="K114" i="5" s="1"/>
  <c r="L113" i="5"/>
  <c r="L114" i="5" s="1"/>
  <c r="D114" i="5"/>
  <c r="G114" i="5"/>
  <c r="C125" i="5"/>
  <c r="C126" i="5" s="1"/>
  <c r="D125" i="5"/>
  <c r="D126" i="5" s="1"/>
  <c r="E125" i="5"/>
  <c r="E126" i="5"/>
  <c r="F125" i="5"/>
  <c r="F126" i="5" s="1"/>
  <c r="G125" i="5"/>
  <c r="H125" i="5"/>
  <c r="I125" i="5"/>
  <c r="I126" i="5" s="1"/>
  <c r="J125" i="5"/>
  <c r="J126" i="5"/>
  <c r="K125" i="5"/>
  <c r="K126" i="5" s="1"/>
  <c r="L125" i="5"/>
  <c r="L126" i="5" s="1"/>
  <c r="H126" i="5"/>
  <c r="C145" i="5"/>
  <c r="C146" i="5"/>
  <c r="D145" i="5"/>
  <c r="D146" i="5" s="1"/>
  <c r="E145" i="5"/>
  <c r="F145" i="5"/>
  <c r="F146" i="5" s="1"/>
  <c r="G145" i="5"/>
  <c r="G146" i="5" s="1"/>
  <c r="H145" i="5"/>
  <c r="H146" i="5" s="1"/>
  <c r="I145" i="5"/>
  <c r="I146" i="5" s="1"/>
  <c r="J145" i="5"/>
  <c r="J146" i="5"/>
  <c r="K145" i="5"/>
  <c r="K146" i="5" s="1"/>
  <c r="L145" i="5"/>
  <c r="L146" i="5"/>
  <c r="E146" i="5"/>
  <c r="C157" i="5"/>
  <c r="C158" i="5"/>
  <c r="D157" i="5"/>
  <c r="E157" i="5"/>
  <c r="E158" i="5" s="1"/>
  <c r="F157" i="5"/>
  <c r="F158" i="5"/>
  <c r="G157" i="5"/>
  <c r="G158" i="5"/>
  <c r="H157" i="5"/>
  <c r="H158" i="5" s="1"/>
  <c r="I157" i="5"/>
  <c r="I158" i="5" s="1"/>
  <c r="J157" i="5"/>
  <c r="J158" i="5"/>
  <c r="K157" i="5"/>
  <c r="K158" i="5" s="1"/>
  <c r="L157" i="5"/>
  <c r="L158" i="5" s="1"/>
  <c r="D158" i="5"/>
  <c r="C177" i="5"/>
  <c r="C178" i="5"/>
  <c r="D177" i="5"/>
  <c r="D178" i="5" s="1"/>
  <c r="E177" i="5"/>
  <c r="F177" i="5"/>
  <c r="F178" i="5" s="1"/>
  <c r="G177" i="5"/>
  <c r="G178" i="5" s="1"/>
  <c r="H177" i="5"/>
  <c r="H178" i="5" s="1"/>
  <c r="I177" i="5"/>
  <c r="I178" i="5" s="1"/>
  <c r="J177" i="5"/>
  <c r="J178" i="5"/>
  <c r="K177" i="5"/>
  <c r="K178" i="5"/>
  <c r="L177" i="5"/>
  <c r="L178" i="5"/>
  <c r="E178" i="5"/>
  <c r="C189" i="5"/>
  <c r="C190" i="5"/>
  <c r="D189" i="5"/>
  <c r="E189" i="5"/>
  <c r="E190" i="5" s="1"/>
  <c r="F189" i="5"/>
  <c r="F190" i="5"/>
  <c r="G189" i="5"/>
  <c r="G190" i="5"/>
  <c r="H189" i="5"/>
  <c r="H190" i="5" s="1"/>
  <c r="I189" i="5"/>
  <c r="I190" i="5" s="1"/>
  <c r="J189" i="5"/>
  <c r="J190" i="5"/>
  <c r="K189" i="5"/>
  <c r="K190" i="5"/>
  <c r="L189" i="5"/>
  <c r="D190" i="5"/>
  <c r="L190" i="5"/>
  <c r="C209" i="5"/>
  <c r="C210" i="5"/>
  <c r="D209" i="5"/>
  <c r="D210" i="5" s="1"/>
  <c r="E209" i="5"/>
  <c r="F209" i="5"/>
  <c r="F210" i="5" s="1"/>
  <c r="G209" i="5"/>
  <c r="G210" i="5" s="1"/>
  <c r="H209" i="5"/>
  <c r="H210" i="5" s="1"/>
  <c r="I209" i="5"/>
  <c r="I210" i="5" s="1"/>
  <c r="J209" i="5"/>
  <c r="J210" i="5"/>
  <c r="K209" i="5"/>
  <c r="K210" i="5"/>
  <c r="L209" i="5"/>
  <c r="L210" i="5"/>
  <c r="E210" i="5"/>
  <c r="C221" i="5"/>
  <c r="C222" i="5" s="1"/>
  <c r="D221" i="5"/>
  <c r="E221" i="5"/>
  <c r="E222" i="5" s="1"/>
  <c r="F221" i="5"/>
  <c r="F222" i="5"/>
  <c r="G221" i="5"/>
  <c r="G222" i="5"/>
  <c r="H221" i="5"/>
  <c r="H222" i="5" s="1"/>
  <c r="I221" i="5"/>
  <c r="I222" i="5" s="1"/>
  <c r="J221" i="5"/>
  <c r="J222" i="5"/>
  <c r="K221" i="5"/>
  <c r="K222" i="5" s="1"/>
  <c r="L221" i="5"/>
  <c r="D222" i="5"/>
  <c r="L222" i="5"/>
  <c r="L240" i="5"/>
  <c r="C241" i="5"/>
  <c r="C242" i="5"/>
  <c r="D241" i="5"/>
  <c r="E241" i="5"/>
  <c r="E242" i="5" s="1"/>
  <c r="F241" i="5"/>
  <c r="F242" i="5"/>
  <c r="G241" i="5"/>
  <c r="G242" i="5"/>
  <c r="H241" i="5"/>
  <c r="H242" i="5" s="1"/>
  <c r="I241" i="5"/>
  <c r="J241" i="5"/>
  <c r="J242" i="5"/>
  <c r="K241" i="5"/>
  <c r="K242" i="5" s="1"/>
  <c r="L241" i="5"/>
  <c r="L242" i="5" s="1"/>
  <c r="D242" i="5"/>
  <c r="I242" i="5"/>
  <c r="L246" i="5"/>
  <c r="L248" i="5"/>
  <c r="L250" i="5"/>
  <c r="C253" i="5"/>
  <c r="C254" i="5"/>
  <c r="D253" i="5"/>
  <c r="D254" i="5" s="1"/>
  <c r="E253" i="5"/>
  <c r="E254" i="5" s="1"/>
  <c r="F253" i="5"/>
  <c r="G253" i="5"/>
  <c r="G254" i="5" s="1"/>
  <c r="H253" i="5"/>
  <c r="H254" i="5"/>
  <c r="I253" i="5"/>
  <c r="J253" i="5"/>
  <c r="K253" i="5"/>
  <c r="K254" i="5"/>
  <c r="L253" i="5"/>
  <c r="L254" i="5" s="1"/>
  <c r="F254" i="5"/>
  <c r="I254" i="5"/>
  <c r="J254" i="5"/>
  <c r="I264" i="5"/>
  <c r="F266" i="5"/>
  <c r="G266" i="5"/>
  <c r="H266" i="5"/>
  <c r="I266" i="5"/>
  <c r="J266" i="5"/>
  <c r="K266" i="5"/>
  <c r="L266" i="5"/>
  <c r="C267" i="5"/>
  <c r="C268" i="5" s="1"/>
  <c r="D267" i="5"/>
  <c r="D268" i="5"/>
  <c r="E267" i="5"/>
  <c r="F267" i="5"/>
  <c r="F268" i="5"/>
  <c r="G267" i="5"/>
  <c r="G268" i="5" s="1"/>
  <c r="H267" i="5"/>
  <c r="H268" i="5"/>
  <c r="I267" i="5"/>
  <c r="I268" i="5" s="1"/>
  <c r="J267" i="5"/>
  <c r="K267" i="5"/>
  <c r="K268" i="5"/>
  <c r="L267" i="5"/>
  <c r="L268" i="5" s="1"/>
  <c r="E268" i="5"/>
  <c r="J268" i="5"/>
  <c r="C269" i="5"/>
  <c r="C270" i="5"/>
  <c r="D269" i="5"/>
  <c r="D270" i="5" s="1"/>
  <c r="E269" i="5"/>
  <c r="E270" i="5" s="1"/>
  <c r="F269" i="5"/>
  <c r="G269" i="5"/>
  <c r="G270" i="5" s="1"/>
  <c r="H269" i="5"/>
  <c r="H270" i="5"/>
  <c r="I269" i="5"/>
  <c r="I270" i="5" s="1"/>
  <c r="J269" i="5"/>
  <c r="J270" i="5" s="1"/>
  <c r="K269" i="5"/>
  <c r="K270" i="5"/>
  <c r="L269" i="5"/>
  <c r="L270" i="5"/>
  <c r="F270" i="5"/>
  <c r="F5" i="2"/>
  <c r="G5" i="2"/>
  <c r="G13" i="2" s="1"/>
  <c r="G14" i="2" s="1"/>
  <c r="H5" i="2"/>
  <c r="I5" i="2"/>
  <c r="I13" i="2" s="1"/>
  <c r="I14" i="2" s="1"/>
  <c r="J5" i="2"/>
  <c r="K5" i="2"/>
  <c r="K13" i="2" s="1"/>
  <c r="K14" i="2" s="1"/>
  <c r="L5" i="2"/>
  <c r="F6" i="2"/>
  <c r="G6" i="2"/>
  <c r="H6" i="2"/>
  <c r="I6" i="2"/>
  <c r="J6" i="2"/>
  <c r="K6" i="2"/>
  <c r="F7" i="2"/>
  <c r="F13" i="2" s="1"/>
  <c r="F14" i="2" s="1"/>
  <c r="G7" i="2"/>
  <c r="H7" i="2"/>
  <c r="I7" i="2"/>
  <c r="J7" i="2"/>
  <c r="K7" i="2"/>
  <c r="L7" i="2"/>
  <c r="L13" i="2" s="1"/>
  <c r="L14" i="2" s="1"/>
  <c r="F8" i="2"/>
  <c r="G8" i="2"/>
  <c r="H8" i="2"/>
  <c r="I8" i="2"/>
  <c r="J8" i="2"/>
  <c r="K8" i="2"/>
  <c r="F9" i="2"/>
  <c r="G9" i="2"/>
  <c r="H9" i="2"/>
  <c r="H13" i="2" s="1"/>
  <c r="H14" i="2" s="1"/>
  <c r="I9" i="2"/>
  <c r="J9" i="2"/>
  <c r="K9" i="2"/>
  <c r="L9" i="2"/>
  <c r="F10" i="2"/>
  <c r="G10" i="2"/>
  <c r="H10" i="2"/>
  <c r="I10" i="2"/>
  <c r="J10" i="2"/>
  <c r="K10" i="2"/>
  <c r="F11" i="2"/>
  <c r="G11" i="2"/>
  <c r="H11" i="2"/>
  <c r="I11" i="2"/>
  <c r="J11" i="2"/>
  <c r="J13" i="2"/>
  <c r="J14" i="2" s="1"/>
  <c r="K11" i="2"/>
  <c r="L11" i="2"/>
  <c r="F12" i="2"/>
  <c r="G12" i="2"/>
  <c r="H12" i="2"/>
  <c r="I12" i="2"/>
  <c r="J12" i="2"/>
  <c r="K12" i="2"/>
  <c r="C13" i="2"/>
  <c r="C14" i="2"/>
  <c r="D13" i="2"/>
  <c r="D14" i="2" s="1"/>
  <c r="E13" i="2"/>
  <c r="E14" i="2" s="1"/>
  <c r="F15" i="2"/>
  <c r="G15" i="2"/>
  <c r="H15" i="2"/>
  <c r="I15" i="2"/>
  <c r="J15" i="2"/>
  <c r="J25" i="2" s="1"/>
  <c r="J26" i="2" s="1"/>
  <c r="K15" i="2"/>
  <c r="L15" i="2"/>
  <c r="F16" i="2"/>
  <c r="G16" i="2"/>
  <c r="H16" i="2"/>
  <c r="I16" i="2"/>
  <c r="J16" i="2"/>
  <c r="K16" i="2"/>
  <c r="F17" i="2"/>
  <c r="G17" i="2"/>
  <c r="G25" i="2" s="1"/>
  <c r="G26" i="2" s="1"/>
  <c r="H17" i="2"/>
  <c r="I17" i="2"/>
  <c r="I25" i="2" s="1"/>
  <c r="I26" i="2" s="1"/>
  <c r="J17" i="2"/>
  <c r="K17" i="2"/>
  <c r="K25" i="2" s="1"/>
  <c r="K26" i="2" s="1"/>
  <c r="L17" i="2"/>
  <c r="F18" i="2"/>
  <c r="G18" i="2"/>
  <c r="H18" i="2"/>
  <c r="I18" i="2"/>
  <c r="J18" i="2"/>
  <c r="K18" i="2"/>
  <c r="F19" i="2"/>
  <c r="F25" i="2" s="1"/>
  <c r="F26" i="2" s="1"/>
  <c r="G19" i="2"/>
  <c r="H19" i="2"/>
  <c r="I19" i="2"/>
  <c r="J19" i="2"/>
  <c r="K19" i="2"/>
  <c r="L19" i="2"/>
  <c r="F20" i="2"/>
  <c r="G20" i="2"/>
  <c r="H20" i="2"/>
  <c r="I20" i="2"/>
  <c r="J20" i="2"/>
  <c r="K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F23" i="2"/>
  <c r="G23" i="2"/>
  <c r="H23" i="2"/>
  <c r="I23" i="2"/>
  <c r="J23" i="2"/>
  <c r="K23" i="2"/>
  <c r="L23" i="2"/>
  <c r="L25" i="2" s="1"/>
  <c r="L26" i="2" s="1"/>
  <c r="F24" i="2"/>
  <c r="G24" i="2"/>
  <c r="H24" i="2"/>
  <c r="I24" i="2"/>
  <c r="J24" i="2"/>
  <c r="K24" i="2"/>
  <c r="C25" i="2"/>
  <c r="C26" i="2" s="1"/>
  <c r="D25" i="2"/>
  <c r="D26" i="2" s="1"/>
  <c r="E25" i="2"/>
  <c r="E26" i="2"/>
  <c r="F27" i="2"/>
  <c r="F37" i="2" s="1"/>
  <c r="F38" i="2" s="1"/>
  <c r="G27" i="2"/>
  <c r="H27" i="2"/>
  <c r="I27" i="2"/>
  <c r="J27" i="2"/>
  <c r="K27" i="2"/>
  <c r="L27" i="2"/>
  <c r="F28" i="2"/>
  <c r="G28" i="2"/>
  <c r="H28" i="2"/>
  <c r="I28" i="2"/>
  <c r="J28" i="2"/>
  <c r="K28" i="2"/>
  <c r="F29" i="2"/>
  <c r="G29" i="2"/>
  <c r="H29" i="2"/>
  <c r="H37" i="2" s="1"/>
  <c r="H38" i="2" s="1"/>
  <c r="I29" i="2"/>
  <c r="J29" i="2"/>
  <c r="J37" i="2" s="1"/>
  <c r="J38" i="2" s="1"/>
  <c r="K29" i="2"/>
  <c r="K37" i="2" s="1"/>
  <c r="K38" i="2" s="1"/>
  <c r="L29" i="2"/>
  <c r="L37" i="2" s="1"/>
  <c r="L38" i="2" s="1"/>
  <c r="F30" i="2"/>
  <c r="G30" i="2"/>
  <c r="H30" i="2"/>
  <c r="I30" i="2"/>
  <c r="J30" i="2"/>
  <c r="K30" i="2"/>
  <c r="F31" i="2"/>
  <c r="G31" i="2"/>
  <c r="H31" i="2"/>
  <c r="I31" i="2"/>
  <c r="I37" i="2" s="1"/>
  <c r="I38" i="2" s="1"/>
  <c r="J31" i="2"/>
  <c r="K31" i="2"/>
  <c r="L31" i="2"/>
  <c r="F32" i="2"/>
  <c r="G32" i="2"/>
  <c r="H32" i="2"/>
  <c r="I32" i="2"/>
  <c r="J32" i="2"/>
  <c r="K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C37" i="2"/>
  <c r="C38" i="2" s="1"/>
  <c r="D37" i="2"/>
  <c r="D38" i="2"/>
  <c r="E37" i="2"/>
  <c r="E38" i="2" s="1"/>
  <c r="F39" i="2"/>
  <c r="F49" i="2" s="1"/>
  <c r="F50" i="2" s="1"/>
  <c r="G39" i="2"/>
  <c r="H39" i="2"/>
  <c r="I39" i="2"/>
  <c r="J39" i="2"/>
  <c r="K39" i="2"/>
  <c r="L39" i="2"/>
  <c r="L49" i="2" s="1"/>
  <c r="L50" i="2" s="1"/>
  <c r="F40" i="2"/>
  <c r="G40" i="2"/>
  <c r="H40" i="2"/>
  <c r="I40" i="2"/>
  <c r="J40" i="2"/>
  <c r="K40" i="2"/>
  <c r="F41" i="2"/>
  <c r="G41" i="2"/>
  <c r="G49" i="2" s="1"/>
  <c r="G50" i="2" s="1"/>
  <c r="H41" i="2"/>
  <c r="I41" i="2"/>
  <c r="J41" i="2"/>
  <c r="J49" i="2"/>
  <c r="J50" i="2"/>
  <c r="K41" i="2"/>
  <c r="L41" i="2"/>
  <c r="F42" i="2"/>
  <c r="G42" i="2"/>
  <c r="H42" i="2"/>
  <c r="I42" i="2"/>
  <c r="J42" i="2"/>
  <c r="K42" i="2"/>
  <c r="F43" i="2"/>
  <c r="G43" i="2"/>
  <c r="H43" i="2"/>
  <c r="H49" i="2" s="1"/>
  <c r="H50" i="2" s="1"/>
  <c r="I43" i="2"/>
  <c r="J43" i="2"/>
  <c r="K43" i="2"/>
  <c r="L43" i="2"/>
  <c r="F44" i="2"/>
  <c r="G44" i="2"/>
  <c r="H44" i="2"/>
  <c r="I44" i="2"/>
  <c r="J44" i="2"/>
  <c r="K44" i="2"/>
  <c r="F45" i="2"/>
  <c r="G45" i="2"/>
  <c r="H45" i="2"/>
  <c r="I45" i="2"/>
  <c r="I49" i="2" s="1"/>
  <c r="I50" i="2" s="1"/>
  <c r="J45" i="2"/>
  <c r="K45" i="2"/>
  <c r="L45" i="2"/>
  <c r="F46" i="2"/>
  <c r="G46" i="2"/>
  <c r="H46" i="2"/>
  <c r="I46" i="2"/>
  <c r="J46" i="2"/>
  <c r="K46" i="2"/>
  <c r="F47" i="2"/>
  <c r="G47" i="2"/>
  <c r="H47" i="2"/>
  <c r="I47" i="2"/>
  <c r="J47" i="2"/>
  <c r="K47" i="2"/>
  <c r="K49" i="2"/>
  <c r="K50" i="2"/>
  <c r="L47" i="2"/>
  <c r="F48" i="2"/>
  <c r="G48" i="2"/>
  <c r="H48" i="2"/>
  <c r="I48" i="2"/>
  <c r="J48" i="2"/>
  <c r="K48" i="2"/>
  <c r="C49" i="2"/>
  <c r="C50" i="2" s="1"/>
  <c r="D49" i="2"/>
  <c r="E49" i="2"/>
  <c r="E50" i="2" s="1"/>
  <c r="D50" i="2"/>
  <c r="F51" i="2"/>
  <c r="G51" i="2"/>
  <c r="G61" i="2" s="1"/>
  <c r="G62" i="2" s="1"/>
  <c r="H51" i="2"/>
  <c r="H61" i="2" s="1"/>
  <c r="H62" i="2" s="1"/>
  <c r="I51" i="2"/>
  <c r="I61" i="2" s="1"/>
  <c r="I62" i="2" s="1"/>
  <c r="J51" i="2"/>
  <c r="K51" i="2"/>
  <c r="L51" i="2"/>
  <c r="F52" i="2"/>
  <c r="G52" i="2"/>
  <c r="H52" i="2"/>
  <c r="I52" i="2"/>
  <c r="J52" i="2"/>
  <c r="K52" i="2"/>
  <c r="F53" i="2"/>
  <c r="G53" i="2"/>
  <c r="H53" i="2"/>
  <c r="I53" i="2"/>
  <c r="J53" i="2"/>
  <c r="K53" i="2"/>
  <c r="L53" i="2"/>
  <c r="F54" i="2"/>
  <c r="G54" i="2"/>
  <c r="H54" i="2"/>
  <c r="I54" i="2"/>
  <c r="J54" i="2"/>
  <c r="K54" i="2"/>
  <c r="F55" i="2"/>
  <c r="G55" i="2"/>
  <c r="H55" i="2"/>
  <c r="I55" i="2"/>
  <c r="J55" i="2"/>
  <c r="K55" i="2"/>
  <c r="L55" i="2"/>
  <c r="F56" i="2"/>
  <c r="G56" i="2"/>
  <c r="H56" i="2"/>
  <c r="I56" i="2"/>
  <c r="J56" i="2"/>
  <c r="K56" i="2"/>
  <c r="F57" i="2"/>
  <c r="G57" i="2"/>
  <c r="H57" i="2"/>
  <c r="I57" i="2"/>
  <c r="J57" i="2"/>
  <c r="K57" i="2"/>
  <c r="L57" i="2"/>
  <c r="L61" i="2" s="1"/>
  <c r="L62" i="2" s="1"/>
  <c r="F58" i="2"/>
  <c r="G58" i="2"/>
  <c r="H58" i="2"/>
  <c r="I58" i="2"/>
  <c r="J58" i="2"/>
  <c r="K58" i="2"/>
  <c r="F59" i="2"/>
  <c r="F61" i="2"/>
  <c r="F62" i="2" s="1"/>
  <c r="G59" i="2"/>
  <c r="H59" i="2"/>
  <c r="I59" i="2"/>
  <c r="J59" i="2"/>
  <c r="J61" i="2" s="1"/>
  <c r="J62" i="2" s="1"/>
  <c r="K59" i="2"/>
  <c r="K61" i="2" s="1"/>
  <c r="K62" i="2" s="1"/>
  <c r="L59" i="2"/>
  <c r="F60" i="2"/>
  <c r="G60" i="2"/>
  <c r="H60" i="2"/>
  <c r="I60" i="2"/>
  <c r="J60" i="2"/>
  <c r="K60" i="2"/>
  <c r="C61" i="2"/>
  <c r="C62" i="2" s="1"/>
  <c r="D61" i="2"/>
  <c r="D62" i="2" s="1"/>
  <c r="E61" i="2"/>
  <c r="E62" i="2"/>
  <c r="F63" i="2"/>
  <c r="G63" i="2"/>
  <c r="H63" i="2"/>
  <c r="I63" i="2"/>
  <c r="J63" i="2"/>
  <c r="J73" i="2" s="1"/>
  <c r="J74" i="2" s="1"/>
  <c r="K63" i="2"/>
  <c r="K73" i="2" s="1"/>
  <c r="K74" i="2" s="1"/>
  <c r="L63" i="2"/>
  <c r="F64" i="2"/>
  <c r="G64" i="2"/>
  <c r="H64" i="2"/>
  <c r="I64" i="2"/>
  <c r="J64" i="2"/>
  <c r="K64" i="2"/>
  <c r="F65" i="2"/>
  <c r="G65" i="2"/>
  <c r="H65" i="2"/>
  <c r="I65" i="2"/>
  <c r="J65" i="2"/>
  <c r="K65" i="2"/>
  <c r="L65" i="2"/>
  <c r="F66" i="2"/>
  <c r="G66" i="2"/>
  <c r="H66" i="2"/>
  <c r="I66" i="2"/>
  <c r="J66" i="2"/>
  <c r="K66" i="2"/>
  <c r="F67" i="2"/>
  <c r="F73" i="2" s="1"/>
  <c r="F74" i="2" s="1"/>
  <c r="G67" i="2"/>
  <c r="H67" i="2"/>
  <c r="I67" i="2"/>
  <c r="J67" i="2"/>
  <c r="K67" i="2"/>
  <c r="L67" i="2"/>
  <c r="L73" i="2" s="1"/>
  <c r="L74" i="2" s="1"/>
  <c r="F68" i="2"/>
  <c r="G68" i="2"/>
  <c r="H68" i="2"/>
  <c r="I68" i="2"/>
  <c r="J68" i="2"/>
  <c r="K68" i="2"/>
  <c r="F69" i="2"/>
  <c r="G69" i="2"/>
  <c r="G73" i="2" s="1"/>
  <c r="G74" i="2" s="1"/>
  <c r="H69" i="2"/>
  <c r="I69" i="2"/>
  <c r="I73" i="2" s="1"/>
  <c r="I74" i="2" s="1"/>
  <c r="J69" i="2"/>
  <c r="K69" i="2"/>
  <c r="L69" i="2"/>
  <c r="F70" i="2"/>
  <c r="G70" i="2"/>
  <c r="H70" i="2"/>
  <c r="I70" i="2"/>
  <c r="J70" i="2"/>
  <c r="K70" i="2"/>
  <c r="F71" i="2"/>
  <c r="G71" i="2"/>
  <c r="H71" i="2"/>
  <c r="H73" i="2" s="1"/>
  <c r="H74" i="2" s="1"/>
  <c r="I71" i="2"/>
  <c r="J71" i="2"/>
  <c r="K71" i="2"/>
  <c r="L71" i="2"/>
  <c r="F72" i="2"/>
  <c r="G72" i="2"/>
  <c r="H72" i="2"/>
  <c r="I72" i="2"/>
  <c r="J72" i="2"/>
  <c r="K72" i="2"/>
  <c r="C73" i="2"/>
  <c r="C74" i="2" s="1"/>
  <c r="D73" i="2"/>
  <c r="D74" i="2" s="1"/>
  <c r="E73" i="2"/>
  <c r="E74" i="2" s="1"/>
  <c r="F75" i="2"/>
  <c r="F83" i="2"/>
  <c r="F84" i="2" s="1"/>
  <c r="G75" i="2"/>
  <c r="G83" i="2"/>
  <c r="G84" i="2"/>
  <c r="H75" i="2"/>
  <c r="H83" i="2"/>
  <c r="H84" i="2" s="1"/>
  <c r="I75" i="2"/>
  <c r="I83" i="2" s="1"/>
  <c r="I84" i="2" s="1"/>
  <c r="J75" i="2"/>
  <c r="J83" i="2"/>
  <c r="J84" i="2" s="1"/>
  <c r="K75" i="2"/>
  <c r="K83" i="2" s="1"/>
  <c r="K84" i="2" s="1"/>
  <c r="L75" i="2"/>
  <c r="L83" i="2" s="1"/>
  <c r="L84" i="2" s="1"/>
  <c r="F76" i="2"/>
  <c r="G76" i="2"/>
  <c r="H76" i="2"/>
  <c r="I76" i="2"/>
  <c r="J76" i="2"/>
  <c r="K76" i="2"/>
  <c r="F77" i="2"/>
  <c r="G77" i="2"/>
  <c r="H77" i="2"/>
  <c r="I77" i="2"/>
  <c r="J77" i="2"/>
  <c r="K77" i="2"/>
  <c r="L77" i="2"/>
  <c r="F78" i="2"/>
  <c r="G78" i="2"/>
  <c r="H78" i="2"/>
  <c r="I78" i="2"/>
  <c r="J78" i="2"/>
  <c r="K78" i="2"/>
  <c r="F79" i="2"/>
  <c r="G79" i="2"/>
  <c r="H79" i="2"/>
  <c r="I79" i="2"/>
  <c r="J79" i="2"/>
  <c r="K79" i="2"/>
  <c r="L79" i="2"/>
  <c r="F80" i="2"/>
  <c r="G80" i="2"/>
  <c r="H80" i="2"/>
  <c r="I80" i="2"/>
  <c r="J80" i="2"/>
  <c r="K80" i="2"/>
  <c r="F81" i="2"/>
  <c r="G81" i="2"/>
  <c r="H81" i="2"/>
  <c r="I81" i="2"/>
  <c r="J81" i="2"/>
  <c r="K81" i="2"/>
  <c r="L81" i="2"/>
  <c r="F82" i="2"/>
  <c r="G82" i="2"/>
  <c r="H82" i="2"/>
  <c r="I82" i="2"/>
  <c r="J82" i="2"/>
  <c r="K82" i="2"/>
  <c r="C83" i="2"/>
  <c r="C84" i="2" s="1"/>
  <c r="D83" i="2"/>
  <c r="D84" i="2" s="1"/>
  <c r="E83" i="2"/>
  <c r="E84" i="2" s="1"/>
  <c r="F85" i="2"/>
  <c r="F95" i="2"/>
  <c r="F96" i="2" s="1"/>
  <c r="G85" i="2"/>
  <c r="G95" i="2"/>
  <c r="G96" i="2"/>
  <c r="H85" i="2"/>
  <c r="H95" i="2"/>
  <c r="H96" i="2" s="1"/>
  <c r="I85" i="2"/>
  <c r="I95" i="2" s="1"/>
  <c r="I96" i="2" s="1"/>
  <c r="J85" i="2"/>
  <c r="J95" i="2"/>
  <c r="J96" i="2" s="1"/>
  <c r="K85" i="2"/>
  <c r="K95" i="2" s="1"/>
  <c r="K96" i="2" s="1"/>
  <c r="L85" i="2"/>
  <c r="L95" i="2" s="1"/>
  <c r="L96" i="2" s="1"/>
  <c r="F86" i="2"/>
  <c r="G86" i="2"/>
  <c r="H86" i="2"/>
  <c r="I86" i="2"/>
  <c r="J86" i="2"/>
  <c r="K86" i="2"/>
  <c r="F87" i="2"/>
  <c r="G87" i="2"/>
  <c r="H87" i="2"/>
  <c r="I87" i="2"/>
  <c r="J87" i="2"/>
  <c r="K87" i="2"/>
  <c r="L87" i="2"/>
  <c r="F88" i="2"/>
  <c r="G88" i="2"/>
  <c r="H88" i="2"/>
  <c r="I88" i="2"/>
  <c r="J88" i="2"/>
  <c r="K88" i="2"/>
  <c r="F89" i="2"/>
  <c r="G89" i="2"/>
  <c r="H89" i="2"/>
  <c r="I89" i="2"/>
  <c r="J89" i="2"/>
  <c r="K89" i="2"/>
  <c r="L89" i="2"/>
  <c r="F90" i="2"/>
  <c r="G90" i="2"/>
  <c r="H90" i="2"/>
  <c r="I90" i="2"/>
  <c r="J90" i="2"/>
  <c r="K90" i="2"/>
  <c r="F91" i="2"/>
  <c r="G91" i="2"/>
  <c r="H91" i="2"/>
  <c r="I91" i="2"/>
  <c r="J91" i="2"/>
  <c r="K91" i="2"/>
  <c r="L91" i="2"/>
  <c r="F92" i="2"/>
  <c r="G92" i="2"/>
  <c r="H92" i="2"/>
  <c r="I92" i="2"/>
  <c r="J92" i="2"/>
  <c r="K92" i="2"/>
  <c r="F93" i="2"/>
  <c r="G93" i="2"/>
  <c r="H93" i="2"/>
  <c r="I93" i="2"/>
  <c r="J93" i="2"/>
  <c r="K93" i="2"/>
  <c r="L93" i="2"/>
  <c r="F94" i="2"/>
  <c r="G94" i="2"/>
  <c r="H94" i="2"/>
  <c r="I94" i="2"/>
  <c r="J94" i="2"/>
  <c r="K94" i="2"/>
  <c r="C95" i="2"/>
  <c r="C96" i="2" s="1"/>
  <c r="D95" i="2"/>
  <c r="D96" i="2" s="1"/>
  <c r="E95" i="2"/>
  <c r="E96" i="2"/>
  <c r="F97" i="2"/>
  <c r="F107" i="2" s="1"/>
  <c r="F108" i="2" s="1"/>
  <c r="G97" i="2"/>
  <c r="G107" i="2"/>
  <c r="G108" i="2" s="1"/>
  <c r="H97" i="2"/>
  <c r="H107" i="2"/>
  <c r="H108" i="2"/>
  <c r="I97" i="2"/>
  <c r="I107" i="2"/>
  <c r="I108" i="2" s="1"/>
  <c r="J97" i="2"/>
  <c r="J107" i="2" s="1"/>
  <c r="J108" i="2" s="1"/>
  <c r="K97" i="2"/>
  <c r="K107" i="2"/>
  <c r="K108" i="2" s="1"/>
  <c r="L97" i="2"/>
  <c r="L107" i="2" s="1"/>
  <c r="L108" i="2" s="1"/>
  <c r="F98" i="2"/>
  <c r="G98" i="2"/>
  <c r="H98" i="2"/>
  <c r="I98" i="2"/>
  <c r="J98" i="2"/>
  <c r="K98" i="2"/>
  <c r="F99" i="2"/>
  <c r="G99" i="2"/>
  <c r="H99" i="2"/>
  <c r="I99" i="2"/>
  <c r="J99" i="2"/>
  <c r="K99" i="2"/>
  <c r="L99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L101" i="2"/>
  <c r="F102" i="2"/>
  <c r="G102" i="2"/>
  <c r="H102" i="2"/>
  <c r="I102" i="2"/>
  <c r="J102" i="2"/>
  <c r="K102" i="2"/>
  <c r="F103" i="2"/>
  <c r="G103" i="2"/>
  <c r="H103" i="2"/>
  <c r="I103" i="2"/>
  <c r="J103" i="2"/>
  <c r="K103" i="2"/>
  <c r="L103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L105" i="2"/>
  <c r="F106" i="2"/>
  <c r="G106" i="2"/>
  <c r="H106" i="2"/>
  <c r="I106" i="2"/>
  <c r="J106" i="2"/>
  <c r="K106" i="2"/>
  <c r="C107" i="2"/>
  <c r="C108" i="2"/>
  <c r="D107" i="2"/>
  <c r="E107" i="2"/>
  <c r="E108" i="2" s="1"/>
  <c r="D108" i="2"/>
  <c r="F109" i="2"/>
  <c r="F119" i="2" s="1"/>
  <c r="F120" i="2" s="1"/>
  <c r="G109" i="2"/>
  <c r="G119" i="2" s="1"/>
  <c r="G120" i="2" s="1"/>
  <c r="H109" i="2"/>
  <c r="H119" i="2"/>
  <c r="H120" i="2" s="1"/>
  <c r="I109" i="2"/>
  <c r="I119" i="2"/>
  <c r="I120" i="2"/>
  <c r="J109" i="2"/>
  <c r="J119" i="2"/>
  <c r="J120" i="2" s="1"/>
  <c r="K109" i="2"/>
  <c r="K119" i="2" s="1"/>
  <c r="K120" i="2" s="1"/>
  <c r="L109" i="2"/>
  <c r="L119" i="2"/>
  <c r="L120" i="2" s="1"/>
  <c r="F110" i="2"/>
  <c r="G110" i="2"/>
  <c r="H110" i="2"/>
  <c r="I110" i="2"/>
  <c r="J110" i="2"/>
  <c r="K110" i="2"/>
  <c r="F111" i="2"/>
  <c r="G111" i="2"/>
  <c r="H111" i="2"/>
  <c r="I111" i="2"/>
  <c r="J111" i="2"/>
  <c r="K111" i="2"/>
  <c r="L111" i="2"/>
  <c r="F112" i="2"/>
  <c r="G112" i="2"/>
  <c r="H112" i="2"/>
  <c r="I112" i="2"/>
  <c r="J112" i="2"/>
  <c r="K112" i="2"/>
  <c r="F113" i="2"/>
  <c r="G113" i="2"/>
  <c r="H113" i="2"/>
  <c r="I113" i="2"/>
  <c r="J113" i="2"/>
  <c r="K113" i="2"/>
  <c r="L113" i="2"/>
  <c r="F114" i="2"/>
  <c r="G114" i="2"/>
  <c r="H114" i="2"/>
  <c r="I114" i="2"/>
  <c r="J114" i="2"/>
  <c r="K114" i="2"/>
  <c r="F115" i="2"/>
  <c r="G115" i="2"/>
  <c r="H115" i="2"/>
  <c r="I115" i="2"/>
  <c r="J115" i="2"/>
  <c r="K115" i="2"/>
  <c r="L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L117" i="2"/>
  <c r="F118" i="2"/>
  <c r="G118" i="2"/>
  <c r="H118" i="2"/>
  <c r="I118" i="2"/>
  <c r="J118" i="2"/>
  <c r="K118" i="2"/>
  <c r="C119" i="2"/>
  <c r="C120" i="2" s="1"/>
  <c r="D119" i="2"/>
  <c r="D120" i="2"/>
  <c r="E119" i="2"/>
  <c r="E120" i="2" s="1"/>
  <c r="F121" i="2"/>
  <c r="F131" i="2" s="1"/>
  <c r="F132" i="2" s="1"/>
  <c r="G121" i="2"/>
  <c r="G131" i="2"/>
  <c r="G132" i="2"/>
  <c r="H121" i="2"/>
  <c r="H131" i="2" s="1"/>
  <c r="H132" i="2" s="1"/>
  <c r="I121" i="2"/>
  <c r="J121" i="2"/>
  <c r="J131" i="2" s="1"/>
  <c r="J132" i="2" s="1"/>
  <c r="K121" i="2"/>
  <c r="K131" i="2"/>
  <c r="K132" i="2" s="1"/>
  <c r="L121" i="2"/>
  <c r="L131" i="2" s="1"/>
  <c r="L132" i="2" s="1"/>
  <c r="F122" i="2"/>
  <c r="G122" i="2"/>
  <c r="H122" i="2"/>
  <c r="I122" i="2"/>
  <c r="J122" i="2"/>
  <c r="K122" i="2"/>
  <c r="F123" i="2"/>
  <c r="G123" i="2"/>
  <c r="H123" i="2"/>
  <c r="I123" i="2"/>
  <c r="J123" i="2"/>
  <c r="K123" i="2"/>
  <c r="L123" i="2"/>
  <c r="F124" i="2"/>
  <c r="G124" i="2"/>
  <c r="H124" i="2"/>
  <c r="I124" i="2"/>
  <c r="J124" i="2"/>
  <c r="K124" i="2"/>
  <c r="F125" i="2"/>
  <c r="G125" i="2"/>
  <c r="H125" i="2"/>
  <c r="I125" i="2"/>
  <c r="J125" i="2"/>
  <c r="K125" i="2"/>
  <c r="L125" i="2"/>
  <c r="F126" i="2"/>
  <c r="G126" i="2"/>
  <c r="H126" i="2"/>
  <c r="I126" i="2"/>
  <c r="J126" i="2"/>
  <c r="K126" i="2"/>
  <c r="F127" i="2"/>
  <c r="G127" i="2"/>
  <c r="H127" i="2"/>
  <c r="I127" i="2"/>
  <c r="J127" i="2"/>
  <c r="K127" i="2"/>
  <c r="L127" i="2"/>
  <c r="F128" i="2"/>
  <c r="G128" i="2"/>
  <c r="H128" i="2"/>
  <c r="I128" i="2"/>
  <c r="J128" i="2"/>
  <c r="K128" i="2"/>
  <c r="F129" i="2"/>
  <c r="G129" i="2"/>
  <c r="H129" i="2"/>
  <c r="I129" i="2"/>
  <c r="J129" i="2"/>
  <c r="K129" i="2"/>
  <c r="L129" i="2"/>
  <c r="F130" i="2"/>
  <c r="G130" i="2"/>
  <c r="H130" i="2"/>
  <c r="I130" i="2"/>
  <c r="J130" i="2"/>
  <c r="K130" i="2"/>
  <c r="C131" i="2"/>
  <c r="C132" i="2"/>
  <c r="D131" i="2"/>
  <c r="E131" i="2"/>
  <c r="E132" i="2" s="1"/>
  <c r="I131" i="2"/>
  <c r="I132" i="2" s="1"/>
  <c r="D132" i="2"/>
  <c r="F133" i="2"/>
  <c r="F143" i="2"/>
  <c r="F144" i="2" s="1"/>
  <c r="G133" i="2"/>
  <c r="G143" i="2" s="1"/>
  <c r="G144" i="2" s="1"/>
  <c r="H133" i="2"/>
  <c r="H143" i="2" s="1"/>
  <c r="H144" i="2" s="1"/>
  <c r="I133" i="2"/>
  <c r="I143" i="2" s="1"/>
  <c r="I144" i="2" s="1"/>
  <c r="J133" i="2"/>
  <c r="J143" i="2"/>
  <c r="J144" i="2" s="1"/>
  <c r="K133" i="2"/>
  <c r="K143" i="2"/>
  <c r="K144" i="2"/>
  <c r="L133" i="2"/>
  <c r="L143" i="2"/>
  <c r="L144" i="2" s="1"/>
  <c r="F134" i="2"/>
  <c r="G134" i="2"/>
  <c r="H134" i="2"/>
  <c r="I134" i="2"/>
  <c r="J134" i="2"/>
  <c r="K134" i="2"/>
  <c r="F135" i="2"/>
  <c r="G135" i="2"/>
  <c r="H135" i="2"/>
  <c r="I135" i="2"/>
  <c r="J135" i="2"/>
  <c r="K135" i="2"/>
  <c r="L135" i="2"/>
  <c r="F136" i="2"/>
  <c r="G136" i="2"/>
  <c r="H136" i="2"/>
  <c r="I136" i="2"/>
  <c r="J136" i="2"/>
  <c r="K136" i="2"/>
  <c r="F137" i="2"/>
  <c r="G137" i="2"/>
  <c r="H137" i="2"/>
  <c r="I137" i="2"/>
  <c r="J137" i="2"/>
  <c r="K137" i="2"/>
  <c r="L137" i="2"/>
  <c r="F138" i="2"/>
  <c r="G138" i="2"/>
  <c r="H138" i="2"/>
  <c r="I138" i="2"/>
  <c r="J138" i="2"/>
  <c r="K138" i="2"/>
  <c r="F139" i="2"/>
  <c r="G139" i="2"/>
  <c r="H139" i="2"/>
  <c r="I139" i="2"/>
  <c r="J139" i="2"/>
  <c r="K139" i="2"/>
  <c r="L139" i="2"/>
  <c r="F140" i="2"/>
  <c r="G140" i="2"/>
  <c r="H140" i="2"/>
  <c r="I140" i="2"/>
  <c r="J140" i="2"/>
  <c r="K140" i="2"/>
  <c r="F141" i="2"/>
  <c r="G141" i="2"/>
  <c r="H141" i="2"/>
  <c r="I141" i="2"/>
  <c r="J141" i="2"/>
  <c r="K141" i="2"/>
  <c r="L141" i="2"/>
  <c r="F142" i="2"/>
  <c r="G142" i="2"/>
  <c r="H142" i="2"/>
  <c r="I142" i="2"/>
  <c r="J142" i="2"/>
  <c r="K142" i="2"/>
  <c r="C143" i="2"/>
  <c r="D143" i="2"/>
  <c r="D144" i="2"/>
  <c r="E143" i="2"/>
  <c r="E144" i="2"/>
  <c r="F145" i="2"/>
  <c r="F155" i="2"/>
  <c r="F156" i="2" s="1"/>
  <c r="G145" i="2"/>
  <c r="G155" i="2"/>
  <c r="G156" i="2"/>
  <c r="H145" i="2"/>
  <c r="H155" i="2"/>
  <c r="H156" i="2" s="1"/>
  <c r="I145" i="2"/>
  <c r="I155" i="2"/>
  <c r="I156" i="2" s="1"/>
  <c r="J145" i="2"/>
  <c r="J155" i="2"/>
  <c r="J156" i="2" s="1"/>
  <c r="K145" i="2"/>
  <c r="K155" i="2" s="1"/>
  <c r="K156" i="2" s="1"/>
  <c r="L145" i="2"/>
  <c r="L155" i="2" s="1"/>
  <c r="L156" i="2" s="1"/>
  <c r="F146" i="2"/>
  <c r="G146" i="2"/>
  <c r="H146" i="2"/>
  <c r="I146" i="2"/>
  <c r="J146" i="2"/>
  <c r="K146" i="2"/>
  <c r="F147" i="2"/>
  <c r="G147" i="2"/>
  <c r="H147" i="2"/>
  <c r="I147" i="2"/>
  <c r="J147" i="2"/>
  <c r="K147" i="2"/>
  <c r="L147" i="2"/>
  <c r="F148" i="2"/>
  <c r="G148" i="2"/>
  <c r="H148" i="2"/>
  <c r="I148" i="2"/>
  <c r="J148" i="2"/>
  <c r="K148" i="2"/>
  <c r="F149" i="2"/>
  <c r="G149" i="2"/>
  <c r="H149" i="2"/>
  <c r="I149" i="2"/>
  <c r="J149" i="2"/>
  <c r="K149" i="2"/>
  <c r="L149" i="2"/>
  <c r="F150" i="2"/>
  <c r="G150" i="2"/>
  <c r="H150" i="2"/>
  <c r="I150" i="2"/>
  <c r="J150" i="2"/>
  <c r="K150" i="2"/>
  <c r="F151" i="2"/>
  <c r="G151" i="2"/>
  <c r="H151" i="2"/>
  <c r="I151" i="2"/>
  <c r="J151" i="2"/>
  <c r="K151" i="2"/>
  <c r="L151" i="2"/>
  <c r="F152" i="2"/>
  <c r="G152" i="2"/>
  <c r="H152" i="2"/>
  <c r="I152" i="2"/>
  <c r="J152" i="2"/>
  <c r="K152" i="2"/>
  <c r="F153" i="2"/>
  <c r="G153" i="2"/>
  <c r="H153" i="2"/>
  <c r="I153" i="2"/>
  <c r="J153" i="2"/>
  <c r="K153" i="2"/>
  <c r="L153" i="2"/>
  <c r="F154" i="2"/>
  <c r="G154" i="2"/>
  <c r="H154" i="2"/>
  <c r="I154" i="2"/>
  <c r="J154" i="2"/>
  <c r="K154" i="2"/>
  <c r="C155" i="2"/>
  <c r="C156" i="2" s="1"/>
  <c r="D155" i="2"/>
  <c r="D156" i="2" s="1"/>
  <c r="E155" i="2"/>
  <c r="E156" i="2"/>
  <c r="F157" i="2"/>
  <c r="F167" i="2" s="1"/>
  <c r="F168" i="2" s="1"/>
  <c r="G157" i="2"/>
  <c r="G167" i="2"/>
  <c r="G168" i="2" s="1"/>
  <c r="H157" i="2"/>
  <c r="H167" i="2"/>
  <c r="H168" i="2"/>
  <c r="I157" i="2"/>
  <c r="I167" i="2"/>
  <c r="I168" i="2" s="1"/>
  <c r="J157" i="2"/>
  <c r="J167" i="2" s="1"/>
  <c r="J168" i="2" s="1"/>
  <c r="K157" i="2"/>
  <c r="K167" i="2"/>
  <c r="K168" i="2" s="1"/>
  <c r="L157" i="2"/>
  <c r="L167" i="2" s="1"/>
  <c r="L168" i="2" s="1"/>
  <c r="F158" i="2"/>
  <c r="G158" i="2"/>
  <c r="H158" i="2"/>
  <c r="I158" i="2"/>
  <c r="J158" i="2"/>
  <c r="K158" i="2"/>
  <c r="F159" i="2"/>
  <c r="G159" i="2"/>
  <c r="H159" i="2"/>
  <c r="I159" i="2"/>
  <c r="J159" i="2"/>
  <c r="K159" i="2"/>
  <c r="L159" i="2"/>
  <c r="F160" i="2"/>
  <c r="G160" i="2"/>
  <c r="H160" i="2"/>
  <c r="I160" i="2"/>
  <c r="J160" i="2"/>
  <c r="K160" i="2"/>
  <c r="F161" i="2"/>
  <c r="G161" i="2"/>
  <c r="H161" i="2"/>
  <c r="I161" i="2"/>
  <c r="J161" i="2"/>
  <c r="K161" i="2"/>
  <c r="L161" i="2"/>
  <c r="F162" i="2"/>
  <c r="G162" i="2"/>
  <c r="H162" i="2"/>
  <c r="I162" i="2"/>
  <c r="J162" i="2"/>
  <c r="K162" i="2"/>
  <c r="F163" i="2"/>
  <c r="G163" i="2"/>
  <c r="H163" i="2"/>
  <c r="I163" i="2"/>
  <c r="J163" i="2"/>
  <c r="K163" i="2"/>
  <c r="L163" i="2"/>
  <c r="F164" i="2"/>
  <c r="G164" i="2"/>
  <c r="H164" i="2"/>
  <c r="I164" i="2"/>
  <c r="J164" i="2"/>
  <c r="K164" i="2"/>
  <c r="F165" i="2"/>
  <c r="G165" i="2"/>
  <c r="H165" i="2"/>
  <c r="I165" i="2"/>
  <c r="J165" i="2"/>
  <c r="K165" i="2"/>
  <c r="L165" i="2"/>
  <c r="F166" i="2"/>
  <c r="G166" i="2"/>
  <c r="H166" i="2"/>
  <c r="I166" i="2"/>
  <c r="J166" i="2"/>
  <c r="K166" i="2"/>
  <c r="C167" i="2"/>
  <c r="C168" i="2" s="1"/>
  <c r="D167" i="2"/>
  <c r="D168" i="2" s="1"/>
  <c r="E167" i="2"/>
  <c r="E168" i="2" s="1"/>
  <c r="F169" i="2"/>
  <c r="F179" i="2" s="1"/>
  <c r="F180" i="2" s="1"/>
  <c r="G169" i="2"/>
  <c r="G179" i="2" s="1"/>
  <c r="G180" i="2" s="1"/>
  <c r="H169" i="2"/>
  <c r="H179" i="2" s="1"/>
  <c r="H180" i="2" s="1"/>
  <c r="I169" i="2"/>
  <c r="I179" i="2"/>
  <c r="I180" i="2"/>
  <c r="J169" i="2"/>
  <c r="J179" i="2"/>
  <c r="J180" i="2" s="1"/>
  <c r="K169" i="2"/>
  <c r="K179" i="2"/>
  <c r="K180" i="2" s="1"/>
  <c r="L169" i="2"/>
  <c r="L179" i="2"/>
  <c r="L180" i="2" s="1"/>
  <c r="F170" i="2"/>
  <c r="G170" i="2"/>
  <c r="H170" i="2"/>
  <c r="I170" i="2"/>
  <c r="J170" i="2"/>
  <c r="K170" i="2"/>
  <c r="F171" i="2"/>
  <c r="G171" i="2"/>
  <c r="H171" i="2"/>
  <c r="I171" i="2"/>
  <c r="J171" i="2"/>
  <c r="K171" i="2"/>
  <c r="L171" i="2"/>
  <c r="F172" i="2"/>
  <c r="G172" i="2"/>
  <c r="H172" i="2"/>
  <c r="I172" i="2"/>
  <c r="J172" i="2"/>
  <c r="K172" i="2"/>
  <c r="F173" i="2"/>
  <c r="G173" i="2"/>
  <c r="H173" i="2"/>
  <c r="I173" i="2"/>
  <c r="J173" i="2"/>
  <c r="K173" i="2"/>
  <c r="L173" i="2"/>
  <c r="F174" i="2"/>
  <c r="G174" i="2"/>
  <c r="H174" i="2"/>
  <c r="I174" i="2"/>
  <c r="J174" i="2"/>
  <c r="K174" i="2"/>
  <c r="F175" i="2"/>
  <c r="G175" i="2"/>
  <c r="H175" i="2"/>
  <c r="I175" i="2"/>
  <c r="J175" i="2"/>
  <c r="K175" i="2"/>
  <c r="L175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L177" i="2"/>
  <c r="F178" i="2"/>
  <c r="G178" i="2"/>
  <c r="H178" i="2"/>
  <c r="I178" i="2"/>
  <c r="J178" i="2"/>
  <c r="K178" i="2"/>
  <c r="C179" i="2"/>
  <c r="C180" i="2" s="1"/>
  <c r="D179" i="2"/>
  <c r="D180" i="2" s="1"/>
  <c r="E179" i="2"/>
  <c r="E180" i="2"/>
  <c r="F181" i="2"/>
  <c r="F191" i="2"/>
  <c r="F192" i="2" s="1"/>
  <c r="G181" i="2"/>
  <c r="G191" i="2" s="1"/>
  <c r="G192" i="2" s="1"/>
  <c r="H181" i="2"/>
  <c r="H191" i="2" s="1"/>
  <c r="H192" i="2" s="1"/>
  <c r="I181" i="2"/>
  <c r="I191" i="2" s="1"/>
  <c r="I192" i="2" s="1"/>
  <c r="J181" i="2"/>
  <c r="J191" i="2"/>
  <c r="J192" i="2"/>
  <c r="K181" i="2"/>
  <c r="K191" i="2"/>
  <c r="K192" i="2"/>
  <c r="L181" i="2"/>
  <c r="L191" i="2"/>
  <c r="L192" i="2" s="1"/>
  <c r="F182" i="2"/>
  <c r="G182" i="2"/>
  <c r="H182" i="2"/>
  <c r="I182" i="2"/>
  <c r="J182" i="2"/>
  <c r="K182" i="2"/>
  <c r="F183" i="2"/>
  <c r="G183" i="2"/>
  <c r="H183" i="2"/>
  <c r="I183" i="2"/>
  <c r="J183" i="2"/>
  <c r="K183" i="2"/>
  <c r="L183" i="2"/>
  <c r="F184" i="2"/>
  <c r="G184" i="2"/>
  <c r="H184" i="2"/>
  <c r="I184" i="2"/>
  <c r="J184" i="2"/>
  <c r="K184" i="2"/>
  <c r="L184" i="2"/>
  <c r="F185" i="2"/>
  <c r="G185" i="2"/>
  <c r="H185" i="2"/>
  <c r="I185" i="2"/>
  <c r="J185" i="2"/>
  <c r="K185" i="2"/>
  <c r="L185" i="2"/>
  <c r="F186" i="2"/>
  <c r="G186" i="2"/>
  <c r="H186" i="2"/>
  <c r="I186" i="2"/>
  <c r="J186" i="2"/>
  <c r="K186" i="2"/>
  <c r="L186" i="2"/>
  <c r="F187" i="2"/>
  <c r="G187" i="2"/>
  <c r="H187" i="2"/>
  <c r="I187" i="2"/>
  <c r="J187" i="2"/>
  <c r="K187" i="2"/>
  <c r="L187" i="2"/>
  <c r="F188" i="2"/>
  <c r="G188" i="2"/>
  <c r="H188" i="2"/>
  <c r="I188" i="2"/>
  <c r="J188" i="2"/>
  <c r="L188" i="2"/>
  <c r="F189" i="2"/>
  <c r="F203" i="2"/>
  <c r="F204" i="2"/>
  <c r="G189" i="2"/>
  <c r="G203" i="2"/>
  <c r="H189" i="2"/>
  <c r="H203" i="2"/>
  <c r="I189" i="2"/>
  <c r="I203" i="2"/>
  <c r="J189" i="2"/>
  <c r="J203" i="2"/>
  <c r="J204" i="2" s="1"/>
  <c r="K189" i="2"/>
  <c r="K203" i="2" s="1"/>
  <c r="L189" i="2"/>
  <c r="L203" i="2" s="1"/>
  <c r="F190" i="2"/>
  <c r="G190" i="2"/>
  <c r="H190" i="2"/>
  <c r="I190" i="2"/>
  <c r="J190" i="2"/>
  <c r="K190" i="2"/>
  <c r="L190" i="2"/>
  <c r="C191" i="2"/>
  <c r="D191" i="2"/>
  <c r="D203" i="2" s="1"/>
  <c r="D192" i="2"/>
  <c r="E191" i="2"/>
  <c r="E192" i="2" s="1"/>
  <c r="E203" i="2" s="1"/>
  <c r="C192" i="2"/>
  <c r="F193" i="2"/>
  <c r="G193" i="2"/>
  <c r="H193" i="2"/>
  <c r="I193" i="2"/>
  <c r="J193" i="2"/>
  <c r="K193" i="2"/>
  <c r="L193" i="2"/>
  <c r="F194" i="2"/>
  <c r="G194" i="2"/>
  <c r="H194" i="2"/>
  <c r="I194" i="2"/>
  <c r="J194" i="2"/>
  <c r="K194" i="2"/>
  <c r="L194" i="2"/>
  <c r="F195" i="2"/>
  <c r="G195" i="2"/>
  <c r="H195" i="2"/>
  <c r="I195" i="2"/>
  <c r="J195" i="2"/>
  <c r="K195" i="2"/>
  <c r="L195" i="2"/>
  <c r="F196" i="2"/>
  <c r="G196" i="2"/>
  <c r="H196" i="2"/>
  <c r="I196" i="2"/>
  <c r="J196" i="2"/>
  <c r="K196" i="2"/>
  <c r="L196" i="2"/>
  <c r="F197" i="2"/>
  <c r="G197" i="2"/>
  <c r="H197" i="2"/>
  <c r="J197" i="2"/>
  <c r="K197" i="2"/>
  <c r="L197" i="2"/>
  <c r="F198" i="2"/>
  <c r="G198" i="2"/>
  <c r="H198" i="2"/>
  <c r="J198" i="2"/>
  <c r="K198" i="2"/>
  <c r="L198" i="2"/>
  <c r="F199" i="2"/>
  <c r="G199" i="2"/>
  <c r="H199" i="2"/>
  <c r="J199" i="2"/>
  <c r="K199" i="2"/>
  <c r="L199" i="2"/>
  <c r="F200" i="2"/>
  <c r="G200" i="2"/>
  <c r="H200" i="2"/>
  <c r="J200" i="2"/>
  <c r="K200" i="2"/>
  <c r="L200" i="2"/>
  <c r="L201" i="2"/>
  <c r="L202" i="2"/>
  <c r="C203" i="2"/>
  <c r="C204" i="2"/>
  <c r="L6" i="4"/>
  <c r="L8" i="4"/>
  <c r="L8" i="2"/>
  <c r="L10" i="4"/>
  <c r="L10" i="2" s="1"/>
  <c r="L12" i="4"/>
  <c r="L12" i="2" s="1"/>
  <c r="L14" i="4"/>
  <c r="L16" i="4"/>
  <c r="L18" i="2"/>
  <c r="L18" i="4"/>
  <c r="L20" i="2"/>
  <c r="L20" i="4"/>
  <c r="L22" i="2"/>
  <c r="L22" i="4"/>
  <c r="L24" i="4"/>
  <c r="L28" i="2" s="1"/>
  <c r="L26" i="4"/>
  <c r="L26" i="3"/>
  <c r="L30" i="2"/>
  <c r="L28" i="4"/>
  <c r="L32" i="2"/>
  <c r="L30" i="4"/>
  <c r="L32" i="4"/>
  <c r="L36" i="2" s="1"/>
  <c r="L34" i="4"/>
  <c r="L40" i="2"/>
  <c r="L36" i="4"/>
  <c r="L42" i="2" s="1"/>
  <c r="L38" i="4"/>
  <c r="L40" i="4"/>
  <c r="L46" i="2"/>
  <c r="L42" i="4"/>
  <c r="L48" i="2"/>
  <c r="L44" i="4"/>
  <c r="L52" i="2"/>
  <c r="L46" i="4"/>
  <c r="L54" i="2"/>
  <c r="L48" i="4"/>
  <c r="L56" i="2"/>
  <c r="L50" i="4"/>
  <c r="L58" i="2"/>
  <c r="L52" i="4"/>
  <c r="L60" i="2"/>
  <c r="L54" i="4"/>
  <c r="L56" i="4"/>
  <c r="L66" i="2" s="1"/>
  <c r="L58" i="4"/>
  <c r="L68" i="2" s="1"/>
  <c r="L60" i="4"/>
  <c r="L70" i="2"/>
  <c r="L62" i="4"/>
  <c r="L72" i="2" s="1"/>
  <c r="L90" i="4"/>
  <c r="L76" i="2" s="1"/>
  <c r="L92" i="4"/>
  <c r="L78" i="2" s="1"/>
  <c r="L94" i="4"/>
  <c r="L80" i="2"/>
  <c r="L96" i="4"/>
  <c r="L70" i="3" s="1"/>
  <c r="L98" i="4"/>
  <c r="L72" i="3" s="1"/>
  <c r="L100" i="4"/>
  <c r="L88" i="2" s="1"/>
  <c r="L102" i="4"/>
  <c r="L76" i="3"/>
  <c r="L104" i="4"/>
  <c r="L92" i="2" s="1"/>
  <c r="L106" i="4"/>
  <c r="L80" i="3" s="1"/>
  <c r="L108" i="4"/>
  <c r="L98" i="2"/>
  <c r="L110" i="4"/>
  <c r="L100" i="2" s="1"/>
  <c r="L84" i="3"/>
  <c r="L112" i="4"/>
  <c r="L114" i="4"/>
  <c r="L104" i="2"/>
  <c r="L116" i="4"/>
  <c r="L106" i="2"/>
  <c r="L118" i="4"/>
  <c r="L110" i="2"/>
  <c r="L120" i="4"/>
  <c r="L112" i="2"/>
  <c r="L122" i="4"/>
  <c r="L114" i="2"/>
  <c r="L124" i="4"/>
  <c r="L116" i="2"/>
  <c r="L126" i="4"/>
  <c r="L118" i="2"/>
  <c r="L128" i="4"/>
  <c r="L102" i="3"/>
  <c r="L130" i="4"/>
  <c r="L104" i="3"/>
  <c r="L132" i="4"/>
  <c r="L126" i="2"/>
  <c r="L134" i="4"/>
  <c r="L128" i="2"/>
  <c r="L136" i="4"/>
  <c r="L110" i="3"/>
  <c r="L138" i="4"/>
  <c r="L134" i="2"/>
  <c r="L140" i="4"/>
  <c r="L114" i="3"/>
  <c r="L142" i="4"/>
  <c r="L138" i="2"/>
  <c r="L144" i="4"/>
  <c r="L140" i="2"/>
  <c r="L146" i="4"/>
  <c r="L142" i="2"/>
  <c r="L148" i="4"/>
  <c r="L146" i="2"/>
  <c r="L122" i="3"/>
  <c r="L150" i="4"/>
  <c r="L148" i="2" s="1"/>
  <c r="L152" i="4"/>
  <c r="L126" i="3" s="1"/>
  <c r="L154" i="4"/>
  <c r="L152" i="2" s="1"/>
  <c r="L156" i="4"/>
  <c r="L154" i="2" s="1"/>
  <c r="L158" i="4"/>
  <c r="L158" i="2" s="1"/>
  <c r="L160" i="4"/>
  <c r="L134" i="3" s="1"/>
  <c r="L162" i="4"/>
  <c r="L162" i="2" s="1"/>
  <c r="L164" i="4"/>
  <c r="L164" i="2" s="1"/>
  <c r="L166" i="4"/>
  <c r="L166" i="2" s="1"/>
  <c r="L168" i="4"/>
  <c r="L170" i="4"/>
  <c r="L172" i="2"/>
  <c r="L172" i="4"/>
  <c r="L174" i="2"/>
  <c r="L174" i="4"/>
  <c r="L176" i="2"/>
  <c r="L176" i="4"/>
  <c r="L178" i="2"/>
  <c r="L178" i="4"/>
  <c r="L182" i="2"/>
  <c r="K184" i="4"/>
  <c r="K188" i="2"/>
  <c r="K158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J165" i="3"/>
  <c r="K165" i="3"/>
  <c r="L165" i="3"/>
  <c r="C166" i="3"/>
  <c r="D166" i="3"/>
  <c r="E166" i="3"/>
  <c r="F166" i="3"/>
  <c r="G166" i="3"/>
  <c r="H166" i="3"/>
  <c r="J166" i="3"/>
  <c r="K166" i="3"/>
  <c r="L166" i="3"/>
  <c r="C167" i="3"/>
  <c r="D167" i="3"/>
  <c r="E167" i="3"/>
  <c r="F167" i="3"/>
  <c r="G167" i="3"/>
  <c r="H167" i="3"/>
  <c r="J167" i="3"/>
  <c r="K167" i="3"/>
  <c r="L167" i="3"/>
  <c r="C168" i="3"/>
  <c r="D168" i="3"/>
  <c r="E168" i="3"/>
  <c r="F168" i="3"/>
  <c r="G168" i="3"/>
  <c r="H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J170" i="3"/>
  <c r="K170" i="3"/>
  <c r="L170" i="3"/>
  <c r="L150" i="3"/>
  <c r="L142" i="3"/>
  <c r="L170" i="2"/>
  <c r="L150" i="2"/>
  <c r="L118" i="3"/>
  <c r="L102" i="2"/>
  <c r="L86" i="3"/>
  <c r="L64" i="2"/>
  <c r="L54" i="3"/>
  <c r="L46" i="3"/>
  <c r="L44" i="2"/>
  <c r="L38" i="3"/>
  <c r="L34" i="2"/>
  <c r="L30" i="3"/>
  <c r="L24" i="2"/>
  <c r="L22" i="3"/>
  <c r="L16" i="2"/>
  <c r="L14" i="3"/>
  <c r="L6" i="2"/>
  <c r="L6" i="3"/>
  <c r="C144" i="2"/>
  <c r="L146" i="3"/>
  <c r="L90" i="3"/>
  <c r="L58" i="3"/>
  <c r="L56" i="3"/>
  <c r="L136" i="2"/>
  <c r="L124" i="2"/>
  <c r="L90" i="2"/>
  <c r="L86" i="2"/>
  <c r="L42" i="3"/>
  <c r="L160" i="2"/>
  <c r="L10" i="3"/>
  <c r="L144" i="3"/>
  <c r="L122" i="2"/>
  <c r="L152" i="3"/>
  <c r="L130" i="2"/>
  <c r="L94" i="3"/>
  <c r="G37" i="2"/>
  <c r="G38" i="2" s="1"/>
  <c r="H25" i="2"/>
  <c r="H26" i="2" s="1"/>
  <c r="F205" i="2"/>
  <c r="F206" i="2"/>
  <c r="H204" i="2"/>
  <c r="H205" i="2"/>
  <c r="H206" i="2" s="1"/>
  <c r="I205" i="2"/>
  <c r="I206" i="2"/>
  <c r="I204" i="2"/>
  <c r="G204" i="2"/>
  <c r="G205" i="2"/>
  <c r="G206" i="2" s="1"/>
  <c r="K204" i="2" l="1"/>
  <c r="K205" i="2"/>
  <c r="K206" i="2" s="1"/>
  <c r="L205" i="2"/>
  <c r="L206" i="2" s="1"/>
  <c r="L204" i="2"/>
  <c r="E205" i="2"/>
  <c r="E206" i="2" s="1"/>
  <c r="E204" i="2"/>
  <c r="D204" i="2"/>
  <c r="D205" i="2"/>
  <c r="D206" i="2" s="1"/>
  <c r="L36" i="3"/>
  <c r="C205" i="2"/>
  <c r="C206" i="2" s="1"/>
  <c r="L94" i="2"/>
  <c r="L82" i="2"/>
  <c r="L124" i="3"/>
  <c r="J205" i="2"/>
  <c r="J206" i="2" s="1"/>
  <c r="L62" i="3"/>
  <c r="L78" i="3"/>
  <c r="L132" i="3"/>
</calcChain>
</file>

<file path=xl/sharedStrings.xml><?xml version="1.0" encoding="utf-8"?>
<sst xmlns="http://schemas.openxmlformats.org/spreadsheetml/2006/main" count="1549" uniqueCount="296">
  <si>
    <t>&lt;표 3.1.3&gt; 과거 주요호우 및 태풍피해현황의 우선순위(1위-20위)</t>
  </si>
  <si>
    <t>연        도</t>
  </si>
  <si>
    <t>부산:135.7</t>
  </si>
  <si>
    <t>원주:250.5</t>
  </si>
  <si>
    <t>창원:414.5</t>
  </si>
  <si>
    <t>서울:247.5</t>
  </si>
  <si>
    <t>장수 : 285.5</t>
  </si>
  <si>
    <t>강릉:173.5</t>
  </si>
  <si>
    <t>(서울,인천제외)</t>
  </si>
  <si>
    <t>부산: 90.4</t>
  </si>
  <si>
    <t>이리:238.5</t>
  </si>
  <si>
    <t>양산:391.6</t>
  </si>
  <si>
    <t>대관령:712.5</t>
  </si>
  <si>
    <t>이   재   민</t>
  </si>
  <si>
    <t>건        물</t>
  </si>
  <si>
    <t>농   경   지</t>
  </si>
  <si>
    <t>농   작   물</t>
  </si>
  <si>
    <t>기        타</t>
  </si>
  <si>
    <t>선        박</t>
  </si>
  <si>
    <t>공 공  시 설</t>
  </si>
  <si>
    <t>피  해  순  위</t>
  </si>
  <si>
    <t>침수면적
(ha)</t>
  </si>
  <si>
    <t>공공시설
(원)</t>
  </si>
  <si>
    <t>공공시설
(천원)</t>
  </si>
  <si>
    <t>농경지
(천원)</t>
  </si>
  <si>
    <t>농작물
(천원)</t>
  </si>
  <si>
    <t>태풍(JANIS)</t>
  </si>
  <si>
    <t>8/30-9/1</t>
  </si>
  <si>
    <t>태풍(OLGA)</t>
  </si>
  <si>
    <t>(PRAPIROON)</t>
  </si>
  <si>
    <t>구        분</t>
  </si>
  <si>
    <t>(GLADYS)</t>
  </si>
  <si>
    <t>태풍(EWINIAR)</t>
  </si>
  <si>
    <t>7/9-7/29</t>
  </si>
  <si>
    <t>(THELMA)</t>
  </si>
  <si>
    <t>7/31-8/18</t>
  </si>
  <si>
    <t>9/12-9/13</t>
  </si>
  <si>
    <t>8/2-8/11</t>
  </si>
  <si>
    <t>7/15-7/16</t>
  </si>
  <si>
    <t>8/31-9/4</t>
  </si>
  <si>
    <t>7/23-8/4</t>
  </si>
  <si>
    <t>9/9-9/12</t>
  </si>
  <si>
    <t>7/21-7/23</t>
  </si>
  <si>
    <t>9/29-10/1</t>
  </si>
  <si>
    <t>8/23-9/1</t>
  </si>
  <si>
    <t>8/4-8/11</t>
  </si>
  <si>
    <t>9/15-9/17</t>
  </si>
  <si>
    <t>8/19-8/30</t>
  </si>
  <si>
    <t>12/3-12/24</t>
  </si>
  <si>
    <t>7/25-7/27</t>
  </si>
  <si>
    <t>8/22-8/26</t>
  </si>
  <si>
    <t>7/26-7/28</t>
  </si>
  <si>
    <t>제주고산:43.7</t>
  </si>
  <si>
    <t>흑산도:58.3</t>
  </si>
  <si>
    <t>흑산도:33.3</t>
  </si>
  <si>
    <t>대관령:330.8</t>
  </si>
  <si>
    <t>철원:268.0</t>
  </si>
  <si>
    <t>광주 : 382.0</t>
  </si>
  <si>
    <t>양평:320.0</t>
  </si>
  <si>
    <t>강화:481.0</t>
  </si>
  <si>
    <t>제주:163.6</t>
  </si>
  <si>
    <t>양평:119.5</t>
  </si>
  <si>
    <t>대전:303.3</t>
  </si>
  <si>
    <t>철원:280.3</t>
  </si>
  <si>
    <t>부산:439.0</t>
  </si>
  <si>
    <t>포항:516.4</t>
  </si>
  <si>
    <t>강릉:870.5</t>
  </si>
  <si>
    <t>속초:314.2</t>
  </si>
  <si>
    <t>남해 : 453</t>
  </si>
  <si>
    <t>홍천:255.5</t>
  </si>
  <si>
    <t>강릉:297.5</t>
  </si>
  <si>
    <t>서울:168.6</t>
  </si>
  <si>
    <t>보은:407.5</t>
  </si>
  <si>
    <t>동해:319.5</t>
  </si>
  <si>
    <t>제주:224.7</t>
  </si>
  <si>
    <t>정읍 : 59.3cm</t>
  </si>
  <si>
    <t>보령:361.5</t>
  </si>
  <si>
    <t>완도:139.1</t>
  </si>
  <si>
    <t>울산:417.8</t>
  </si>
  <si>
    <t>고성 : 327.0</t>
  </si>
  <si>
    <t>제주:168.1</t>
  </si>
  <si>
    <t>강릉:204.5</t>
  </si>
  <si>
    <t>남해:264.5</t>
  </si>
  <si>
    <t>춘천:237.2</t>
  </si>
  <si>
    <t>춘천:141.5</t>
  </si>
  <si>
    <t>태백:140.0</t>
  </si>
  <si>
    <t>양평:346.0</t>
  </si>
  <si>
    <t>울산:157.4</t>
  </si>
  <si>
    <t>산청:229.5</t>
  </si>
  <si>
    <t>여수:115.4</t>
  </si>
  <si>
    <t>속초:295.5</t>
  </si>
  <si>
    <t>고흥:216.8</t>
  </si>
  <si>
    <t>수원:276.3</t>
  </si>
  <si>
    <t>거제:341.2</t>
  </si>
  <si>
    <t>양평 :303.5</t>
  </si>
  <si>
    <t>부여:517.6</t>
  </si>
  <si>
    <t>서울:266.2</t>
  </si>
  <si>
    <t>고흥 : 304</t>
  </si>
  <si>
    <t xml:space="preserve">     3.피해액의 (나)는 당해년도 가격기준임</t>
  </si>
  <si>
    <t>&lt;표 3.1.3 계속&gt;</t>
  </si>
  <si>
    <t>&lt;표 3.1.4 계속&gt;</t>
  </si>
  <si>
    <t>대전,문경 : 49cm</t>
  </si>
  <si>
    <t xml:space="preserve">       종목
연도</t>
  </si>
  <si>
    <t>연도</t>
  </si>
  <si>
    <t>이재민</t>
  </si>
  <si>
    <t>(인)</t>
  </si>
  <si>
    <t>대설</t>
  </si>
  <si>
    <t>호우</t>
  </si>
  <si>
    <t>단위</t>
  </si>
  <si>
    <t>인천</t>
  </si>
  <si>
    <t>충청</t>
  </si>
  <si>
    <t>강원</t>
  </si>
  <si>
    <t>-</t>
  </si>
  <si>
    <t>대전</t>
  </si>
  <si>
    <t>전 국</t>
  </si>
  <si>
    <t>경남</t>
  </si>
  <si>
    <t>mm</t>
  </si>
  <si>
    <t xml:space="preserve"> </t>
  </si>
  <si>
    <t>전국</t>
  </si>
  <si>
    <t>인</t>
  </si>
  <si>
    <t>동</t>
  </si>
  <si>
    <t>중부</t>
  </si>
  <si>
    <t>제주</t>
  </si>
  <si>
    <t>호남</t>
  </si>
  <si>
    <t xml:space="preserve"> -</t>
  </si>
  <si>
    <t>비</t>
  </si>
  <si>
    <t>사망</t>
  </si>
  <si>
    <t>척</t>
  </si>
  <si>
    <t>ha</t>
  </si>
  <si>
    <t>(나)</t>
  </si>
  <si>
    <t>(가)</t>
  </si>
  <si>
    <t>개소</t>
  </si>
  <si>
    <t>나</t>
  </si>
  <si>
    <t>고</t>
  </si>
  <si>
    <t>가</t>
  </si>
  <si>
    <t>비고</t>
  </si>
  <si>
    <t>번호</t>
  </si>
  <si>
    <t>침수면적</t>
  </si>
  <si>
    <t>공공시설</t>
  </si>
  <si>
    <t>1959년</t>
  </si>
  <si>
    <t>1984년</t>
  </si>
  <si>
    <t>1987년</t>
  </si>
  <si>
    <t>1989년</t>
  </si>
  <si>
    <t>1998년</t>
  </si>
  <si>
    <t>호  우</t>
  </si>
  <si>
    <t>호우.태풍</t>
  </si>
  <si>
    <t>경남, 경북</t>
  </si>
  <si>
    <t>전  국</t>
  </si>
  <si>
    <t>2004년</t>
  </si>
  <si>
    <t>(천원)</t>
  </si>
  <si>
    <t>(SARAH)</t>
  </si>
  <si>
    <t>(RUSA)</t>
  </si>
  <si>
    <t>폭  설</t>
  </si>
  <si>
    <t>(MAEMI)</t>
  </si>
  <si>
    <t>1995년</t>
  </si>
  <si>
    <t>3/4-3/5</t>
  </si>
  <si>
    <t>1996년</t>
  </si>
  <si>
    <t>전남, 충북</t>
  </si>
  <si>
    <t>2002년</t>
  </si>
  <si>
    <t>2003년</t>
  </si>
  <si>
    <t>서울,경기</t>
  </si>
  <si>
    <t>1999년</t>
  </si>
  <si>
    <t>경남,강원</t>
  </si>
  <si>
    <t>충남,충북</t>
  </si>
  <si>
    <t>주요피해원인</t>
  </si>
  <si>
    <t>1990년</t>
  </si>
  <si>
    <t>(YANNI)</t>
  </si>
  <si>
    <t>2000년</t>
  </si>
  <si>
    <t>2005년</t>
  </si>
  <si>
    <t>집중호우 및</t>
  </si>
  <si>
    <t>2006년</t>
  </si>
  <si>
    <t>집중호우</t>
  </si>
  <si>
    <t>통 과 구 역</t>
  </si>
  <si>
    <t>1991년</t>
  </si>
  <si>
    <t>태  풍</t>
  </si>
  <si>
    <t>대구,인천</t>
  </si>
  <si>
    <t>서울,부산</t>
  </si>
  <si>
    <t>경기, 충북</t>
  </si>
  <si>
    <t>충남, 경기</t>
  </si>
  <si>
    <t>양평: 8.4</t>
  </si>
  <si>
    <t>원주:23.0</t>
  </si>
  <si>
    <t>서울:11.8</t>
  </si>
  <si>
    <t>무안:41.0</t>
  </si>
  <si>
    <t>m/sec</t>
  </si>
  <si>
    <t>경북,경남</t>
  </si>
  <si>
    <t>대구, 강원</t>
  </si>
  <si>
    <t>군산:31.0</t>
  </si>
  <si>
    <t>제주:19.0</t>
  </si>
  <si>
    <t>경남,경북</t>
  </si>
  <si>
    <t>완도:21.0</t>
  </si>
  <si>
    <t>장흥:27.5</t>
  </si>
  <si>
    <t>울산,동해</t>
  </si>
  <si>
    <t>보령:18.7</t>
  </si>
  <si>
    <t>울산:10.0</t>
  </si>
  <si>
    <t>전북, 경북</t>
  </si>
  <si>
    <t>경기,강원</t>
  </si>
  <si>
    <t>제주,전남</t>
  </si>
  <si>
    <t>부산:15.0</t>
  </si>
  <si>
    <t>무안:27.5</t>
  </si>
  <si>
    <t>완도:46.0</t>
  </si>
  <si>
    <t>최 대 풍 속</t>
  </si>
  <si>
    <t>제주:33.5</t>
  </si>
  <si>
    <t>(제주제외)</t>
  </si>
  <si>
    <t>제주, 전남북</t>
  </si>
  <si>
    <t>제주,여수</t>
  </si>
  <si>
    <t>부산,강원</t>
  </si>
  <si>
    <t>제주:60.0</t>
  </si>
  <si>
    <t>태백: 9.7</t>
  </si>
  <si>
    <t>포항:24.6</t>
  </si>
  <si>
    <t>광주:39.6</t>
  </si>
  <si>
    <t>동두천:501</t>
  </si>
  <si>
    <t>부산:34.7</t>
  </si>
  <si>
    <t>서울:392</t>
  </si>
  <si>
    <t>군산:645</t>
  </si>
  <si>
    <t>남해,동해</t>
  </si>
  <si>
    <t>강원,충북</t>
  </si>
  <si>
    <t>최심적설량</t>
  </si>
  <si>
    <t>인천:421</t>
  </si>
  <si>
    <t>보령:555</t>
  </si>
  <si>
    <t>서산:33.6</t>
  </si>
  <si>
    <t>충남, 충북</t>
  </si>
  <si>
    <t>경북, 경남</t>
  </si>
  <si>
    <t>대구,울산</t>
  </si>
  <si>
    <t>인천,서울</t>
  </si>
  <si>
    <t>대관령:397</t>
  </si>
  <si>
    <t>마산:37.0</t>
  </si>
  <si>
    <t>주요피해지역</t>
  </si>
  <si>
    <t>전북, 전남</t>
  </si>
  <si>
    <t>최대일강우량</t>
  </si>
  <si>
    <t>전남,전북</t>
  </si>
  <si>
    <t>전북,전남</t>
  </si>
  <si>
    <t>여수:25.5</t>
  </si>
  <si>
    <t>목포:30.0</t>
  </si>
  <si>
    <t>광주, 충남</t>
  </si>
  <si>
    <t>영동,영남</t>
  </si>
  <si>
    <t>울산:31.7</t>
  </si>
  <si>
    <t>여수:29.1</t>
  </si>
  <si>
    <t>인천:32.8</t>
  </si>
  <si>
    <t>제주:22.5</t>
  </si>
  <si>
    <t>1(식)</t>
  </si>
  <si>
    <t>4년평균</t>
  </si>
  <si>
    <t>사망
(인)</t>
  </si>
  <si>
    <t>건물
(원)</t>
  </si>
  <si>
    <t>선박
(천원)</t>
  </si>
  <si>
    <t>종목
연도</t>
  </si>
  <si>
    <t>기타
(천원)</t>
  </si>
  <si>
    <t>합계
(천원)</t>
  </si>
  <si>
    <t>농 경 지</t>
  </si>
  <si>
    <t>건   물</t>
  </si>
  <si>
    <t>기   타</t>
  </si>
  <si>
    <t>2년합계</t>
  </si>
  <si>
    <t>합   계</t>
  </si>
  <si>
    <t>5년합계</t>
  </si>
  <si>
    <t>전체합계</t>
  </si>
  <si>
    <t>기타
(원)</t>
  </si>
  <si>
    <t>선   박</t>
  </si>
  <si>
    <t>합계
(원)</t>
  </si>
  <si>
    <t>건물
(천원)</t>
  </si>
  <si>
    <t>전체평균</t>
  </si>
  <si>
    <t>2년평균</t>
  </si>
  <si>
    <t>5년평균</t>
  </si>
  <si>
    <t>이재민
(인)</t>
  </si>
  <si>
    <t>4년합계</t>
  </si>
  <si>
    <t>사망 및 실종</t>
  </si>
  <si>
    <t xml:space="preserve">    종목</t>
  </si>
  <si>
    <t>선박
(원)</t>
  </si>
  <si>
    <t>농경지
(원)</t>
  </si>
  <si>
    <t>농작물
(원)</t>
  </si>
  <si>
    <t>피해액(천원)</t>
  </si>
  <si>
    <t>(ha)</t>
  </si>
  <si>
    <t>농 작 물</t>
  </si>
  <si>
    <t xml:space="preserve">     3. 사망에 실종도 포함(단 64년 이전은 사망자만의 숫자임)</t>
  </si>
  <si>
    <t xml:space="preserve">    3. 사망에 실종도 포함(단 64년이전은 사망자만의 숫자임)</t>
  </si>
  <si>
    <t xml:space="preserve"> 주) 1.공공시설의 수치는 학교시설 피해물량을 제외한 전체 개소수 임</t>
  </si>
  <si>
    <t xml:space="preserve">     2. (나)줄의 피해액은 당해연도 가격기준임</t>
  </si>
  <si>
    <t xml:space="preserve">     2.피해액의 (가)는 2006년도 가격기준임</t>
  </si>
  <si>
    <t xml:space="preserve">    2. (나)줄의 피해액은 당해연도 가격기준임</t>
  </si>
  <si>
    <t>주) 1. (가)줄의 피해액은 2005년 환산가격기준임</t>
  </si>
  <si>
    <t>주) 1. (가)줄의 피해액은 2006년 환산가격기준임</t>
  </si>
  <si>
    <t>주) 1. (가)줄의 피해액은 2011년 환산가격기준임</t>
  </si>
  <si>
    <t>&lt;표 4.1.4&gt; 연도별-종목별 피해액</t>
  </si>
  <si>
    <t>&lt;표 3.1.4&gt; 연도별-종목별 피해액</t>
  </si>
  <si>
    <r>
      <t xml:space="preserve">사망·실종
</t>
    </r>
    <r>
      <rPr>
        <sz val="9"/>
        <rFont val="돋움"/>
        <family val="3"/>
        <charset val="129"/>
      </rPr>
      <t>(명)</t>
    </r>
    <phoneticPr fontId="22" type="noConversion"/>
  </si>
  <si>
    <r>
      <t xml:space="preserve">이재민
</t>
    </r>
    <r>
      <rPr>
        <sz val="9"/>
        <rFont val="돋움"/>
        <family val="3"/>
        <charset val="129"/>
      </rPr>
      <t>(명)</t>
    </r>
    <phoneticPr fontId="22" type="noConversion"/>
  </si>
  <si>
    <t xml:space="preserve">          종목
연도</t>
    <phoneticPr fontId="22" type="noConversion"/>
  </si>
  <si>
    <t>환산액</t>
    <phoneticPr fontId="22" type="noConversion"/>
  </si>
  <si>
    <t>원피해액</t>
    <phoneticPr fontId="22" type="noConversion"/>
  </si>
  <si>
    <t>건물</t>
    <phoneticPr fontId="22" type="noConversion"/>
  </si>
  <si>
    <t>선박</t>
    <phoneticPr fontId="22" type="noConversion"/>
  </si>
  <si>
    <t>농경지</t>
    <phoneticPr fontId="22" type="noConversion"/>
  </si>
  <si>
    <t>농작물</t>
    <phoneticPr fontId="22" type="noConversion"/>
  </si>
  <si>
    <t>공공시설</t>
    <phoneticPr fontId="22" type="noConversion"/>
  </si>
  <si>
    <t>사유시설</t>
    <phoneticPr fontId="22" type="noConversion"/>
  </si>
  <si>
    <t>합계</t>
    <phoneticPr fontId="22" type="noConversion"/>
  </si>
  <si>
    <t>(금액단위: 천원)</t>
    <phoneticPr fontId="22" type="noConversion"/>
  </si>
  <si>
    <r>
      <t>[4.1.2] 원피해액 기준 총 피해액 순위(</t>
    </r>
    <r>
      <rPr>
        <b/>
        <sz val="10"/>
        <rFont val="맑은 고딕"/>
        <family val="3"/>
        <charset val="129"/>
      </rPr>
      <t>1916~2020)</t>
    </r>
    <r>
      <rPr>
        <b/>
        <sz val="11"/>
        <color indexed="8"/>
        <rFont val="맑은 고딕"/>
        <family val="3"/>
        <charset val="129"/>
      </rPr>
      <t/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</si>
</sst>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_);[Red]\(#,##0\)"/>
  </numFmts>
  <fonts count="32" x14ac:knownFonts="1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0"/>
      <name val="돋움"/>
      <family val="3"/>
      <charset val="129"/>
    </font>
    <font>
      <sz val="10"/>
      <color rgb="FF3B4459"/>
      <name val="돋움"/>
      <family val="3"/>
      <charset val="129"/>
    </font>
    <font>
      <sz val="10"/>
      <color rgb="FF000000"/>
      <name val="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3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 wrapText="1"/>
    </xf>
    <xf numFmtId="0" fontId="21" fillId="0" borderId="0">
      <alignment vertical="center" wrapText="1"/>
    </xf>
  </cellStyleXfs>
  <cellXfs count="9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8" fillId="0" borderId="0" xfId="0" applyNumberFormat="1" applyFont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left" vertical="center" wrapText="1"/>
    </xf>
    <xf numFmtId="0" fontId="0" fillId="0" borderId="10" xfId="0" applyNumberFormat="1" applyBorder="1" applyAlignment="1">
      <alignment horizontal="center" vertical="center" wrapText="1"/>
    </xf>
    <xf numFmtId="41" fontId="0" fillId="0" borderId="10" xfId="33" applyNumberFormat="1" applyFont="1" applyBorder="1">
      <alignment vertical="center"/>
    </xf>
    <xf numFmtId="41" fontId="19" fillId="0" borderId="10" xfId="33" applyNumberFormat="1" applyFont="1" applyBorder="1">
      <alignment vertical="center"/>
    </xf>
    <xf numFmtId="41" fontId="0" fillId="0" borderId="10" xfId="33" applyNumberFormat="1" applyFont="1" applyBorder="1" applyAlignment="1">
      <alignment horizontal="center" vertical="center" wrapText="1"/>
    </xf>
    <xf numFmtId="0" fontId="19" fillId="0" borderId="10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 wrapText="1"/>
    </xf>
    <xf numFmtId="41" fontId="19" fillId="0" borderId="10" xfId="33" applyNumberFormat="1" applyFon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19" fillId="0" borderId="13" xfId="0" applyNumberFormat="1" applyFont="1" applyBorder="1" applyAlignment="1">
      <alignment horizontal="center" vertical="center"/>
    </xf>
    <xf numFmtId="0" fontId="19" fillId="0" borderId="13" xfId="0" applyNumberFormat="1" applyFont="1" applyBorder="1" applyAlignment="1">
      <alignment horizontal="center" vertical="center" wrapText="1"/>
    </xf>
    <xf numFmtId="41" fontId="19" fillId="0" borderId="13" xfId="33" applyNumberFormat="1" applyFont="1" applyBorder="1" applyAlignment="1">
      <alignment horizontal="center" vertical="center"/>
    </xf>
    <xf numFmtId="41" fontId="19" fillId="0" borderId="13" xfId="33" applyNumberFormat="1" applyFont="1" applyBorder="1">
      <alignment vertical="center"/>
    </xf>
    <xf numFmtId="0" fontId="19" fillId="0" borderId="14" xfId="0" applyNumberFormat="1" applyFont="1" applyBorder="1" applyAlignment="1">
      <alignment horizontal="center" vertical="center"/>
    </xf>
    <xf numFmtId="41" fontId="19" fillId="0" borderId="14" xfId="33" applyNumberFormat="1" applyFont="1" applyBorder="1" applyAlignment="1">
      <alignment horizontal="center" vertical="center"/>
    </xf>
    <xf numFmtId="41" fontId="19" fillId="0" borderId="14" xfId="33" applyNumberFormat="1" applyFont="1" applyBorder="1">
      <alignment vertical="center"/>
    </xf>
    <xf numFmtId="0" fontId="19" fillId="0" borderId="12" xfId="0" applyNumberFormat="1" applyFont="1" applyBorder="1" applyAlignment="1">
      <alignment horizontal="center" vertical="center"/>
    </xf>
    <xf numFmtId="0" fontId="19" fillId="0" borderId="12" xfId="0" applyNumberFormat="1" applyFont="1" applyBorder="1" applyAlignment="1">
      <alignment horizontal="center" vertical="center" wrapText="1"/>
    </xf>
    <xf numFmtId="41" fontId="19" fillId="0" borderId="12" xfId="33" applyNumberFormat="1" applyFont="1" applyBorder="1" applyAlignment="1">
      <alignment horizontal="center" vertical="center"/>
    </xf>
    <xf numFmtId="41" fontId="19" fillId="0" borderId="12" xfId="33" applyNumberFormat="1" applyFont="1" applyBorder="1" applyAlignment="1">
      <alignment horizontal="center" vertical="center" wrapText="1"/>
    </xf>
    <xf numFmtId="41" fontId="19" fillId="0" borderId="12" xfId="33" applyNumberFormat="1" applyFont="1" applyBorder="1">
      <alignment vertical="center"/>
    </xf>
    <xf numFmtId="0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19" fillId="0" borderId="0" xfId="0" applyNumberFormat="1" applyFont="1">
      <alignment vertical="center"/>
    </xf>
    <xf numFmtId="41" fontId="19" fillId="0" borderId="14" xfId="33" applyNumberFormat="1" applyFon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41" fontId="0" fillId="0" borderId="12" xfId="33" applyNumberFormat="1" applyFont="1" applyBorder="1" applyAlignment="1">
      <alignment vertical="center"/>
    </xf>
    <xf numFmtId="41" fontId="0" fillId="0" borderId="12" xfId="33" applyNumberFormat="1" applyFont="1" applyBorder="1" applyAlignment="1">
      <alignment vertical="center" wrapText="1"/>
    </xf>
    <xf numFmtId="41" fontId="0" fillId="0" borderId="14" xfId="33" applyNumberFormat="1" applyFont="1" applyBorder="1" applyAlignment="1">
      <alignment vertical="center"/>
    </xf>
    <xf numFmtId="41" fontId="0" fillId="0" borderId="14" xfId="33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41" fontId="19" fillId="0" borderId="12" xfId="33" applyNumberFormat="1" applyFont="1" applyBorder="1" applyAlignment="1">
      <alignment vertical="center"/>
    </xf>
    <xf numFmtId="41" fontId="19" fillId="0" borderId="12" xfId="33" applyNumberFormat="1" applyFont="1" applyBorder="1" applyAlignment="1">
      <alignment vertical="center" wrapText="1"/>
    </xf>
    <xf numFmtId="41" fontId="19" fillId="0" borderId="10" xfId="33" applyNumberFormat="1" applyFont="1" applyBorder="1" applyAlignment="1">
      <alignment vertical="center"/>
    </xf>
    <xf numFmtId="41" fontId="19" fillId="0" borderId="10" xfId="0" applyNumberFormat="1" applyFont="1" applyBorder="1">
      <alignment vertical="center"/>
    </xf>
    <xf numFmtId="41" fontId="19" fillId="0" borderId="10" xfId="0" applyNumberFormat="1" applyFont="1" applyBorder="1" applyAlignment="1">
      <alignment horizontal="right" vertical="center"/>
    </xf>
    <xf numFmtId="41" fontId="19" fillId="0" borderId="10" xfId="33" applyNumberFormat="1" applyFont="1" applyBorder="1" applyAlignment="1">
      <alignment horizontal="right" vertical="center"/>
    </xf>
    <xf numFmtId="41" fontId="19" fillId="0" borderId="12" xfId="33" applyNumberFormat="1" applyFont="1" applyBorder="1" applyAlignment="1">
      <alignment horizontal="right" vertical="center"/>
    </xf>
    <xf numFmtId="0" fontId="19" fillId="0" borderId="13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left" vertical="center"/>
    </xf>
    <xf numFmtId="177" fontId="0" fillId="0" borderId="10" xfId="0" applyNumberFormat="1" applyFill="1" applyBorder="1">
      <alignment vertical="center"/>
    </xf>
    <xf numFmtId="41" fontId="20" fillId="0" borderId="12" xfId="33" applyNumberFormat="1" applyFont="1" applyBorder="1" applyAlignment="1">
      <alignment horizontal="center" vertical="center"/>
    </xf>
    <xf numFmtId="41" fontId="20" fillId="0" borderId="14" xfId="33" applyNumberFormat="1" applyFont="1" applyBorder="1" applyAlignment="1">
      <alignment horizontal="center" vertical="center"/>
    </xf>
    <xf numFmtId="41" fontId="20" fillId="0" borderId="13" xfId="33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41" fontId="19" fillId="0" borderId="12" xfId="0" applyNumberFormat="1" applyFont="1" applyBorder="1">
      <alignment vertical="center"/>
    </xf>
    <xf numFmtId="41" fontId="19" fillId="0" borderId="14" xfId="0" applyNumberFormat="1" applyFont="1" applyBorder="1">
      <alignment vertical="center"/>
    </xf>
    <xf numFmtId="0" fontId="0" fillId="0" borderId="0" xfId="0" applyNumberFormat="1" applyFill="1">
      <alignment vertical="center"/>
    </xf>
    <xf numFmtId="0" fontId="23" fillId="0" borderId="10" xfId="0" applyNumberFormat="1" applyFont="1" applyFill="1" applyBorder="1" applyAlignment="1">
      <alignment horizontal="center" vertical="center"/>
    </xf>
    <xf numFmtId="176" fontId="23" fillId="0" borderId="10" xfId="0" applyNumberFormat="1" applyFont="1" applyFill="1" applyBorder="1" applyAlignment="1">
      <alignment vertical="center"/>
    </xf>
    <xf numFmtId="176" fontId="23" fillId="0" borderId="10" xfId="33" applyNumberFormat="1" applyFont="1" applyFill="1" applyBorder="1" applyAlignment="1">
      <alignment vertical="center"/>
    </xf>
    <xf numFmtId="176" fontId="23" fillId="0" borderId="10" xfId="33" applyNumberFormat="1" applyFont="1" applyFill="1" applyBorder="1" applyAlignment="1">
      <alignment horizontal="right" vertical="center"/>
    </xf>
    <xf numFmtId="176" fontId="23" fillId="24" borderId="10" xfId="33" applyNumberFormat="1" applyFont="1" applyFill="1" applyBorder="1" applyAlignment="1">
      <alignment vertical="center"/>
    </xf>
    <xf numFmtId="0" fontId="29" fillId="0" borderId="0" xfId="0" applyNumberFormat="1" applyFont="1" applyFill="1">
      <alignment vertical="center"/>
    </xf>
    <xf numFmtId="0" fontId="0" fillId="0" borderId="0" xfId="0" applyNumberFormat="1" applyFill="1" applyAlignment="1">
      <alignment horizontal="center" vertical="center"/>
    </xf>
    <xf numFmtId="176" fontId="30" fillId="0" borderId="10" xfId="0" applyNumberFormat="1" applyFont="1" applyFill="1" applyBorder="1" applyAlignment="1">
      <alignment vertical="center"/>
    </xf>
    <xf numFmtId="41" fontId="23" fillId="0" borderId="10" xfId="33" applyNumberFormat="1" applyFont="1" applyFill="1" applyBorder="1" applyAlignment="1">
      <alignment horizontal="right" vertical="center"/>
    </xf>
    <xf numFmtId="176" fontId="31" fillId="24" borderId="10" xfId="0" applyNumberFormat="1" applyFont="1" applyFill="1" applyBorder="1" applyAlignment="1">
      <alignment vertical="center"/>
    </xf>
    <xf numFmtId="176" fontId="23" fillId="24" borderId="10" xfId="0" applyNumberFormat="1" applyFont="1" applyFill="1" applyBorder="1" applyAlignment="1">
      <alignment vertical="center"/>
    </xf>
    <xf numFmtId="176" fontId="19" fillId="24" borderId="10" xfId="0" applyNumberFormat="1" applyFont="1" applyFill="1" applyBorder="1" applyAlignment="1" applyProtection="1">
      <alignment horizontal="right" vertical="center" wrapText="1"/>
    </xf>
    <xf numFmtId="0" fontId="25" fillId="0" borderId="0" xfId="0" applyNumberFormat="1" applyFont="1" applyFill="1" applyAlignment="1">
      <alignment horizontal="right" vertical="center"/>
    </xf>
    <xf numFmtId="0" fontId="26" fillId="24" borderId="1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vertical="center"/>
    </xf>
    <xf numFmtId="176" fontId="23" fillId="0" borderId="10" xfId="33" applyNumberFormat="1" applyFont="1" applyFill="1" applyBorder="1">
      <alignment vertical="center"/>
    </xf>
    <xf numFmtId="176" fontId="23" fillId="24" borderId="10" xfId="33" applyNumberFormat="1" applyFont="1" applyFill="1" applyBorder="1">
      <alignment vertical="center"/>
    </xf>
    <xf numFmtId="0" fontId="23" fillId="0" borderId="15" xfId="0" applyNumberFormat="1" applyFont="1" applyFill="1" applyBorder="1" applyAlignment="1">
      <alignment horizontal="center" vertical="center" wrapText="1"/>
    </xf>
    <xf numFmtId="0" fontId="23" fillId="0" borderId="16" xfId="0" applyNumberFormat="1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>
      <alignment horizontal="center" vertical="center"/>
    </xf>
    <xf numFmtId="0" fontId="23" fillId="0" borderId="11" xfId="0" applyNumberFormat="1" applyFont="1" applyFill="1" applyBorder="1" applyAlignment="1">
      <alignment horizontal="left" vertical="center" wrapText="1"/>
    </xf>
    <xf numFmtId="0" fontId="23" fillId="0" borderId="11" xfId="0" applyNumberFormat="1" applyFont="1" applyFill="1" applyBorder="1" applyAlignment="1">
      <alignment horizontal="left" vertical="center"/>
    </xf>
    <xf numFmtId="0" fontId="23" fillId="0" borderId="10" xfId="0" applyNumberFormat="1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41" fontId="19" fillId="0" borderId="12" xfId="33" applyNumberFormat="1" applyFont="1" applyBorder="1" applyAlignment="1">
      <alignment horizontal="center" vertical="center"/>
    </xf>
    <xf numFmtId="41" fontId="19" fillId="0" borderId="14" xfId="33" applyNumberFormat="1" applyFont="1" applyBorder="1" applyAlignment="1">
      <alignment horizontal="center" vertical="center"/>
    </xf>
    <xf numFmtId="41" fontId="19" fillId="0" borderId="12" xfId="33" applyNumberFormat="1" applyFont="1" applyBorder="1" applyAlignment="1">
      <alignment horizontal="center" vertical="center" wrapText="1"/>
    </xf>
    <xf numFmtId="41" fontId="19" fillId="0" borderId="14" xfId="33" applyNumberFormat="1" applyFont="1" applyBorder="1" applyAlignment="1">
      <alignment horizontal="center" vertical="center" wrapText="1"/>
    </xf>
    <xf numFmtId="0" fontId="19" fillId="0" borderId="13" xfId="0" applyNumberFormat="1" applyFont="1" applyBorder="1" applyAlignment="1">
      <alignment horizontal="center" vertical="center"/>
    </xf>
    <xf numFmtId="41" fontId="19" fillId="0" borderId="13" xfId="33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</cellXfs>
  <cellStyles count="48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메모 2" xfId="29"/>
    <cellStyle name="보통" xfId="30" builtinId="28" customBuiltin="1"/>
    <cellStyle name="설명 텍스트" xfId="31" builtinId="53" customBuiltin="1"/>
    <cellStyle name="셀 확인" xfId="32" builtinId="23" customBuiltin="1"/>
    <cellStyle name="쉼표 [0]" xfId="33" builtinId="6"/>
    <cellStyle name="연결된 셀" xfId="34" builtinId="24" customBuiltin="1"/>
    <cellStyle name="요약" xfId="35" builtinId="25" customBuiltin="1"/>
    <cellStyle name="입력" xfId="36" builtinId="20" customBuiltin="1"/>
    <cellStyle name="제목" xfId="37" builtinId="15" customBuiltin="1"/>
    <cellStyle name="제목 1" xfId="38" builtinId="16" customBuiltin="1"/>
    <cellStyle name="제목 2" xfId="39" builtinId="17" customBuiltin="1"/>
    <cellStyle name="제목 3" xfId="40" builtinId="18" customBuiltin="1"/>
    <cellStyle name="제목 4" xfId="41" builtinId="19" customBuiltin="1"/>
    <cellStyle name="좋음" xfId="42" builtinId="26" customBuiltin="1"/>
    <cellStyle name="출력" xfId="43" builtinId="21" customBuiltin="1"/>
    <cellStyle name="표준" xfId="0" builtinId="0"/>
    <cellStyle name="표준 2" xfId="44"/>
    <cellStyle name="표준 3" xfId="45"/>
    <cellStyle name="표준 4" xfId="46"/>
    <cellStyle name="표준 5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97"/>
  <sheetViews>
    <sheetView tabSelected="1" zoomScale="85" zoomScaleNormal="85" zoomScaleSheetLayoutView="75" workbookViewId="0">
      <selection activeCell="F13" sqref="F13"/>
    </sheetView>
  </sheetViews>
  <sheetFormatPr defaultColWidth="8.9140625" defaultRowHeight="14" x14ac:dyDescent="0.25"/>
  <cols>
    <col min="1" max="1" width="4.75" style="62" customWidth="1"/>
    <col min="2" max="2" width="8.75" style="62" customWidth="1"/>
    <col min="3" max="4" width="8.75" style="55" customWidth="1"/>
    <col min="5" max="18" width="18.75" style="55" customWidth="1"/>
    <col min="19" max="19" width="9.33203125" style="61" hidden="1" customWidth="1"/>
    <col min="20" max="16384" width="8.9140625" style="55"/>
  </cols>
  <sheetData>
    <row r="2" spans="1:19" ht="17" x14ac:dyDescent="0.25">
      <c r="A2" s="70" t="s">
        <v>295</v>
      </c>
    </row>
    <row r="3" spans="1:19" x14ac:dyDescent="0.25">
      <c r="R3" s="68" t="s">
        <v>294</v>
      </c>
    </row>
    <row r="4" spans="1:19" ht="24" customHeight="1" x14ac:dyDescent="0.25">
      <c r="A4" s="75" t="s">
        <v>136</v>
      </c>
      <c r="B4" s="76" t="s">
        <v>284</v>
      </c>
      <c r="C4" s="78" t="s">
        <v>282</v>
      </c>
      <c r="D4" s="78" t="s">
        <v>283</v>
      </c>
      <c r="E4" s="73" t="s">
        <v>287</v>
      </c>
      <c r="F4" s="74"/>
      <c r="G4" s="73" t="s">
        <v>288</v>
      </c>
      <c r="H4" s="74"/>
      <c r="I4" s="73" t="s">
        <v>289</v>
      </c>
      <c r="J4" s="74"/>
      <c r="K4" s="73" t="s">
        <v>290</v>
      </c>
      <c r="L4" s="74"/>
      <c r="M4" s="73" t="s">
        <v>291</v>
      </c>
      <c r="N4" s="74"/>
      <c r="O4" s="73" t="s">
        <v>292</v>
      </c>
      <c r="P4" s="74"/>
      <c r="Q4" s="73" t="s">
        <v>293</v>
      </c>
      <c r="R4" s="74"/>
    </row>
    <row r="5" spans="1:19" ht="24" customHeight="1" x14ac:dyDescent="0.25">
      <c r="A5" s="75"/>
      <c r="B5" s="77"/>
      <c r="C5" s="75"/>
      <c r="D5" s="75"/>
      <c r="E5" s="56" t="s">
        <v>285</v>
      </c>
      <c r="F5" s="69" t="s">
        <v>286</v>
      </c>
      <c r="G5" s="56" t="s">
        <v>285</v>
      </c>
      <c r="H5" s="69" t="s">
        <v>286</v>
      </c>
      <c r="I5" s="56" t="s">
        <v>285</v>
      </c>
      <c r="J5" s="69" t="s">
        <v>286</v>
      </c>
      <c r="K5" s="56" t="s">
        <v>285</v>
      </c>
      <c r="L5" s="69" t="s">
        <v>286</v>
      </c>
      <c r="M5" s="56" t="s">
        <v>285</v>
      </c>
      <c r="N5" s="69" t="s">
        <v>286</v>
      </c>
      <c r="O5" s="56" t="s">
        <v>285</v>
      </c>
      <c r="P5" s="69" t="s">
        <v>286</v>
      </c>
      <c r="Q5" s="56" t="s">
        <v>285</v>
      </c>
      <c r="R5" s="69" t="s">
        <v>286</v>
      </c>
    </row>
    <row r="6" spans="1:19" ht="20.149999999999999" customHeight="1" x14ac:dyDescent="0.25">
      <c r="A6" s="56">
        <v>1</v>
      </c>
      <c r="B6" s="56">
        <v>2002</v>
      </c>
      <c r="C6" s="59">
        <v>270</v>
      </c>
      <c r="D6" s="59">
        <v>71204</v>
      </c>
      <c r="E6" s="58">
        <v>153419838.46643519</v>
      </c>
      <c r="F6" s="60">
        <v>115790805</v>
      </c>
      <c r="G6" s="58">
        <v>6334569.5344650205</v>
      </c>
      <c r="H6" s="60">
        <v>4780900</v>
      </c>
      <c r="I6" s="58">
        <v>578845692.60056579</v>
      </c>
      <c r="J6" s="60">
        <v>436873154</v>
      </c>
      <c r="K6" s="58"/>
      <c r="L6" s="60"/>
      <c r="M6" s="58">
        <v>6520099992.1058388</v>
      </c>
      <c r="N6" s="60">
        <v>4920925705</v>
      </c>
      <c r="O6" s="58">
        <v>843905326.56018519</v>
      </c>
      <c r="P6" s="60">
        <v>636922044</v>
      </c>
      <c r="Q6" s="58">
        <v>8102605419.2674894</v>
      </c>
      <c r="R6" s="60">
        <v>6115292608</v>
      </c>
      <c r="S6" s="61">
        <v>6060588.2352941176</v>
      </c>
    </row>
    <row r="7" spans="1:19" ht="20.149999999999999" customHeight="1" x14ac:dyDescent="0.25">
      <c r="A7" s="56">
        <v>2</v>
      </c>
      <c r="B7" s="56">
        <v>2003</v>
      </c>
      <c r="C7" s="59">
        <v>148</v>
      </c>
      <c r="D7" s="59">
        <v>63133</v>
      </c>
      <c r="E7" s="58">
        <v>124996513.41938329</v>
      </c>
      <c r="F7" s="60">
        <v>96389139.000000015</v>
      </c>
      <c r="G7" s="58">
        <v>42000829.840402775</v>
      </c>
      <c r="H7" s="60">
        <v>32388294</v>
      </c>
      <c r="I7" s="58">
        <v>151644410.48017621</v>
      </c>
      <c r="J7" s="60">
        <v>116938255</v>
      </c>
      <c r="K7" s="58"/>
      <c r="L7" s="60"/>
      <c r="M7" s="58">
        <v>4018200112.7706738</v>
      </c>
      <c r="N7" s="60">
        <v>3098573221</v>
      </c>
      <c r="O7" s="58">
        <v>1379722821.4732537</v>
      </c>
      <c r="P7" s="60">
        <v>1063952035.0000001</v>
      </c>
      <c r="Q7" s="58">
        <v>5716564687.9838896</v>
      </c>
      <c r="R7" s="60">
        <v>4408240944</v>
      </c>
      <c r="S7" s="61">
        <v>4347257.3839662448</v>
      </c>
    </row>
    <row r="8" spans="1:19" ht="20.149999999999999" customHeight="1" x14ac:dyDescent="0.25">
      <c r="A8" s="56">
        <v>3</v>
      </c>
      <c r="B8" s="56">
        <v>2006</v>
      </c>
      <c r="C8" s="59">
        <v>63</v>
      </c>
      <c r="D8" s="59">
        <v>2883</v>
      </c>
      <c r="E8" s="58">
        <v>29734564.766839381</v>
      </c>
      <c r="F8" s="60">
        <v>25065000.000000004</v>
      </c>
      <c r="G8" s="58">
        <v>1903637.3242371904</v>
      </c>
      <c r="H8" s="60">
        <v>1604687</v>
      </c>
      <c r="I8" s="58">
        <v>167346153.04743811</v>
      </c>
      <c r="J8" s="60">
        <v>141065839</v>
      </c>
      <c r="K8" s="58"/>
      <c r="L8" s="60"/>
      <c r="M8" s="58">
        <v>2008341583.6837075</v>
      </c>
      <c r="N8" s="60">
        <v>1692948331</v>
      </c>
      <c r="O8" s="58">
        <v>97632222.117904425</v>
      </c>
      <c r="P8" s="60">
        <v>82299898</v>
      </c>
      <c r="Q8" s="58">
        <v>2304958160.9401264</v>
      </c>
      <c r="R8" s="60">
        <v>1942983755</v>
      </c>
      <c r="S8" s="61">
        <v>3189783.2817337462</v>
      </c>
    </row>
    <row r="9" spans="1:19" ht="20.149999999999999" customHeight="1" x14ac:dyDescent="0.25">
      <c r="A9" s="56">
        <v>4</v>
      </c>
      <c r="B9" s="56">
        <v>1998</v>
      </c>
      <c r="C9" s="59">
        <v>384</v>
      </c>
      <c r="D9" s="59">
        <v>30308</v>
      </c>
      <c r="E9" s="58">
        <v>50757042.764765911</v>
      </c>
      <c r="F9" s="60">
        <v>38618311</v>
      </c>
      <c r="G9" s="58">
        <v>1730174.5491771908</v>
      </c>
      <c r="H9" s="60">
        <v>1316396.9999999998</v>
      </c>
      <c r="I9" s="58">
        <v>138387280.49164435</v>
      </c>
      <c r="J9" s="60">
        <v>105291458.00000001</v>
      </c>
      <c r="K9" s="58"/>
      <c r="L9" s="60"/>
      <c r="M9" s="58">
        <v>1613158804.3233831</v>
      </c>
      <c r="N9" s="60">
        <v>1227365997</v>
      </c>
      <c r="O9" s="58">
        <v>276295829.63707107</v>
      </c>
      <c r="P9" s="60">
        <v>210218675</v>
      </c>
      <c r="Q9" s="58">
        <v>2080329131.7660415</v>
      </c>
      <c r="R9" s="60">
        <v>1582810838</v>
      </c>
      <c r="S9" s="61">
        <v>2543950.6172839506</v>
      </c>
    </row>
    <row r="10" spans="1:19" ht="20.149999999999999" customHeight="1" x14ac:dyDescent="0.25">
      <c r="A10" s="56">
        <v>5</v>
      </c>
      <c r="B10" s="56">
        <v>2020</v>
      </c>
      <c r="C10" s="59">
        <v>75</v>
      </c>
      <c r="D10" s="59">
        <v>20168</v>
      </c>
      <c r="E10" s="58">
        <v>37414351</v>
      </c>
      <c r="F10" s="60">
        <v>37414351</v>
      </c>
      <c r="G10" s="58">
        <v>1220407</v>
      </c>
      <c r="H10" s="60">
        <v>1220407</v>
      </c>
      <c r="I10" s="58">
        <v>56242974</v>
      </c>
      <c r="J10" s="60">
        <v>56242974</v>
      </c>
      <c r="K10" s="58"/>
      <c r="L10" s="60"/>
      <c r="M10" s="58">
        <v>1174673634</v>
      </c>
      <c r="N10" s="60">
        <v>1174673634</v>
      </c>
      <c r="O10" s="58">
        <v>48626006</v>
      </c>
      <c r="P10" s="60">
        <v>48626006</v>
      </c>
      <c r="Q10" s="58">
        <v>1318177372</v>
      </c>
      <c r="R10" s="60">
        <v>1318177372</v>
      </c>
      <c r="S10" s="61">
        <v>2458949.8806682578</v>
      </c>
    </row>
    <row r="11" spans="1:19" ht="20.149999999999999" customHeight="1" x14ac:dyDescent="0.25">
      <c r="A11" s="56">
        <v>6</v>
      </c>
      <c r="B11" s="56">
        <v>2001</v>
      </c>
      <c r="C11" s="59">
        <v>82</v>
      </c>
      <c r="D11" s="59">
        <v>4165</v>
      </c>
      <c r="E11" s="58">
        <v>14286700.268402154</v>
      </c>
      <c r="F11" s="60">
        <v>10813131</v>
      </c>
      <c r="G11" s="58">
        <v>1319523.8922800715</v>
      </c>
      <c r="H11" s="60">
        <v>998703.99999999988</v>
      </c>
      <c r="I11" s="58">
        <v>13689471.111054115</v>
      </c>
      <c r="J11" s="60">
        <v>10361108</v>
      </c>
      <c r="K11" s="58"/>
      <c r="L11" s="60"/>
      <c r="M11" s="58">
        <v>505502438.86124659</v>
      </c>
      <c r="N11" s="60">
        <v>382598080.00000012</v>
      </c>
      <c r="O11" s="58">
        <v>1124895948.0809181</v>
      </c>
      <c r="P11" s="60">
        <v>851396545</v>
      </c>
      <c r="Q11" s="58">
        <v>1659694082.2139008</v>
      </c>
      <c r="R11" s="60">
        <v>1256167568</v>
      </c>
      <c r="S11" s="61">
        <v>3270793.6507936507</v>
      </c>
    </row>
    <row r="12" spans="1:19" ht="20.149999999999999" customHeight="1" x14ac:dyDescent="0.25">
      <c r="A12" s="56">
        <v>7</v>
      </c>
      <c r="B12" s="56">
        <v>2004</v>
      </c>
      <c r="C12" s="59">
        <v>14</v>
      </c>
      <c r="D12" s="59">
        <v>30446</v>
      </c>
      <c r="E12" s="58">
        <v>9795822.6905185711</v>
      </c>
      <c r="F12" s="60">
        <v>8012170.9999999991</v>
      </c>
      <c r="G12" s="58">
        <v>578499.94007357291</v>
      </c>
      <c r="H12" s="60">
        <v>473164.99999999994</v>
      </c>
      <c r="I12" s="58">
        <v>25231842.822831366</v>
      </c>
      <c r="J12" s="60">
        <v>20637555.999999993</v>
      </c>
      <c r="K12" s="58"/>
      <c r="L12" s="60"/>
      <c r="M12" s="58">
        <v>631883790.81464326</v>
      </c>
      <c r="N12" s="60">
        <v>516828564.99999988</v>
      </c>
      <c r="O12" s="58">
        <v>836862848.76373541</v>
      </c>
      <c r="P12" s="60">
        <v>684484443.99999988</v>
      </c>
      <c r="Q12" s="58">
        <v>1504352805.0318019</v>
      </c>
      <c r="R12" s="60">
        <v>1230435900.9999995</v>
      </c>
      <c r="S12" s="61">
        <v>3291693.2907348243</v>
      </c>
    </row>
    <row r="13" spans="1:19" ht="20.149999999999999" customHeight="1" x14ac:dyDescent="0.25">
      <c r="A13" s="56">
        <v>8</v>
      </c>
      <c r="B13" s="56">
        <v>1999</v>
      </c>
      <c r="C13" s="59">
        <v>89</v>
      </c>
      <c r="D13" s="59">
        <v>26656</v>
      </c>
      <c r="E13" s="58">
        <v>54439970.158155285</v>
      </c>
      <c r="F13" s="60">
        <v>40559178</v>
      </c>
      <c r="G13" s="58">
        <v>2976916.0157634183</v>
      </c>
      <c r="H13" s="60">
        <v>2217879</v>
      </c>
      <c r="I13" s="58">
        <v>32475222.437206868</v>
      </c>
      <c r="J13" s="60">
        <v>24194875.999999993</v>
      </c>
      <c r="K13" s="58"/>
      <c r="L13" s="60"/>
      <c r="M13" s="58">
        <v>1269028902.9988277</v>
      </c>
      <c r="N13" s="60">
        <v>945459173.00000012</v>
      </c>
      <c r="O13" s="58">
        <v>278178306.13327253</v>
      </c>
      <c r="P13" s="60">
        <v>207249993</v>
      </c>
      <c r="Q13" s="58">
        <v>1637099317.7432256</v>
      </c>
      <c r="R13" s="60">
        <v>1219681099</v>
      </c>
      <c r="S13" s="61">
        <v>3334304.2071197415</v>
      </c>
    </row>
    <row r="14" spans="1:19" ht="20.149999999999999" customHeight="1" x14ac:dyDescent="0.25">
      <c r="A14" s="56">
        <v>9</v>
      </c>
      <c r="B14" s="56">
        <v>2012</v>
      </c>
      <c r="C14" s="59">
        <v>16</v>
      </c>
      <c r="D14" s="59">
        <v>18356</v>
      </c>
      <c r="E14" s="58">
        <v>32303448.147818565</v>
      </c>
      <c r="F14" s="60">
        <v>33372600.415935244</v>
      </c>
      <c r="G14" s="58">
        <v>3674229.4539646753</v>
      </c>
      <c r="H14" s="60">
        <v>3795836.0000000005</v>
      </c>
      <c r="I14" s="58">
        <v>12423078.433013905</v>
      </c>
      <c r="J14" s="60">
        <v>12834247</v>
      </c>
      <c r="K14" s="58"/>
      <c r="L14" s="60"/>
      <c r="M14" s="58">
        <v>618859760.84902298</v>
      </c>
      <c r="N14" s="60">
        <v>639342259</v>
      </c>
      <c r="O14" s="58">
        <v>387054385.55571216</v>
      </c>
      <c r="P14" s="60">
        <v>399864785</v>
      </c>
      <c r="Q14" s="58">
        <v>1054314902.0369222</v>
      </c>
      <c r="R14" s="60">
        <v>1089209727</v>
      </c>
      <c r="S14" s="61">
        <v>3093993.9939939938</v>
      </c>
    </row>
    <row r="15" spans="1:19" ht="20.149999999999999" customHeight="1" x14ac:dyDescent="0.25">
      <c r="A15" s="56">
        <v>10</v>
      </c>
      <c r="B15" s="56">
        <v>1987</v>
      </c>
      <c r="C15" s="59">
        <v>1022</v>
      </c>
      <c r="D15" s="59">
        <v>272277</v>
      </c>
      <c r="E15" s="58">
        <v>27509032.044932894</v>
      </c>
      <c r="F15" s="60">
        <v>13726481</v>
      </c>
      <c r="G15" s="58">
        <v>38653316.786228351</v>
      </c>
      <c r="H15" s="60">
        <v>19287265.999999996</v>
      </c>
      <c r="I15" s="58">
        <v>135300272.60202295</v>
      </c>
      <c r="J15" s="60">
        <v>67512249</v>
      </c>
      <c r="K15" s="58">
        <v>452393737.59482598</v>
      </c>
      <c r="L15" s="60">
        <v>225735825.00000003</v>
      </c>
      <c r="M15" s="58">
        <v>1081207221.2001557</v>
      </c>
      <c r="N15" s="60">
        <v>539501730</v>
      </c>
      <c r="O15" s="58">
        <v>384346274.44582766</v>
      </c>
      <c r="P15" s="60">
        <v>191781442</v>
      </c>
      <c r="Q15" s="58">
        <v>2119409854.6739936</v>
      </c>
      <c r="R15" s="60">
        <v>1057544993.0000001</v>
      </c>
      <c r="S15" s="61">
        <v>2902253.5211267606</v>
      </c>
    </row>
    <row r="16" spans="1:19" ht="20.149999999999999" customHeight="1" x14ac:dyDescent="0.25">
      <c r="A16" s="56">
        <v>11</v>
      </c>
      <c r="B16" s="56">
        <v>2005</v>
      </c>
      <c r="C16" s="59">
        <v>52</v>
      </c>
      <c r="D16" s="59">
        <v>9914</v>
      </c>
      <c r="E16" s="58">
        <v>17990952.303625382</v>
      </c>
      <c r="F16" s="60">
        <v>15027675.000000004</v>
      </c>
      <c r="G16" s="58">
        <v>1162813.149082036</v>
      </c>
      <c r="H16" s="60">
        <v>971287.00000000012</v>
      </c>
      <c r="I16" s="58">
        <v>33555982.686497793</v>
      </c>
      <c r="J16" s="60">
        <v>28029000</v>
      </c>
      <c r="K16" s="58"/>
      <c r="L16" s="60"/>
      <c r="M16" s="58">
        <v>534220544.12549382</v>
      </c>
      <c r="N16" s="60">
        <v>446229448</v>
      </c>
      <c r="O16" s="58">
        <v>669924670.94190109</v>
      </c>
      <c r="P16" s="60">
        <v>559581842.00000012</v>
      </c>
      <c r="Q16" s="58">
        <v>1256854963.2066</v>
      </c>
      <c r="R16" s="60">
        <v>1049839252</v>
      </c>
      <c r="S16" s="61">
        <v>3209657.3208722742</v>
      </c>
    </row>
    <row r="17" spans="1:19" ht="20.149999999999999" customHeight="1" x14ac:dyDescent="0.25">
      <c r="A17" s="56">
        <v>12</v>
      </c>
      <c r="B17" s="56">
        <v>2011</v>
      </c>
      <c r="C17" s="64">
        <v>78</v>
      </c>
      <c r="D17" s="64">
        <v>70099</v>
      </c>
      <c r="E17" s="71">
        <v>27423075.319269702</v>
      </c>
      <c r="F17" s="72">
        <v>28136400</v>
      </c>
      <c r="G17" s="71">
        <v>1754529.4583293917</v>
      </c>
      <c r="H17" s="72">
        <v>1800167.9999999998</v>
      </c>
      <c r="I17" s="71">
        <v>15013906.644404504</v>
      </c>
      <c r="J17" s="72">
        <v>15404446</v>
      </c>
      <c r="K17" s="71"/>
      <c r="L17" s="72"/>
      <c r="M17" s="71">
        <v>669675977.80238378</v>
      </c>
      <c r="N17" s="72">
        <v>687095482.99999988</v>
      </c>
      <c r="O17" s="71">
        <v>60198092.769652829</v>
      </c>
      <c r="P17" s="72">
        <v>61763956</v>
      </c>
      <c r="Q17" s="71">
        <v>774065581.99404025</v>
      </c>
      <c r="R17" s="72">
        <v>794200452.99999988</v>
      </c>
      <c r="S17" s="61">
        <v>3422923.5880398671</v>
      </c>
    </row>
    <row r="18" spans="1:19" ht="20.149999999999999" customHeight="1" x14ac:dyDescent="0.25">
      <c r="A18" s="56">
        <v>13</v>
      </c>
      <c r="B18" s="56">
        <v>1990</v>
      </c>
      <c r="C18" s="59">
        <v>257</v>
      </c>
      <c r="D18" s="59">
        <v>203314</v>
      </c>
      <c r="E18" s="58">
        <v>17014309.24108902</v>
      </c>
      <c r="F18" s="60">
        <v>9219731</v>
      </c>
      <c r="G18" s="58">
        <v>5598020.5414651623</v>
      </c>
      <c r="H18" s="60">
        <v>3033461</v>
      </c>
      <c r="I18" s="58">
        <v>82926453.485581234</v>
      </c>
      <c r="J18" s="60">
        <v>44936270</v>
      </c>
      <c r="K18" s="58">
        <v>270664438.32240736</v>
      </c>
      <c r="L18" s="60">
        <v>146667918.00000003</v>
      </c>
      <c r="M18" s="58">
        <v>509819141.43417519</v>
      </c>
      <c r="N18" s="60">
        <v>276261309</v>
      </c>
      <c r="O18" s="58">
        <v>312778529.36270821</v>
      </c>
      <c r="P18" s="60">
        <v>169488744</v>
      </c>
      <c r="Q18" s="58">
        <v>1198800892.3874261</v>
      </c>
      <c r="R18" s="60">
        <v>649607433</v>
      </c>
      <c r="S18" s="61">
        <v>3504421.7687074831</v>
      </c>
    </row>
    <row r="19" spans="1:19" ht="20.149999999999999" customHeight="1" x14ac:dyDescent="0.25">
      <c r="A19" s="56">
        <v>14</v>
      </c>
      <c r="B19" s="56">
        <v>2000</v>
      </c>
      <c r="C19" s="59">
        <v>49</v>
      </c>
      <c r="D19" s="59">
        <v>3665</v>
      </c>
      <c r="E19" s="58">
        <v>14962411.099042758</v>
      </c>
      <c r="F19" s="60">
        <v>11378287</v>
      </c>
      <c r="G19" s="58">
        <v>10649130.830121251</v>
      </c>
      <c r="H19" s="60">
        <v>8098217.9999999991</v>
      </c>
      <c r="I19" s="58">
        <v>8463070.9295469057</v>
      </c>
      <c r="J19" s="60">
        <v>6435810.9999999991</v>
      </c>
      <c r="K19" s="58"/>
      <c r="L19" s="60"/>
      <c r="M19" s="58">
        <v>697542579.59846854</v>
      </c>
      <c r="N19" s="60">
        <v>530451918</v>
      </c>
      <c r="O19" s="58">
        <v>117148882.72584558</v>
      </c>
      <c r="P19" s="60">
        <v>89086819</v>
      </c>
      <c r="Q19" s="58">
        <v>848766075.18302512</v>
      </c>
      <c r="R19" s="60">
        <v>645451053.00000012</v>
      </c>
      <c r="S19" s="61">
        <v>3627816.9014084507</v>
      </c>
    </row>
    <row r="20" spans="1:19" ht="20.149999999999999" customHeight="1" x14ac:dyDescent="0.25">
      <c r="A20" s="56">
        <v>15</v>
      </c>
      <c r="B20" s="56">
        <v>1995</v>
      </c>
      <c r="C20" s="59">
        <v>158</v>
      </c>
      <c r="D20" s="59">
        <v>30408</v>
      </c>
      <c r="E20" s="58">
        <v>7836900.5348979905</v>
      </c>
      <c r="F20" s="60">
        <v>4958629</v>
      </c>
      <c r="G20" s="58">
        <v>10998834.180395765</v>
      </c>
      <c r="H20" s="60">
        <v>6959273.9999999991</v>
      </c>
      <c r="I20" s="58">
        <v>96461545.905660361</v>
      </c>
      <c r="J20" s="60">
        <v>61033952.999999993</v>
      </c>
      <c r="K20" s="58"/>
      <c r="L20" s="60"/>
      <c r="M20" s="58">
        <v>686394007.25648105</v>
      </c>
      <c r="N20" s="60">
        <v>434300935</v>
      </c>
      <c r="O20" s="58">
        <v>148403272.49041265</v>
      </c>
      <c r="P20" s="60">
        <v>93898955</v>
      </c>
      <c r="Q20" s="58">
        <v>950094560.36784768</v>
      </c>
      <c r="R20" s="60">
        <v>601151745.99999988</v>
      </c>
      <c r="S20" s="61">
        <v>4154435.4838709678</v>
      </c>
    </row>
    <row r="21" spans="1:19" ht="20.149999999999999" customHeight="1" x14ac:dyDescent="0.25">
      <c r="A21" s="56">
        <v>16</v>
      </c>
      <c r="B21" s="56">
        <v>1989</v>
      </c>
      <c r="C21" s="59">
        <v>307</v>
      </c>
      <c r="D21" s="59">
        <v>92593</v>
      </c>
      <c r="E21" s="58">
        <v>11369615.239223735</v>
      </c>
      <c r="F21" s="60">
        <v>5913789</v>
      </c>
      <c r="G21" s="58">
        <v>10202523.159917897</v>
      </c>
      <c r="H21" s="60">
        <v>5306738.0000000009</v>
      </c>
      <c r="I21" s="58">
        <v>28117267.666915469</v>
      </c>
      <c r="J21" s="60">
        <v>14624909</v>
      </c>
      <c r="K21" s="58">
        <v>442840068.08863598</v>
      </c>
      <c r="L21" s="60">
        <v>230338729.00000003</v>
      </c>
      <c r="M21" s="58">
        <v>392593932.81358469</v>
      </c>
      <c r="N21" s="60">
        <v>204203716.00000003</v>
      </c>
      <c r="O21" s="58">
        <v>172457837.32729989</v>
      </c>
      <c r="P21" s="60">
        <v>89702179.000000015</v>
      </c>
      <c r="Q21" s="58">
        <v>1057581244.2955778</v>
      </c>
      <c r="R21" s="60">
        <v>550090060.00000012</v>
      </c>
      <c r="S21" s="61">
        <v>5203535.3535353532</v>
      </c>
    </row>
    <row r="22" spans="1:19" ht="20.149999999999999" customHeight="1" x14ac:dyDescent="0.25">
      <c r="A22" s="56">
        <v>17</v>
      </c>
      <c r="B22" s="56">
        <v>1996</v>
      </c>
      <c r="C22" s="64">
        <v>77</v>
      </c>
      <c r="D22" s="64">
        <v>18686</v>
      </c>
      <c r="E22" s="71">
        <v>22912257.133709703</v>
      </c>
      <c r="F22" s="72">
        <v>14968689</v>
      </c>
      <c r="G22" s="71">
        <v>1308225.3766156591</v>
      </c>
      <c r="H22" s="72">
        <v>854670.00000000012</v>
      </c>
      <c r="I22" s="71">
        <v>82789242.95721291</v>
      </c>
      <c r="J22" s="72">
        <v>54086615.000000007</v>
      </c>
      <c r="K22" s="71"/>
      <c r="L22" s="72"/>
      <c r="M22" s="71">
        <v>512030690.59872234</v>
      </c>
      <c r="N22" s="72">
        <v>334512140</v>
      </c>
      <c r="O22" s="71">
        <v>120354634.55712375</v>
      </c>
      <c r="P22" s="72">
        <v>78628268</v>
      </c>
      <c r="Q22" s="71">
        <v>739395050.62338448</v>
      </c>
      <c r="R22" s="72">
        <v>483050382.00000006</v>
      </c>
      <c r="S22" s="61">
        <v>5203535.3535353532</v>
      </c>
    </row>
    <row r="23" spans="1:19" ht="20.149999999999999" customHeight="1" x14ac:dyDescent="0.25">
      <c r="A23" s="56">
        <v>18</v>
      </c>
      <c r="B23" s="56">
        <v>2010</v>
      </c>
      <c r="C23" s="59">
        <v>14</v>
      </c>
      <c r="D23" s="59">
        <v>76110</v>
      </c>
      <c r="E23" s="58">
        <v>29491167.494833726</v>
      </c>
      <c r="F23" s="60">
        <v>28354800.078018334</v>
      </c>
      <c r="G23" s="58">
        <v>2890693.1225294638</v>
      </c>
      <c r="H23" s="60">
        <v>2779307.5872830115</v>
      </c>
      <c r="I23" s="58">
        <v>9321392.9555925932</v>
      </c>
      <c r="J23" s="60">
        <v>8962216.6959235407</v>
      </c>
      <c r="K23" s="58"/>
      <c r="L23" s="60"/>
      <c r="M23" s="58">
        <v>216003536.13679922</v>
      </c>
      <c r="N23" s="60">
        <v>207680387.165984</v>
      </c>
      <c r="O23" s="58">
        <v>186179104.89358699</v>
      </c>
      <c r="P23" s="60">
        <v>179005164.81373122</v>
      </c>
      <c r="Q23" s="58">
        <v>443885895.28881484</v>
      </c>
      <c r="R23" s="60">
        <v>426781877</v>
      </c>
      <c r="S23" s="61">
        <v>4704566.2100456618</v>
      </c>
    </row>
    <row r="24" spans="1:19" ht="20.149999999999999" customHeight="1" x14ac:dyDescent="0.25">
      <c r="A24" s="56">
        <v>19</v>
      </c>
      <c r="B24" s="56">
        <v>1991</v>
      </c>
      <c r="C24" s="59">
        <v>240</v>
      </c>
      <c r="D24" s="59">
        <v>29573</v>
      </c>
      <c r="E24" s="58">
        <v>8721299.1606226489</v>
      </c>
      <c r="F24" s="60">
        <v>4948531</v>
      </c>
      <c r="G24" s="58">
        <v>3859844.6484775916</v>
      </c>
      <c r="H24" s="60">
        <v>2190105</v>
      </c>
      <c r="I24" s="58">
        <v>67608652.579541564</v>
      </c>
      <c r="J24" s="60">
        <v>38361660</v>
      </c>
      <c r="K24" s="58"/>
      <c r="L24" s="60"/>
      <c r="M24" s="58">
        <v>524342283.3754704</v>
      </c>
      <c r="N24" s="60">
        <v>297515771</v>
      </c>
      <c r="O24" s="58">
        <v>77285092.359733149</v>
      </c>
      <c r="P24" s="60">
        <v>43852145</v>
      </c>
      <c r="Q24" s="58">
        <v>681817172.12384534</v>
      </c>
      <c r="R24" s="60">
        <v>386868212</v>
      </c>
      <c r="S24" s="61">
        <v>4620179.3721973095</v>
      </c>
    </row>
    <row r="25" spans="1:19" ht="20.149999999999999" customHeight="1" x14ac:dyDescent="0.25">
      <c r="A25" s="56">
        <v>20</v>
      </c>
      <c r="B25" s="56">
        <v>2009</v>
      </c>
      <c r="C25" s="59">
        <v>13</v>
      </c>
      <c r="D25" s="59">
        <v>11931</v>
      </c>
      <c r="E25" s="58">
        <v>2429443.5128903794</v>
      </c>
      <c r="F25" s="60">
        <v>2250000</v>
      </c>
      <c r="G25" s="58">
        <v>764963.73779081961</v>
      </c>
      <c r="H25" s="60">
        <v>708462</v>
      </c>
      <c r="I25" s="58">
        <v>8246928.4827080276</v>
      </c>
      <c r="J25" s="60">
        <v>7637793.9999999991</v>
      </c>
      <c r="K25" s="58"/>
      <c r="L25" s="60"/>
      <c r="M25" s="58">
        <v>263655772.94120735</v>
      </c>
      <c r="N25" s="60">
        <v>244181635.00000003</v>
      </c>
      <c r="O25" s="58">
        <v>47542036.005135186</v>
      </c>
      <c r="P25" s="60">
        <v>44030486.999999993</v>
      </c>
      <c r="Q25" s="58">
        <v>322639144.67973173</v>
      </c>
      <c r="R25" s="60">
        <v>298808378</v>
      </c>
      <c r="S25" s="61">
        <v>4188211.3821138209</v>
      </c>
    </row>
    <row r="26" spans="1:19" ht="20.149999999999999" customHeight="1" x14ac:dyDescent="0.25">
      <c r="A26" s="56">
        <v>21</v>
      </c>
      <c r="B26" s="56">
        <v>2016</v>
      </c>
      <c r="C26" s="59">
        <v>7</v>
      </c>
      <c r="D26" s="59">
        <v>7221</v>
      </c>
      <c r="E26" s="58">
        <v>9391786.1844251044</v>
      </c>
      <c r="F26" s="60">
        <v>8949680.3609323185</v>
      </c>
      <c r="G26" s="58">
        <v>1371512.1657999761</v>
      </c>
      <c r="H26" s="60">
        <v>1306950.0576360445</v>
      </c>
      <c r="I26" s="58">
        <v>7499239.1453633709</v>
      </c>
      <c r="J26" s="60">
        <v>7146222.4526038608</v>
      </c>
      <c r="K26" s="58"/>
      <c r="L26" s="60"/>
      <c r="M26" s="58">
        <v>221519244.59259659</v>
      </c>
      <c r="N26" s="60">
        <v>211091521.24722058</v>
      </c>
      <c r="O26" s="58">
        <v>62824837.42491594</v>
      </c>
      <c r="P26" s="60">
        <v>59867441.894382678</v>
      </c>
      <c r="Q26" s="58">
        <v>302606618.45029533</v>
      </c>
      <c r="R26" s="60">
        <v>288361815</v>
      </c>
      <c r="S26" s="61">
        <v>3932442.7480916032</v>
      </c>
    </row>
    <row r="27" spans="1:19" ht="20.149999999999999" customHeight="1" x14ac:dyDescent="0.25">
      <c r="A27" s="56">
        <v>22</v>
      </c>
      <c r="B27" s="56">
        <v>2007</v>
      </c>
      <c r="C27" s="59">
        <v>17</v>
      </c>
      <c r="D27" s="59">
        <v>675</v>
      </c>
      <c r="E27" s="58">
        <v>6912331.7062095599</v>
      </c>
      <c r="F27" s="60">
        <v>5910000.0000000009</v>
      </c>
      <c r="G27" s="58">
        <v>3054726.6336701107</v>
      </c>
      <c r="H27" s="60">
        <v>2611772.0000000005</v>
      </c>
      <c r="I27" s="58">
        <v>12831605.792484958</v>
      </c>
      <c r="J27" s="60">
        <v>10970942</v>
      </c>
      <c r="K27" s="58"/>
      <c r="L27" s="60"/>
      <c r="M27" s="58">
        <v>182591367.1814054</v>
      </c>
      <c r="N27" s="60">
        <v>156114467</v>
      </c>
      <c r="O27" s="58">
        <v>89127786.307753429</v>
      </c>
      <c r="P27" s="60">
        <v>76203695</v>
      </c>
      <c r="Q27" s="58">
        <v>294517817.6215235</v>
      </c>
      <c r="R27" s="60">
        <v>251810876.00000003</v>
      </c>
      <c r="S27" s="61">
        <v>3378032.7868852462</v>
      </c>
    </row>
    <row r="28" spans="1:19" ht="20.149999999999999" customHeight="1" x14ac:dyDescent="0.25">
      <c r="A28" s="56">
        <v>23</v>
      </c>
      <c r="B28" s="56">
        <v>1984</v>
      </c>
      <c r="C28" s="59">
        <v>265</v>
      </c>
      <c r="D28" s="59">
        <v>364236</v>
      </c>
      <c r="E28" s="58">
        <v>17657636.841491848</v>
      </c>
      <c r="F28" s="60">
        <v>8822820.0000000019</v>
      </c>
      <c r="G28" s="58">
        <v>1292021.8174048176</v>
      </c>
      <c r="H28" s="60">
        <v>645572</v>
      </c>
      <c r="I28" s="58">
        <v>36675429.79176379</v>
      </c>
      <c r="J28" s="60">
        <v>18325255.999999996</v>
      </c>
      <c r="K28" s="58">
        <v>125068020.93473195</v>
      </c>
      <c r="L28" s="60">
        <v>62491524</v>
      </c>
      <c r="M28" s="58">
        <v>240589425.76709402</v>
      </c>
      <c r="N28" s="60">
        <v>120212982.99999999</v>
      </c>
      <c r="O28" s="58">
        <v>69542722.282634035</v>
      </c>
      <c r="P28" s="60">
        <v>34747736.999999993</v>
      </c>
      <c r="Q28" s="58">
        <v>490825257.43512052</v>
      </c>
      <c r="R28" s="60">
        <v>245245892</v>
      </c>
      <c r="S28" s="61">
        <v>2830494.5054945056</v>
      </c>
    </row>
    <row r="29" spans="1:19" ht="20.149999999999999" customHeight="1" x14ac:dyDescent="0.25">
      <c r="A29" s="56">
        <v>24</v>
      </c>
      <c r="B29" s="56">
        <v>1986</v>
      </c>
      <c r="C29" s="59">
        <v>156</v>
      </c>
      <c r="D29" s="59">
        <v>99114</v>
      </c>
      <c r="E29" s="58">
        <v>3863047.242868308</v>
      </c>
      <c r="F29" s="60">
        <v>1918963</v>
      </c>
      <c r="G29" s="58">
        <v>4784215.5638921466</v>
      </c>
      <c r="H29" s="60">
        <v>2376552.0000000005</v>
      </c>
      <c r="I29" s="58">
        <v>3296052.0959359123</v>
      </c>
      <c r="J29" s="60">
        <v>1637309</v>
      </c>
      <c r="K29" s="58">
        <v>346735187.1576789</v>
      </c>
      <c r="L29" s="60">
        <v>172240191.00000006</v>
      </c>
      <c r="M29" s="58">
        <v>78528674.855216891</v>
      </c>
      <c r="N29" s="60">
        <v>39009003.000000007</v>
      </c>
      <c r="O29" s="58">
        <v>35362207.028526776</v>
      </c>
      <c r="P29" s="60">
        <v>17566124.000000004</v>
      </c>
      <c r="Q29" s="58">
        <v>472569383.94411886</v>
      </c>
      <c r="R29" s="60">
        <v>234748142.00000003</v>
      </c>
      <c r="S29" s="61">
        <v>2418544.6009389674</v>
      </c>
    </row>
    <row r="30" spans="1:19" ht="20.149999999999999" customHeight="1" x14ac:dyDescent="0.25">
      <c r="A30" s="56">
        <v>25</v>
      </c>
      <c r="B30" s="56">
        <v>2019</v>
      </c>
      <c r="C30" s="59">
        <v>48</v>
      </c>
      <c r="D30" s="59">
        <v>7121</v>
      </c>
      <c r="E30" s="58">
        <v>10176654.360772947</v>
      </c>
      <c r="F30" s="60">
        <v>10223078</v>
      </c>
      <c r="G30" s="58">
        <v>291795.89188405796</v>
      </c>
      <c r="H30" s="60">
        <v>293127</v>
      </c>
      <c r="I30" s="58">
        <v>9583875.4864734299</v>
      </c>
      <c r="J30" s="60">
        <v>9627595</v>
      </c>
      <c r="K30" s="58"/>
      <c r="L30" s="60"/>
      <c r="M30" s="58">
        <v>155549063.68425122</v>
      </c>
      <c r="N30" s="60">
        <v>156258644</v>
      </c>
      <c r="O30" s="58">
        <v>39642589.303381644</v>
      </c>
      <c r="P30" s="60">
        <v>39823430</v>
      </c>
      <c r="Q30" s="58">
        <v>215243978.72676328</v>
      </c>
      <c r="R30" s="60">
        <v>216225874</v>
      </c>
      <c r="S30" s="61">
        <v>2192127.6595744682</v>
      </c>
    </row>
    <row r="31" spans="1:19" ht="20.149999999999999" customHeight="1" x14ac:dyDescent="0.25">
      <c r="A31" s="56">
        <v>26</v>
      </c>
      <c r="B31" s="56">
        <v>1980</v>
      </c>
      <c r="C31" s="59">
        <v>279</v>
      </c>
      <c r="D31" s="59">
        <v>53860</v>
      </c>
      <c r="E31" s="58">
        <v>18185479.491726357</v>
      </c>
      <c r="F31" s="60">
        <v>7146754.0000000019</v>
      </c>
      <c r="G31" s="58">
        <v>11636272.832304273</v>
      </c>
      <c r="H31" s="60">
        <v>4572966</v>
      </c>
      <c r="I31" s="58">
        <v>72587612.157322809</v>
      </c>
      <c r="J31" s="60">
        <v>28526375.000000004</v>
      </c>
      <c r="K31" s="58">
        <v>135969413.66040999</v>
      </c>
      <c r="L31" s="60">
        <v>53434937</v>
      </c>
      <c r="M31" s="58">
        <v>231762206.30032116</v>
      </c>
      <c r="N31" s="60">
        <v>91080770.00000003</v>
      </c>
      <c r="O31" s="58">
        <v>33863719.225981727</v>
      </c>
      <c r="P31" s="60">
        <v>13308182.000000002</v>
      </c>
      <c r="Q31" s="58">
        <v>504004703.66806626</v>
      </c>
      <c r="R31" s="60">
        <v>198069984.00000003</v>
      </c>
      <c r="S31" s="61">
        <v>2115605.7494866531</v>
      </c>
    </row>
    <row r="32" spans="1:19" ht="20.149999999999999" customHeight="1" x14ac:dyDescent="0.25">
      <c r="A32" s="56">
        <v>27</v>
      </c>
      <c r="B32" s="56">
        <v>1993</v>
      </c>
      <c r="C32" s="59">
        <v>69</v>
      </c>
      <c r="D32" s="59">
        <v>13779</v>
      </c>
      <c r="E32" s="58">
        <v>1991234.8486147758</v>
      </c>
      <c r="F32" s="60">
        <v>1171974</v>
      </c>
      <c r="G32" s="58">
        <v>18037542.294854879</v>
      </c>
      <c r="H32" s="60">
        <v>10616291.999999998</v>
      </c>
      <c r="I32" s="58">
        <v>17102703.055903699</v>
      </c>
      <c r="J32" s="60">
        <v>10066077.000000002</v>
      </c>
      <c r="K32" s="58"/>
      <c r="L32" s="60"/>
      <c r="M32" s="58">
        <v>260639817.9826847</v>
      </c>
      <c r="N32" s="60">
        <v>153403849</v>
      </c>
      <c r="O32" s="58">
        <v>37134507.894953825</v>
      </c>
      <c r="P32" s="60">
        <v>21856125</v>
      </c>
      <c r="Q32" s="58">
        <v>334905806.07701176</v>
      </c>
      <c r="R32" s="60">
        <v>197114316.99999994</v>
      </c>
      <c r="S32" s="61">
        <v>2016242.6614481409</v>
      </c>
    </row>
    <row r="33" spans="1:19" ht="20.149999999999999" customHeight="1" x14ac:dyDescent="0.25">
      <c r="A33" s="56">
        <v>28</v>
      </c>
      <c r="B33" s="56">
        <v>1997</v>
      </c>
      <c r="C33" s="59">
        <v>38</v>
      </c>
      <c r="D33" s="59">
        <v>6296</v>
      </c>
      <c r="E33" s="58">
        <v>2771998.1106498712</v>
      </c>
      <c r="F33" s="60">
        <v>1879567</v>
      </c>
      <c r="G33" s="58">
        <v>4118273.9833953627</v>
      </c>
      <c r="H33" s="60">
        <v>2792416.0000000005</v>
      </c>
      <c r="I33" s="58">
        <v>16383904.045376467</v>
      </c>
      <c r="J33" s="60">
        <v>11109187</v>
      </c>
      <c r="K33" s="58"/>
      <c r="L33" s="60"/>
      <c r="M33" s="58">
        <v>215782356.78156316</v>
      </c>
      <c r="N33" s="60">
        <v>146312292.00000003</v>
      </c>
      <c r="O33" s="58">
        <v>42505480.740480952</v>
      </c>
      <c r="P33" s="60">
        <v>28821050.999999996</v>
      </c>
      <c r="Q33" s="58">
        <v>281562013.66146576</v>
      </c>
      <c r="R33" s="60">
        <v>190914513</v>
      </c>
      <c r="S33" s="61">
        <v>1833274.0213523132</v>
      </c>
    </row>
    <row r="34" spans="1:19" ht="20.149999999999999" customHeight="1" x14ac:dyDescent="0.25">
      <c r="A34" s="56">
        <v>29</v>
      </c>
      <c r="B34" s="56">
        <v>2017</v>
      </c>
      <c r="C34" s="59">
        <v>7</v>
      </c>
      <c r="D34" s="59">
        <v>8731</v>
      </c>
      <c r="E34" s="58">
        <v>65566113.123953916</v>
      </c>
      <c r="F34" s="60">
        <v>64636999.999999993</v>
      </c>
      <c r="G34" s="58">
        <v>74146.705523284429</v>
      </c>
      <c r="H34" s="60">
        <v>73096</v>
      </c>
      <c r="I34" s="58">
        <v>13557243.682878803</v>
      </c>
      <c r="J34" s="60">
        <v>13365129</v>
      </c>
      <c r="K34" s="58"/>
      <c r="L34" s="60"/>
      <c r="M34" s="58">
        <v>105163825.65363789</v>
      </c>
      <c r="N34" s="60">
        <v>103673588</v>
      </c>
      <c r="O34" s="58">
        <v>5633285.1997637097</v>
      </c>
      <c r="P34" s="60">
        <v>5553458</v>
      </c>
      <c r="Q34" s="58">
        <v>189994614.36575761</v>
      </c>
      <c r="R34" s="60">
        <v>187302271</v>
      </c>
      <c r="S34" s="61">
        <v>1635396.8253968253</v>
      </c>
    </row>
    <row r="35" spans="1:19" ht="20.149999999999999" customHeight="1" x14ac:dyDescent="0.25">
      <c r="A35" s="56">
        <v>30</v>
      </c>
      <c r="B35" s="56">
        <v>2014</v>
      </c>
      <c r="C35" s="59">
        <v>2</v>
      </c>
      <c r="D35" s="59">
        <v>7691</v>
      </c>
      <c r="E35" s="58">
        <v>3625334.7475523134</v>
      </c>
      <c r="F35" s="60">
        <v>3665800.0000000005</v>
      </c>
      <c r="G35" s="58">
        <v>123247.33816471492</v>
      </c>
      <c r="H35" s="60">
        <v>124623.00000000001</v>
      </c>
      <c r="I35" s="58">
        <v>3010599.30015358</v>
      </c>
      <c r="J35" s="60">
        <v>3044203</v>
      </c>
      <c r="K35" s="58"/>
      <c r="L35" s="60"/>
      <c r="M35" s="58">
        <v>141420913.39748511</v>
      </c>
      <c r="N35" s="60">
        <v>142999425</v>
      </c>
      <c r="O35" s="58">
        <v>29851421.477346897</v>
      </c>
      <c r="P35" s="60">
        <v>30184617</v>
      </c>
      <c r="Q35" s="58">
        <v>178031516.26070264</v>
      </c>
      <c r="R35" s="60">
        <v>180018668.00000003</v>
      </c>
      <c r="S35" s="61">
        <v>50.060735629949953</v>
      </c>
    </row>
    <row r="36" spans="1:19" ht="20.149999999999999" customHeight="1" x14ac:dyDescent="0.25">
      <c r="A36" s="56">
        <v>31</v>
      </c>
      <c r="B36" s="56">
        <v>2013</v>
      </c>
      <c r="C36" s="59">
        <v>4</v>
      </c>
      <c r="D36" s="59">
        <v>4233</v>
      </c>
      <c r="E36" s="58">
        <v>1713953.3320603399</v>
      </c>
      <c r="F36" s="60">
        <v>1742400</v>
      </c>
      <c r="G36" s="58">
        <v>127912.03026541915</v>
      </c>
      <c r="H36" s="60">
        <v>130035.00000000001</v>
      </c>
      <c r="I36" s="58">
        <v>6625130.0042008795</v>
      </c>
      <c r="J36" s="60">
        <v>6735088.0000000009</v>
      </c>
      <c r="K36" s="58"/>
      <c r="L36" s="60"/>
      <c r="M36" s="58">
        <v>147346787.50754249</v>
      </c>
      <c r="N36" s="60">
        <v>149792318</v>
      </c>
      <c r="O36" s="58">
        <v>13512894.043059006</v>
      </c>
      <c r="P36" s="60">
        <v>13737169.000000002</v>
      </c>
      <c r="Q36" s="58">
        <v>169326676.91712818</v>
      </c>
      <c r="R36" s="60">
        <v>172137010.00000003</v>
      </c>
      <c r="S36" s="61">
        <v>48.778524760912788</v>
      </c>
    </row>
    <row r="37" spans="1:19" ht="20.149999999999999" customHeight="1" x14ac:dyDescent="0.25">
      <c r="A37" s="56">
        <v>32</v>
      </c>
      <c r="B37" s="56">
        <v>1979</v>
      </c>
      <c r="C37" s="59">
        <v>423</v>
      </c>
      <c r="D37" s="59">
        <v>30331</v>
      </c>
      <c r="E37" s="58">
        <v>15574747.646412631</v>
      </c>
      <c r="F37" s="60">
        <v>4403497.9999999991</v>
      </c>
      <c r="G37" s="58">
        <v>25326648.558874015</v>
      </c>
      <c r="H37" s="60">
        <v>7160684</v>
      </c>
      <c r="I37" s="58">
        <v>39914819.406797118</v>
      </c>
      <c r="J37" s="60">
        <v>11285244</v>
      </c>
      <c r="K37" s="58">
        <v>190557001.97871608</v>
      </c>
      <c r="L37" s="60">
        <v>53876787.999999993</v>
      </c>
      <c r="M37" s="58">
        <v>214822759.8589083</v>
      </c>
      <c r="N37" s="60">
        <v>60737522.999999985</v>
      </c>
      <c r="O37" s="58">
        <v>74087242.487469956</v>
      </c>
      <c r="P37" s="60">
        <v>20946921.999999996</v>
      </c>
      <c r="Q37" s="58">
        <v>560283219.93717825</v>
      </c>
      <c r="R37" s="60">
        <v>158410659</v>
      </c>
      <c r="S37" s="61">
        <v>44.052505558406018</v>
      </c>
    </row>
    <row r="38" spans="1:19" ht="20.149999999999999" customHeight="1" x14ac:dyDescent="0.25">
      <c r="A38" s="56">
        <v>33</v>
      </c>
      <c r="B38" s="56">
        <v>1994</v>
      </c>
      <c r="C38" s="59">
        <v>72</v>
      </c>
      <c r="D38" s="59">
        <v>11852</v>
      </c>
      <c r="E38" s="58">
        <v>921112.68368657678</v>
      </c>
      <c r="F38" s="60">
        <v>556798</v>
      </c>
      <c r="G38" s="58">
        <v>7247201.0041746954</v>
      </c>
      <c r="H38" s="60">
        <v>4380818</v>
      </c>
      <c r="I38" s="58">
        <v>18097484.188503537</v>
      </c>
      <c r="J38" s="60">
        <v>10939642.000000002</v>
      </c>
      <c r="K38" s="58"/>
      <c r="L38" s="60"/>
      <c r="M38" s="58">
        <v>143421521.88535649</v>
      </c>
      <c r="N38" s="60">
        <v>86696034.000000015</v>
      </c>
      <c r="O38" s="58">
        <v>84041139.226878613</v>
      </c>
      <c r="P38" s="60">
        <v>50801535</v>
      </c>
      <c r="Q38" s="58">
        <v>253728458.9885999</v>
      </c>
      <c r="R38" s="60">
        <v>153374827</v>
      </c>
      <c r="S38" s="61">
        <v>38.861647555823779</v>
      </c>
    </row>
    <row r="39" spans="1:19" ht="20.149999999999999" customHeight="1" x14ac:dyDescent="0.25">
      <c r="A39" s="56">
        <v>34</v>
      </c>
      <c r="B39" s="56">
        <v>2018</v>
      </c>
      <c r="C39" s="59">
        <v>53</v>
      </c>
      <c r="D39" s="59">
        <v>2496</v>
      </c>
      <c r="E39" s="58">
        <v>6347516.2079628911</v>
      </c>
      <c r="F39" s="60">
        <v>6375240</v>
      </c>
      <c r="G39" s="58">
        <v>299003.05633938924</v>
      </c>
      <c r="H39" s="60">
        <v>300309</v>
      </c>
      <c r="I39" s="58">
        <v>5210469.4415345956</v>
      </c>
      <c r="J39" s="60">
        <v>5233227</v>
      </c>
      <c r="K39" s="58"/>
      <c r="L39" s="60"/>
      <c r="M39" s="58">
        <v>101603843.96453419</v>
      </c>
      <c r="N39" s="60">
        <v>102047615</v>
      </c>
      <c r="O39" s="58">
        <v>27208960.514109004</v>
      </c>
      <c r="P39" s="60">
        <v>27327800</v>
      </c>
      <c r="Q39" s="58">
        <v>140669793.18448007</v>
      </c>
      <c r="R39" s="60">
        <v>141284191</v>
      </c>
      <c r="S39" s="61">
        <v>35.548424938757208</v>
      </c>
    </row>
    <row r="40" spans="1:19" ht="20.149999999999999" customHeight="1" x14ac:dyDescent="0.25">
      <c r="A40" s="56">
        <v>35</v>
      </c>
      <c r="B40" s="56">
        <v>1985</v>
      </c>
      <c r="C40" s="59">
        <v>250</v>
      </c>
      <c r="D40" s="59">
        <v>72257</v>
      </c>
      <c r="E40" s="58">
        <v>2367908.6958028493</v>
      </c>
      <c r="F40" s="60">
        <v>1193721.9999999998</v>
      </c>
      <c r="G40" s="58">
        <v>10476034.461494032</v>
      </c>
      <c r="H40" s="60">
        <v>5281231</v>
      </c>
      <c r="I40" s="58">
        <v>3122723.4557181369</v>
      </c>
      <c r="J40" s="60">
        <v>1574243</v>
      </c>
      <c r="K40" s="58">
        <v>140974709.22814786</v>
      </c>
      <c r="L40" s="60">
        <v>71068877</v>
      </c>
      <c r="M40" s="58">
        <v>87142242.385829806</v>
      </c>
      <c r="N40" s="60">
        <v>43930584</v>
      </c>
      <c r="O40" s="58">
        <v>26560804.716596074</v>
      </c>
      <c r="P40" s="60">
        <v>13389966</v>
      </c>
      <c r="Q40" s="58">
        <v>270644422.94358879</v>
      </c>
      <c r="R40" s="60">
        <v>136438623</v>
      </c>
      <c r="S40" s="61">
        <v>29.485161548808058</v>
      </c>
    </row>
    <row r="41" spans="1:19" ht="20.149999999999999" customHeight="1" x14ac:dyDescent="0.25">
      <c r="A41" s="56">
        <v>36</v>
      </c>
      <c r="B41" s="56">
        <v>1988</v>
      </c>
      <c r="C41" s="59">
        <v>143</v>
      </c>
      <c r="D41" s="59">
        <v>5053</v>
      </c>
      <c r="E41" s="58">
        <v>1151649.4792652905</v>
      </c>
      <c r="F41" s="60">
        <v>590300</v>
      </c>
      <c r="G41" s="58">
        <v>2899799.9325885247</v>
      </c>
      <c r="H41" s="60">
        <v>1486348</v>
      </c>
      <c r="I41" s="58">
        <v>20609318.576595336</v>
      </c>
      <c r="J41" s="60">
        <v>10563700.999999998</v>
      </c>
      <c r="K41" s="58">
        <v>26464893.32777882</v>
      </c>
      <c r="L41" s="60">
        <v>13565087.999999996</v>
      </c>
      <c r="M41" s="58">
        <v>161444283.67354667</v>
      </c>
      <c r="N41" s="60">
        <v>82751360</v>
      </c>
      <c r="O41" s="58">
        <v>25281413.997159626</v>
      </c>
      <c r="P41" s="60">
        <v>12958473</v>
      </c>
      <c r="Q41" s="58">
        <v>237851358.98693424</v>
      </c>
      <c r="R41" s="60">
        <v>121915269.99999999</v>
      </c>
      <c r="S41" s="61">
        <v>21.890071600059493</v>
      </c>
    </row>
    <row r="42" spans="1:19" ht="20.149999999999999" customHeight="1" x14ac:dyDescent="0.25">
      <c r="A42" s="56">
        <v>37</v>
      </c>
      <c r="B42" s="56">
        <v>1981</v>
      </c>
      <c r="C42" s="59">
        <v>216</v>
      </c>
      <c r="D42" s="59">
        <v>18306</v>
      </c>
      <c r="E42" s="58">
        <v>6835837.5685268762</v>
      </c>
      <c r="F42" s="60">
        <v>3233803</v>
      </c>
      <c r="G42" s="58">
        <v>4530861.5697578974</v>
      </c>
      <c r="H42" s="60">
        <v>2143396.9999999995</v>
      </c>
      <c r="I42" s="58">
        <v>22826994.076938856</v>
      </c>
      <c r="J42" s="60">
        <v>10798677</v>
      </c>
      <c r="K42" s="58">
        <v>34548318.078375041</v>
      </c>
      <c r="L42" s="60">
        <v>16343637.999999998</v>
      </c>
      <c r="M42" s="58">
        <v>168328919.49425521</v>
      </c>
      <c r="N42" s="60">
        <v>79630705</v>
      </c>
      <c r="O42" s="58">
        <v>19937025.82950348</v>
      </c>
      <c r="P42" s="60">
        <v>9431530.9999999981</v>
      </c>
      <c r="Q42" s="58">
        <v>257007956.61735737</v>
      </c>
      <c r="R42" s="60">
        <v>121581751</v>
      </c>
      <c r="S42" s="61">
        <v>19.889961389961393</v>
      </c>
    </row>
    <row r="43" spans="1:19" ht="20.149999999999999" customHeight="1" x14ac:dyDescent="0.25">
      <c r="A43" s="56">
        <v>38</v>
      </c>
      <c r="B43" s="56">
        <v>1959</v>
      </c>
      <c r="C43" s="57">
        <v>781</v>
      </c>
      <c r="D43" s="58"/>
      <c r="E43" s="58">
        <v>61095751.017422579</v>
      </c>
      <c r="F43" s="60">
        <v>12525132.999999998</v>
      </c>
      <c r="G43" s="58"/>
      <c r="H43" s="60"/>
      <c r="I43" s="58">
        <v>173081634.49910042</v>
      </c>
      <c r="J43" s="60">
        <v>35483162.999999993</v>
      </c>
      <c r="K43" s="58">
        <v>90612431.440204501</v>
      </c>
      <c r="L43" s="66">
        <v>18576295.999999996</v>
      </c>
      <c r="M43" s="58">
        <v>72640671.769245312</v>
      </c>
      <c r="N43" s="60">
        <v>14891936.999999994</v>
      </c>
      <c r="O43" s="58">
        <v>17810507.623804558</v>
      </c>
      <c r="P43" s="60">
        <v>3651300.9999999986</v>
      </c>
      <c r="Q43" s="58">
        <v>415240996.3497774</v>
      </c>
      <c r="R43" s="60">
        <v>85127829.999999985</v>
      </c>
      <c r="S43" s="61">
        <v>18.2677304964539</v>
      </c>
    </row>
    <row r="44" spans="1:19" ht="20.149999999999999" customHeight="1" x14ac:dyDescent="0.25">
      <c r="A44" s="56">
        <v>39</v>
      </c>
      <c r="B44" s="56">
        <v>1982</v>
      </c>
      <c r="C44" s="59">
        <v>121</v>
      </c>
      <c r="D44" s="59">
        <v>6609</v>
      </c>
      <c r="E44" s="58">
        <v>1613162.6407291256</v>
      </c>
      <c r="F44" s="60">
        <v>798831</v>
      </c>
      <c r="G44" s="58">
        <v>2014939.2526460208</v>
      </c>
      <c r="H44" s="60">
        <v>997789</v>
      </c>
      <c r="I44" s="58">
        <v>8858532.3241865914</v>
      </c>
      <c r="J44" s="60">
        <v>4386706</v>
      </c>
      <c r="K44" s="58">
        <v>54683303.761270098</v>
      </c>
      <c r="L44" s="60">
        <v>27078930.000000007</v>
      </c>
      <c r="M44" s="58">
        <v>81003843.930811435</v>
      </c>
      <c r="N44" s="60">
        <v>40112745</v>
      </c>
      <c r="O44" s="58">
        <v>16110957.805762442</v>
      </c>
      <c r="P44" s="60">
        <v>7978074.9999999991</v>
      </c>
      <c r="Q44" s="58">
        <v>164284739.7154057</v>
      </c>
      <c r="R44" s="60">
        <v>81353076</v>
      </c>
      <c r="S44" s="61">
        <v>17.20033388981636</v>
      </c>
    </row>
    <row r="45" spans="1:19" ht="20.149999999999999" customHeight="1" x14ac:dyDescent="0.25">
      <c r="A45" s="56">
        <v>40</v>
      </c>
      <c r="B45" s="56">
        <v>2008</v>
      </c>
      <c r="C45" s="59">
        <v>11</v>
      </c>
      <c r="D45" s="59">
        <v>4627</v>
      </c>
      <c r="E45" s="58">
        <v>1651625.9541984734</v>
      </c>
      <c r="F45" s="60">
        <v>1533000</v>
      </c>
      <c r="G45" s="58">
        <v>185727.65492000416</v>
      </c>
      <c r="H45" s="60">
        <v>172387.99999999997</v>
      </c>
      <c r="I45" s="58">
        <v>4130522.5827669152</v>
      </c>
      <c r="J45" s="60">
        <v>3833853.0000000005</v>
      </c>
      <c r="K45" s="58"/>
      <c r="L45" s="60"/>
      <c r="M45" s="58">
        <v>56018730.792429164</v>
      </c>
      <c r="N45" s="60">
        <v>51995256.000000007</v>
      </c>
      <c r="O45" s="58">
        <v>6645556.7441179557</v>
      </c>
      <c r="P45" s="60">
        <v>6168248</v>
      </c>
      <c r="Q45" s="58">
        <v>68632163.728432506</v>
      </c>
      <c r="R45" s="60">
        <v>63702745</v>
      </c>
      <c r="S45" s="61">
        <v>15.89969135802469</v>
      </c>
    </row>
    <row r="46" spans="1:19" ht="20.149999999999999" customHeight="1" x14ac:dyDescent="0.25">
      <c r="A46" s="56">
        <v>41</v>
      </c>
      <c r="B46" s="56">
        <v>1977</v>
      </c>
      <c r="C46" s="59">
        <v>345</v>
      </c>
      <c r="D46" s="59">
        <v>73484</v>
      </c>
      <c r="E46" s="58">
        <v>10702983.375512062</v>
      </c>
      <c r="F46" s="60">
        <v>2282292</v>
      </c>
      <c r="G46" s="58">
        <v>434537.11451979971</v>
      </c>
      <c r="H46" s="60">
        <v>92660.2</v>
      </c>
      <c r="I46" s="58">
        <v>10766360.659763312</v>
      </c>
      <c r="J46" s="60">
        <v>2295806.4999999995</v>
      </c>
      <c r="K46" s="58">
        <v>12936595.928538915</v>
      </c>
      <c r="L46" s="60">
        <v>2758584.9999999995</v>
      </c>
      <c r="M46" s="58">
        <v>56306679.097223476</v>
      </c>
      <c r="N46" s="60">
        <v>12006772.199999997</v>
      </c>
      <c r="O46" s="58">
        <v>175186289.06463358</v>
      </c>
      <c r="P46" s="60">
        <v>37356525</v>
      </c>
      <c r="Q46" s="58">
        <v>266333445.24019113</v>
      </c>
      <c r="R46" s="60">
        <v>56792640.899999991</v>
      </c>
      <c r="S46" s="61">
        <v>14.888728323699421</v>
      </c>
    </row>
    <row r="47" spans="1:19" ht="20.149999999999999" customHeight="1" x14ac:dyDescent="0.25">
      <c r="A47" s="56">
        <v>42</v>
      </c>
      <c r="B47" s="56">
        <v>1972</v>
      </c>
      <c r="C47" s="59">
        <v>852</v>
      </c>
      <c r="D47" s="59">
        <v>656361</v>
      </c>
      <c r="E47" s="58">
        <v>49976751.080748662</v>
      </c>
      <c r="F47" s="60">
        <v>4535403.5</v>
      </c>
      <c r="G47" s="58">
        <v>2752311.4641711232</v>
      </c>
      <c r="H47" s="60">
        <v>249773.00000000003</v>
      </c>
      <c r="I47" s="58">
        <v>30775667.05882353</v>
      </c>
      <c r="J47" s="60">
        <v>2792900</v>
      </c>
      <c r="K47" s="58">
        <v>129185704.88941178</v>
      </c>
      <c r="L47" s="60">
        <v>11723637.200000001</v>
      </c>
      <c r="M47" s="58">
        <v>137391310.50727275</v>
      </c>
      <c r="N47" s="60">
        <v>12468298.100000001</v>
      </c>
      <c r="O47" s="58">
        <v>25771577.093582887</v>
      </c>
      <c r="P47" s="60">
        <v>2338777.5</v>
      </c>
      <c r="Q47" s="58">
        <v>375853322.09401077</v>
      </c>
      <c r="R47" s="60">
        <v>34108789.300000004</v>
      </c>
      <c r="S47" s="61">
        <v>13.64635761589404</v>
      </c>
    </row>
    <row r="48" spans="1:19" ht="20.149999999999999" customHeight="1" x14ac:dyDescent="0.25">
      <c r="A48" s="56">
        <v>43</v>
      </c>
      <c r="B48" s="56">
        <v>2015</v>
      </c>
      <c r="C48" s="59"/>
      <c r="D48" s="58">
        <v>92</v>
      </c>
      <c r="E48" s="58">
        <v>261902.25999999998</v>
      </c>
      <c r="F48" s="60">
        <v>254199.99999999997</v>
      </c>
      <c r="G48" s="58">
        <v>314252.8333</v>
      </c>
      <c r="H48" s="60">
        <v>305011</v>
      </c>
      <c r="I48" s="58">
        <v>10611.059699999998</v>
      </c>
      <c r="J48" s="60">
        <v>10298.999999999998</v>
      </c>
      <c r="K48" s="58"/>
      <c r="L48" s="60"/>
      <c r="M48" s="58">
        <v>13529532.813200001</v>
      </c>
      <c r="N48" s="60">
        <v>13131644</v>
      </c>
      <c r="O48" s="58">
        <v>18711267.997000001</v>
      </c>
      <c r="P48" s="60">
        <v>18160990</v>
      </c>
      <c r="Q48" s="58">
        <v>32827566.963199999</v>
      </c>
      <c r="R48" s="60">
        <v>31862144</v>
      </c>
      <c r="S48" s="61">
        <v>12.564634146341465</v>
      </c>
    </row>
    <row r="49" spans="1:19" ht="20.149999999999999" customHeight="1" x14ac:dyDescent="0.25">
      <c r="A49" s="56">
        <v>44</v>
      </c>
      <c r="B49" s="56">
        <v>1969</v>
      </c>
      <c r="C49" s="59">
        <v>699</v>
      </c>
      <c r="D49" s="59">
        <v>341875</v>
      </c>
      <c r="E49" s="58">
        <v>32588336.889450867</v>
      </c>
      <c r="F49" s="60">
        <v>2188792.5</v>
      </c>
      <c r="G49" s="58">
        <v>2058575.1329479767</v>
      </c>
      <c r="H49" s="60">
        <v>138264</v>
      </c>
      <c r="I49" s="58">
        <v>49683909.747109823</v>
      </c>
      <c r="J49" s="60">
        <v>3337015</v>
      </c>
      <c r="K49" s="58">
        <v>179540593.14999998</v>
      </c>
      <c r="L49" s="60">
        <v>12058826.6</v>
      </c>
      <c r="M49" s="58">
        <v>150555645.64479771</v>
      </c>
      <c r="N49" s="60">
        <v>10112055.400000002</v>
      </c>
      <c r="O49" s="58">
        <v>25400066.299132947</v>
      </c>
      <c r="P49" s="60">
        <v>1705993</v>
      </c>
      <c r="Q49" s="58">
        <v>439827126.86343926</v>
      </c>
      <c r="R49" s="60">
        <v>29540946.5</v>
      </c>
      <c r="S49" s="61">
        <v>11.019251336898396</v>
      </c>
    </row>
    <row r="50" spans="1:19" ht="20.149999999999999" customHeight="1" x14ac:dyDescent="0.25">
      <c r="A50" s="56">
        <v>45</v>
      </c>
      <c r="B50" s="56">
        <v>1978</v>
      </c>
      <c r="C50" s="59">
        <v>158</v>
      </c>
      <c r="D50" s="59">
        <v>21819</v>
      </c>
      <c r="E50" s="58">
        <v>4353806.8088834565</v>
      </c>
      <c r="F50" s="60">
        <v>1037003.0000000001</v>
      </c>
      <c r="G50" s="58">
        <v>4033695.8736756328</v>
      </c>
      <c r="H50" s="60">
        <v>960758.00000000012</v>
      </c>
      <c r="I50" s="58">
        <v>7230258.3027709881</v>
      </c>
      <c r="J50" s="60">
        <v>1722125.0000000002</v>
      </c>
      <c r="K50" s="58">
        <v>50557639.698044017</v>
      </c>
      <c r="L50" s="60">
        <v>12041973</v>
      </c>
      <c r="M50" s="58">
        <v>51602042.296658531</v>
      </c>
      <c r="N50" s="60">
        <v>12290732.000000002</v>
      </c>
      <c r="O50" s="58">
        <v>5674656.4470252665</v>
      </c>
      <c r="P50" s="60">
        <v>1351607.0000000002</v>
      </c>
      <c r="Q50" s="58">
        <v>123452099.42705789</v>
      </c>
      <c r="R50" s="60">
        <v>29404198.000000004</v>
      </c>
      <c r="S50" s="61">
        <v>10.303000000000001</v>
      </c>
    </row>
    <row r="51" spans="1:19" ht="20.149999999999999" customHeight="1" x14ac:dyDescent="0.25">
      <c r="A51" s="56">
        <v>46</v>
      </c>
      <c r="B51" s="56">
        <v>1958</v>
      </c>
      <c r="C51" s="59">
        <v>161</v>
      </c>
      <c r="D51" s="59"/>
      <c r="E51" s="58">
        <v>5377213.8448083187</v>
      </c>
      <c r="F51" s="60">
        <v>1074138</v>
      </c>
      <c r="G51" s="58"/>
      <c r="H51" s="60"/>
      <c r="I51" s="58">
        <v>101970619.71867253</v>
      </c>
      <c r="J51" s="60">
        <v>20369380.999999993</v>
      </c>
      <c r="K51" s="58">
        <v>2100067.8839706518</v>
      </c>
      <c r="L51" s="60">
        <v>419503.99999999988</v>
      </c>
      <c r="M51" s="58">
        <v>21893171.6466644</v>
      </c>
      <c r="N51" s="60">
        <v>4373322</v>
      </c>
      <c r="O51" s="58">
        <v>464633.71167581744</v>
      </c>
      <c r="P51" s="60">
        <v>92813.999999999985</v>
      </c>
      <c r="Q51" s="58">
        <v>131805706.80579174</v>
      </c>
      <c r="R51" s="60">
        <v>26329158.999999996</v>
      </c>
      <c r="S51" s="61">
        <v>7.2505277973258266</v>
      </c>
    </row>
    <row r="52" spans="1:19" ht="20.149999999999999" customHeight="1" x14ac:dyDescent="0.25">
      <c r="A52" s="56">
        <v>47</v>
      </c>
      <c r="B52" s="56">
        <v>1992</v>
      </c>
      <c r="C52" s="59">
        <v>40</v>
      </c>
      <c r="D52" s="59">
        <v>965</v>
      </c>
      <c r="E52" s="58">
        <v>167704.48216976394</v>
      </c>
      <c r="F52" s="60">
        <v>97224</v>
      </c>
      <c r="G52" s="58">
        <v>1875373.6906077357</v>
      </c>
      <c r="H52" s="60">
        <v>1087218.0000000005</v>
      </c>
      <c r="I52" s="58">
        <v>2397811.5149840955</v>
      </c>
      <c r="J52" s="60">
        <v>1390093</v>
      </c>
      <c r="K52" s="58"/>
      <c r="L52" s="60"/>
      <c r="M52" s="58">
        <v>25941439.512472801</v>
      </c>
      <c r="N52" s="60">
        <v>15039136</v>
      </c>
      <c r="O52" s="58">
        <v>11117704.593336685</v>
      </c>
      <c r="P52" s="60">
        <v>6445312</v>
      </c>
      <c r="Q52" s="58">
        <v>41500033.793571077</v>
      </c>
      <c r="R52" s="60">
        <v>24058983</v>
      </c>
      <c r="S52" s="61">
        <v>5.7334446299387869</v>
      </c>
    </row>
    <row r="53" spans="1:19" ht="20.149999999999999" customHeight="1" x14ac:dyDescent="0.25">
      <c r="A53" s="56">
        <v>48</v>
      </c>
      <c r="B53" s="56">
        <v>1974</v>
      </c>
      <c r="C53" s="59">
        <v>178</v>
      </c>
      <c r="D53" s="59">
        <v>34399</v>
      </c>
      <c r="E53" s="58">
        <v>2871789.7750175935</v>
      </c>
      <c r="F53" s="60">
        <v>396080.10000000003</v>
      </c>
      <c r="G53" s="58">
        <v>952414.83040112595</v>
      </c>
      <c r="H53" s="60">
        <v>131358</v>
      </c>
      <c r="I53" s="58">
        <v>5982058.8349753702</v>
      </c>
      <c r="J53" s="60">
        <v>825051.50000000012</v>
      </c>
      <c r="K53" s="58">
        <v>111618136.34264603</v>
      </c>
      <c r="L53" s="60">
        <v>15394484.300000001</v>
      </c>
      <c r="M53" s="58">
        <v>40682089.375510201</v>
      </c>
      <c r="N53" s="60">
        <v>5610914.2000000002</v>
      </c>
      <c r="O53" s="58">
        <v>6415516.4132301193</v>
      </c>
      <c r="P53" s="60">
        <v>884834.4</v>
      </c>
      <c r="Q53" s="58">
        <v>168522005.57178044</v>
      </c>
      <c r="R53" s="60">
        <v>23242722.500000004</v>
      </c>
      <c r="S53" s="61">
        <v>5.1131513647642688</v>
      </c>
    </row>
    <row r="54" spans="1:19" ht="20.149999999999999" customHeight="1" x14ac:dyDescent="0.25">
      <c r="A54" s="56">
        <v>49</v>
      </c>
      <c r="B54" s="56">
        <v>1960</v>
      </c>
      <c r="C54" s="59">
        <v>81</v>
      </c>
      <c r="D54" s="59"/>
      <c r="E54" s="58">
        <v>5657319.679322728</v>
      </c>
      <c r="F54" s="60">
        <v>1284221.9999999998</v>
      </c>
      <c r="G54" s="58"/>
      <c r="H54" s="60"/>
      <c r="I54" s="58">
        <v>67988077.628270894</v>
      </c>
      <c r="J54" s="60">
        <v>15433418.999999998</v>
      </c>
      <c r="K54" s="58">
        <v>14175514.795621684</v>
      </c>
      <c r="L54" s="60">
        <v>3217867.9999999995</v>
      </c>
      <c r="M54" s="58">
        <v>10260414.442876687</v>
      </c>
      <c r="N54" s="60">
        <v>2329133</v>
      </c>
      <c r="O54" s="58">
        <v>2423830.5293312808</v>
      </c>
      <c r="P54" s="60">
        <v>550214</v>
      </c>
      <c r="Q54" s="58">
        <v>100505157.07542327</v>
      </c>
      <c r="R54" s="60">
        <v>22814855.999999996</v>
      </c>
      <c r="S54" s="61">
        <v>4.6895766954938551</v>
      </c>
    </row>
    <row r="55" spans="1:19" ht="20.149999999999999" customHeight="1" x14ac:dyDescent="0.25">
      <c r="A55" s="56">
        <v>50</v>
      </c>
      <c r="B55" s="56">
        <v>1970</v>
      </c>
      <c r="C55" s="59">
        <v>267</v>
      </c>
      <c r="D55" s="59">
        <v>228788</v>
      </c>
      <c r="E55" s="58">
        <v>13091932.034039734</v>
      </c>
      <c r="F55" s="60">
        <v>959371.89999999991</v>
      </c>
      <c r="G55" s="58">
        <v>6055760.8764238423</v>
      </c>
      <c r="H55" s="60">
        <v>443763.90000000008</v>
      </c>
      <c r="I55" s="58">
        <v>19073916.607284766</v>
      </c>
      <c r="J55" s="60">
        <v>1397729.4999999998</v>
      </c>
      <c r="K55" s="58">
        <v>127255256.94490068</v>
      </c>
      <c r="L55" s="60">
        <v>9325217.8000000007</v>
      </c>
      <c r="M55" s="58">
        <v>97400622.296556279</v>
      </c>
      <c r="N55" s="60">
        <v>7137481.2999999989</v>
      </c>
      <c r="O55" s="58">
        <v>15430707.575496688</v>
      </c>
      <c r="P55" s="60">
        <v>1130756.5</v>
      </c>
      <c r="Q55" s="58">
        <v>278308196.33470201</v>
      </c>
      <c r="R55" s="60">
        <v>20394320.900000002</v>
      </c>
      <c r="S55" s="61">
        <v>4.1984515077424618</v>
      </c>
    </row>
    <row r="56" spans="1:19" ht="20.149999999999999" customHeight="1" x14ac:dyDescent="0.25">
      <c r="A56" s="56">
        <v>51</v>
      </c>
      <c r="B56" s="56">
        <v>1983</v>
      </c>
      <c r="C56" s="59">
        <v>91</v>
      </c>
      <c r="D56" s="59">
        <v>1355</v>
      </c>
      <c r="E56" s="58">
        <v>4152671.4216396012</v>
      </c>
      <c r="F56" s="60">
        <v>2060012</v>
      </c>
      <c r="G56" s="58">
        <v>2036220.3322246142</v>
      </c>
      <c r="H56" s="60">
        <v>1010106.0000000002</v>
      </c>
      <c r="I56" s="58">
        <v>182214.53198982589</v>
      </c>
      <c r="J56" s="60">
        <v>90391</v>
      </c>
      <c r="K56" s="58">
        <v>19945678.693993349</v>
      </c>
      <c r="L56" s="60">
        <v>9894435</v>
      </c>
      <c r="M56" s="58">
        <v>8546091.5585991014</v>
      </c>
      <c r="N56" s="60">
        <v>4239452</v>
      </c>
      <c r="O56" s="58">
        <v>4075012.8867149288</v>
      </c>
      <c r="P56" s="60">
        <v>2021488</v>
      </c>
      <c r="Q56" s="58">
        <v>38937889.425161421</v>
      </c>
      <c r="R56" s="60">
        <v>19315884</v>
      </c>
      <c r="S56" s="61">
        <v>3.53690353587367</v>
      </c>
    </row>
    <row r="57" spans="1:19" ht="20.149999999999999" customHeight="1" x14ac:dyDescent="0.25">
      <c r="A57" s="56">
        <v>52</v>
      </c>
      <c r="B57" s="56">
        <v>1961</v>
      </c>
      <c r="C57" s="59">
        <v>252</v>
      </c>
      <c r="D57" s="59"/>
      <c r="E57" s="58">
        <v>4833914.8438442983</v>
      </c>
      <c r="F57" s="60">
        <v>1243878.0000000002</v>
      </c>
      <c r="G57" s="58"/>
      <c r="H57" s="60"/>
      <c r="I57" s="58">
        <v>35237336.467637308</v>
      </c>
      <c r="J57" s="60">
        <v>9067381.0000000019</v>
      </c>
      <c r="K57" s="58">
        <v>14741645.254224507</v>
      </c>
      <c r="L57" s="60">
        <v>3793366.0000000009</v>
      </c>
      <c r="M57" s="58">
        <v>12469707.842486424</v>
      </c>
      <c r="N57" s="60">
        <v>3208744.0000000005</v>
      </c>
      <c r="O57" s="58">
        <v>574161.4118135185</v>
      </c>
      <c r="P57" s="60">
        <v>147745.00000000003</v>
      </c>
      <c r="Q57" s="58">
        <v>67856765.820006058</v>
      </c>
      <c r="R57" s="60">
        <v>17461114.000000004</v>
      </c>
      <c r="S57" s="61">
        <v>2.5445789083724377</v>
      </c>
    </row>
    <row r="58" spans="1:19" ht="20.149999999999999" customHeight="1" x14ac:dyDescent="0.25">
      <c r="A58" s="56">
        <v>53</v>
      </c>
      <c r="B58" s="56">
        <v>1976</v>
      </c>
      <c r="C58" s="59">
        <v>529</v>
      </c>
      <c r="D58" s="59">
        <v>9901</v>
      </c>
      <c r="E58" s="58">
        <v>2562113.2253101747</v>
      </c>
      <c r="F58" s="60">
        <v>501083.00000000012</v>
      </c>
      <c r="G58" s="58">
        <v>6268237.8238213407</v>
      </c>
      <c r="H58" s="60">
        <v>1225905</v>
      </c>
      <c r="I58" s="58">
        <v>7062279.5518610431</v>
      </c>
      <c r="J58" s="60">
        <v>1381199</v>
      </c>
      <c r="K58" s="58">
        <v>20077857.482382141</v>
      </c>
      <c r="L58" s="60">
        <v>3926709.0000000009</v>
      </c>
      <c r="M58" s="58">
        <v>28922668.523573216</v>
      </c>
      <c r="N58" s="60">
        <v>5656525.0000000019</v>
      </c>
      <c r="O58" s="58">
        <v>7250085.6014888361</v>
      </c>
      <c r="P58" s="60">
        <v>1417929.0000000002</v>
      </c>
      <c r="Q58" s="58">
        <v>72143242.208436742</v>
      </c>
      <c r="R58" s="60">
        <v>14109350.000000002</v>
      </c>
      <c r="S58" s="61">
        <v>2.1138695116947064</v>
      </c>
    </row>
    <row r="59" spans="1:19" ht="20.149999999999999" customHeight="1" x14ac:dyDescent="0.25">
      <c r="A59" s="56">
        <v>54</v>
      </c>
      <c r="B59" s="56">
        <v>1971</v>
      </c>
      <c r="C59" s="59">
        <v>357</v>
      </c>
      <c r="D59" s="59">
        <v>115881</v>
      </c>
      <c r="E59" s="58">
        <v>7017536.6402439019</v>
      </c>
      <c r="F59" s="60">
        <v>558514.99999999988</v>
      </c>
      <c r="G59" s="58">
        <v>5252595.046341463</v>
      </c>
      <c r="H59" s="60">
        <v>418045.99999999994</v>
      </c>
      <c r="I59" s="58">
        <v>12439766.812195124</v>
      </c>
      <c r="J59" s="60">
        <v>990062</v>
      </c>
      <c r="K59" s="58">
        <v>51061228.237804882</v>
      </c>
      <c r="L59" s="60">
        <v>4063884.9999999995</v>
      </c>
      <c r="M59" s="58">
        <v>53569924.55475609</v>
      </c>
      <c r="N59" s="60">
        <v>4263548.2999999989</v>
      </c>
      <c r="O59" s="58">
        <v>8928227.9902439043</v>
      </c>
      <c r="P59" s="60">
        <v>710584</v>
      </c>
      <c r="Q59" s="58">
        <v>138269279.28158537</v>
      </c>
      <c r="R59" s="60">
        <v>11004640.299999999</v>
      </c>
      <c r="S59" s="61">
        <v>2.0194041552332416</v>
      </c>
    </row>
    <row r="60" spans="1:19" ht="20.149999999999999" customHeight="1" x14ac:dyDescent="0.25">
      <c r="A60" s="56">
        <v>55</v>
      </c>
      <c r="B60" s="56">
        <v>1965</v>
      </c>
      <c r="C60" s="59">
        <v>242</v>
      </c>
      <c r="D60" s="59">
        <v>290058</v>
      </c>
      <c r="E60" s="58">
        <v>18727173.462094601</v>
      </c>
      <c r="F60" s="60">
        <v>941538.95500000019</v>
      </c>
      <c r="G60" s="58">
        <v>216225.7592664093</v>
      </c>
      <c r="H60" s="60">
        <v>10871.1</v>
      </c>
      <c r="I60" s="58">
        <v>56834568.383648656</v>
      </c>
      <c r="J60" s="60">
        <v>2857449.91</v>
      </c>
      <c r="K60" s="58">
        <v>59525401.640581094</v>
      </c>
      <c r="L60" s="60">
        <v>2992735.9070000001</v>
      </c>
      <c r="M60" s="58">
        <v>67470997.908411205</v>
      </c>
      <c r="N60" s="60">
        <v>3392213.6189999999</v>
      </c>
      <c r="O60" s="58">
        <v>14034338.3983224</v>
      </c>
      <c r="P60" s="60">
        <v>705599.07700000016</v>
      </c>
      <c r="Q60" s="58">
        <v>216808705.55232438</v>
      </c>
      <c r="R60" s="60">
        <v>10900408.568000002</v>
      </c>
      <c r="S60" s="61">
        <v>2.0158481706124047</v>
      </c>
    </row>
    <row r="61" spans="1:19" ht="20.149999999999999" customHeight="1" x14ac:dyDescent="0.25">
      <c r="A61" s="56">
        <v>56</v>
      </c>
      <c r="B61" s="56">
        <v>1975</v>
      </c>
      <c r="C61" s="59">
        <v>91</v>
      </c>
      <c r="D61" s="59">
        <v>4098</v>
      </c>
      <c r="E61" s="58">
        <v>1513703.9170840289</v>
      </c>
      <c r="F61" s="60">
        <v>264013</v>
      </c>
      <c r="G61" s="58">
        <v>308252.91708402894</v>
      </c>
      <c r="H61" s="60">
        <v>53764</v>
      </c>
      <c r="I61" s="58">
        <v>3133035.0845854194</v>
      </c>
      <c r="J61" s="60">
        <v>546448.99999999988</v>
      </c>
      <c r="K61" s="58">
        <v>33091166.226488594</v>
      </c>
      <c r="L61" s="60">
        <v>5771603</v>
      </c>
      <c r="M61" s="58">
        <v>12348635.70951586</v>
      </c>
      <c r="N61" s="60">
        <v>2153790</v>
      </c>
      <c r="O61" s="58">
        <v>419447.34223706176</v>
      </c>
      <c r="P61" s="60">
        <v>73158</v>
      </c>
      <c r="Q61" s="58">
        <v>50814241.19699499</v>
      </c>
      <c r="R61" s="60">
        <v>8862777</v>
      </c>
      <c r="S61" s="61">
        <v>2.0013597513597516</v>
      </c>
    </row>
    <row r="62" spans="1:19" ht="20.149999999999999" customHeight="1" x14ac:dyDescent="0.25">
      <c r="A62" s="56">
        <v>57</v>
      </c>
      <c r="B62" s="56">
        <v>1966</v>
      </c>
      <c r="C62" s="59">
        <v>157</v>
      </c>
      <c r="D62" s="59">
        <v>163687</v>
      </c>
      <c r="E62" s="58">
        <v>5702856.6418439737</v>
      </c>
      <c r="F62" s="60">
        <v>312182.00000000012</v>
      </c>
      <c r="G62" s="58">
        <v>1123081.8031914895</v>
      </c>
      <c r="H62" s="60">
        <v>61479.000000000015</v>
      </c>
      <c r="I62" s="58">
        <v>24796197.21808511</v>
      </c>
      <c r="J62" s="60">
        <v>1357377.0000000002</v>
      </c>
      <c r="K62" s="58">
        <v>35660345.363475189</v>
      </c>
      <c r="L62" s="60">
        <v>1952095.0000000005</v>
      </c>
      <c r="M62" s="58">
        <v>35858952.129432634</v>
      </c>
      <c r="N62" s="60">
        <v>1962967.0000000005</v>
      </c>
      <c r="O62" s="58">
        <v>2275793.865248227</v>
      </c>
      <c r="P62" s="60">
        <v>124580.00000000001</v>
      </c>
      <c r="Q62" s="58">
        <v>105417227.02127661</v>
      </c>
      <c r="R62" s="60">
        <v>5770680.0000000009</v>
      </c>
      <c r="S62" s="61">
        <v>1.9836349634193302</v>
      </c>
    </row>
    <row r="63" spans="1:19" ht="20.149999999999999" customHeight="1" x14ac:dyDescent="0.25">
      <c r="A63" s="56">
        <v>58</v>
      </c>
      <c r="B63" s="56">
        <v>1973</v>
      </c>
      <c r="C63" s="59">
        <v>103</v>
      </c>
      <c r="D63" s="59">
        <v>9139</v>
      </c>
      <c r="E63" s="58">
        <v>1493826.8185000001</v>
      </c>
      <c r="F63" s="60">
        <v>144989.5</v>
      </c>
      <c r="G63" s="58">
        <v>1199578.2900000005</v>
      </c>
      <c r="H63" s="60">
        <v>116430.00000000004</v>
      </c>
      <c r="I63" s="58">
        <v>2613180.7990000006</v>
      </c>
      <c r="J63" s="60">
        <v>253633.00000000003</v>
      </c>
      <c r="K63" s="58">
        <v>23330458.350500003</v>
      </c>
      <c r="L63" s="60">
        <v>2264433.5</v>
      </c>
      <c r="M63" s="58">
        <v>22822268.027000006</v>
      </c>
      <c r="N63" s="60">
        <v>2215109.0000000005</v>
      </c>
      <c r="O63" s="58">
        <v>5157269.6800000016</v>
      </c>
      <c r="P63" s="60">
        <v>500560.00000000012</v>
      </c>
      <c r="Q63" s="58">
        <v>56616581.965000011</v>
      </c>
      <c r="R63" s="60">
        <v>5495155.0000000009</v>
      </c>
      <c r="S63" s="61">
        <v>2.0130910511918718</v>
      </c>
    </row>
    <row r="64" spans="1:19" ht="20.149999999999999" customHeight="1" x14ac:dyDescent="0.25">
      <c r="A64" s="56">
        <v>59</v>
      </c>
      <c r="B64" s="56">
        <v>1968</v>
      </c>
      <c r="C64" s="59">
        <v>174</v>
      </c>
      <c r="D64" s="59">
        <v>66098</v>
      </c>
      <c r="E64" s="58">
        <v>5820366.6260802457</v>
      </c>
      <c r="F64" s="60">
        <v>366067.89999999997</v>
      </c>
      <c r="G64" s="58">
        <v>6661034.1871913578</v>
      </c>
      <c r="H64" s="60">
        <v>418941.10000000003</v>
      </c>
      <c r="I64" s="58">
        <v>11275512.571759257</v>
      </c>
      <c r="J64" s="60">
        <v>709165.5</v>
      </c>
      <c r="K64" s="58">
        <v>27009823.290123459</v>
      </c>
      <c r="L64" s="60">
        <v>1698764.0000000002</v>
      </c>
      <c r="M64" s="58">
        <v>30896882.845216043</v>
      </c>
      <c r="N64" s="60">
        <v>1943237.9</v>
      </c>
      <c r="O64" s="58">
        <v>4681490.8137345668</v>
      </c>
      <c r="P64" s="60">
        <v>294439.09999999998</v>
      </c>
      <c r="Q64" s="58">
        <v>86345110.33410494</v>
      </c>
      <c r="R64" s="60">
        <v>5430615.5000000009</v>
      </c>
      <c r="S64" s="61">
        <v>2.0040848084030345</v>
      </c>
    </row>
    <row r="65" spans="1:19" ht="20.149999999999999" customHeight="1" x14ac:dyDescent="0.25">
      <c r="A65" s="56">
        <v>60</v>
      </c>
      <c r="B65" s="56">
        <v>1963</v>
      </c>
      <c r="C65" s="59">
        <v>296</v>
      </c>
      <c r="D65" s="58"/>
      <c r="E65" s="58">
        <v>6823628.5738202306</v>
      </c>
      <c r="F65" s="60">
        <v>231425.84999999998</v>
      </c>
      <c r="G65" s="58"/>
      <c r="H65" s="60"/>
      <c r="I65" s="58">
        <v>54570735.907881491</v>
      </c>
      <c r="J65" s="60">
        <v>1850786.3970000001</v>
      </c>
      <c r="K65" s="58">
        <v>36479935.622402243</v>
      </c>
      <c r="L65" s="60">
        <v>1237230.3119999997</v>
      </c>
      <c r="M65" s="58">
        <v>29410918.029968847</v>
      </c>
      <c r="N65" s="60">
        <v>997482.00399999996</v>
      </c>
      <c r="O65" s="58">
        <v>11661855.808802925</v>
      </c>
      <c r="P65" s="60">
        <v>395516.09</v>
      </c>
      <c r="Q65" s="58">
        <v>138947073.94287574</v>
      </c>
      <c r="R65" s="60">
        <v>4712440.6529999999</v>
      </c>
      <c r="S65" s="61">
        <v>1.9509562582844158</v>
      </c>
    </row>
    <row r="66" spans="1:19" ht="20.149999999999999" customHeight="1" x14ac:dyDescent="0.25">
      <c r="A66" s="56">
        <v>61</v>
      </c>
      <c r="B66" s="56">
        <v>1964</v>
      </c>
      <c r="C66" s="59">
        <v>395</v>
      </c>
      <c r="D66" s="59">
        <v>107489</v>
      </c>
      <c r="E66" s="58">
        <v>4264598.7944419663</v>
      </c>
      <c r="F66" s="60">
        <v>194818.86</v>
      </c>
      <c r="G66" s="58"/>
      <c r="H66" s="60"/>
      <c r="I66" s="58">
        <v>27396831.482376192</v>
      </c>
      <c r="J66" s="60">
        <v>1251564.27</v>
      </c>
      <c r="K66" s="58">
        <v>18992536.453035034</v>
      </c>
      <c r="L66" s="60">
        <v>867632.44999999984</v>
      </c>
      <c r="M66" s="58">
        <v>17876316.608600512</v>
      </c>
      <c r="N66" s="60">
        <v>816640.39000000025</v>
      </c>
      <c r="O66" s="58">
        <v>5752801.8791934904</v>
      </c>
      <c r="P66" s="60">
        <v>262804.15999999997</v>
      </c>
      <c r="Q66" s="58">
        <v>74283085.217647195</v>
      </c>
      <c r="R66" s="60">
        <v>3393460.13</v>
      </c>
      <c r="S66" s="61">
        <v>1.9225601791378988</v>
      </c>
    </row>
    <row r="67" spans="1:19" ht="20.149999999999999" customHeight="1" x14ac:dyDescent="0.25">
      <c r="A67" s="56">
        <v>62</v>
      </c>
      <c r="B67" s="56">
        <v>1962</v>
      </c>
      <c r="C67" s="59">
        <v>327</v>
      </c>
      <c r="D67" s="59"/>
      <c r="E67" s="58">
        <v>418922.73855777521</v>
      </c>
      <c r="F67" s="60">
        <v>117845.65399999999</v>
      </c>
      <c r="G67" s="58"/>
      <c r="H67" s="60"/>
      <c r="I67" s="58">
        <v>41003.650681433945</v>
      </c>
      <c r="J67" s="60">
        <v>11534.59</v>
      </c>
      <c r="K67" s="58">
        <v>211359.37078321778</v>
      </c>
      <c r="L67" s="60">
        <v>59456.74700000001</v>
      </c>
      <c r="M67" s="58">
        <v>952959.55985025689</v>
      </c>
      <c r="N67" s="60">
        <v>268073.63799999998</v>
      </c>
      <c r="O67" s="58">
        <v>2164004.4351147222</v>
      </c>
      <c r="P67" s="60">
        <v>608748.33100000001</v>
      </c>
      <c r="Q67" s="58">
        <v>3788249.7549874061</v>
      </c>
      <c r="R67" s="60">
        <v>1065658.96</v>
      </c>
      <c r="S67" s="61">
        <v>1.8454236073795451</v>
      </c>
    </row>
    <row r="68" spans="1:19" ht="20.149999999999999" customHeight="1" x14ac:dyDescent="0.25">
      <c r="A68" s="56">
        <v>63</v>
      </c>
      <c r="B68" s="56">
        <v>1967</v>
      </c>
      <c r="C68" s="59">
        <v>29</v>
      </c>
      <c r="D68" s="59">
        <v>3478</v>
      </c>
      <c r="E68" s="58">
        <v>453418.00166944915</v>
      </c>
      <c r="F68" s="60">
        <v>26361.000000000004</v>
      </c>
      <c r="G68" s="58">
        <v>56657.899833055089</v>
      </c>
      <c r="H68" s="60">
        <v>3294</v>
      </c>
      <c r="I68" s="58">
        <v>2048834.9716193655</v>
      </c>
      <c r="J68" s="60">
        <v>119116</v>
      </c>
      <c r="K68" s="58">
        <v>1330136.2203672787</v>
      </c>
      <c r="L68" s="60">
        <v>77332</v>
      </c>
      <c r="M68" s="58">
        <v>4295267.378964941</v>
      </c>
      <c r="N68" s="60">
        <v>249720</v>
      </c>
      <c r="O68" s="58">
        <v>133732.5959933222</v>
      </c>
      <c r="P68" s="60">
        <v>7775.0000000000009</v>
      </c>
      <c r="Q68" s="58">
        <v>8318047.068447412</v>
      </c>
      <c r="R68" s="60">
        <v>483598</v>
      </c>
      <c r="S68" s="61">
        <v>1.7624016421484776</v>
      </c>
    </row>
    <row r="69" spans="1:19" ht="20.149999999999999" customHeight="1" x14ac:dyDescent="0.25">
      <c r="A69" s="56">
        <v>64</v>
      </c>
      <c r="B69" s="56">
        <v>1936</v>
      </c>
      <c r="C69" s="59">
        <v>1916</v>
      </c>
      <c r="D69" s="59"/>
      <c r="E69" s="58">
        <v>19203348.79351145</v>
      </c>
      <c r="F69" s="60">
        <v>4883.3129999999992</v>
      </c>
      <c r="G69" s="58"/>
      <c r="H69" s="60"/>
      <c r="I69" s="58">
        <v>126514673.92977099</v>
      </c>
      <c r="J69" s="60">
        <v>32172.031999999999</v>
      </c>
      <c r="K69" s="58">
        <v>159677557.42328244</v>
      </c>
      <c r="L69" s="60">
        <v>40605.182999999997</v>
      </c>
      <c r="M69" s="58">
        <v>109778649.82480918</v>
      </c>
      <c r="N69" s="60">
        <v>27916.147000000004</v>
      </c>
      <c r="O69" s="58">
        <v>386201.26984732831</v>
      </c>
      <c r="P69" s="60">
        <v>98.209000000000003</v>
      </c>
      <c r="Q69" s="58">
        <v>415560431.24122143</v>
      </c>
      <c r="R69" s="60">
        <v>105674.88400000001</v>
      </c>
      <c r="S69" s="61">
        <v>1.7249288464758079</v>
      </c>
    </row>
    <row r="70" spans="1:19" ht="20.149999999999999" customHeight="1" x14ac:dyDescent="0.25">
      <c r="A70" s="56">
        <v>65</v>
      </c>
      <c r="B70" s="56">
        <v>1925</v>
      </c>
      <c r="C70" s="59">
        <v>517</v>
      </c>
      <c r="D70" s="59"/>
      <c r="E70" s="58">
        <v>155118195.07042256</v>
      </c>
      <c r="F70" s="60">
        <v>53447.500000000007</v>
      </c>
      <c r="G70" s="58"/>
      <c r="H70" s="60"/>
      <c r="I70" s="58">
        <v>29664670.411830988</v>
      </c>
      <c r="J70" s="60">
        <v>10221.254000000001</v>
      </c>
      <c r="K70" s="58">
        <v>59907281.078591555</v>
      </c>
      <c r="L70" s="60">
        <v>20641.643000000004</v>
      </c>
      <c r="M70" s="58">
        <v>13374463.608169014</v>
      </c>
      <c r="N70" s="60">
        <v>4608.3029999999999</v>
      </c>
      <c r="O70" s="58">
        <v>79890.33267605635</v>
      </c>
      <c r="P70" s="60">
        <v>27.527000000000005</v>
      </c>
      <c r="Q70" s="58">
        <v>258144500.50169018</v>
      </c>
      <c r="R70" s="60">
        <v>88946.227000000014</v>
      </c>
      <c r="S70" s="61">
        <v>1.6990435356200528</v>
      </c>
    </row>
    <row r="71" spans="1:19" ht="20.149999999999999" customHeight="1" x14ac:dyDescent="0.25">
      <c r="A71" s="56">
        <v>66</v>
      </c>
      <c r="B71" s="56">
        <v>1941</v>
      </c>
      <c r="C71" s="59">
        <v>105</v>
      </c>
      <c r="D71" s="59"/>
      <c r="E71" s="58">
        <v>3428138.1344969203</v>
      </c>
      <c r="F71" s="60">
        <v>1620.405</v>
      </c>
      <c r="G71" s="58"/>
      <c r="H71" s="60"/>
      <c r="I71" s="58">
        <v>51171489.094455868</v>
      </c>
      <c r="J71" s="60">
        <v>24187.630000000005</v>
      </c>
      <c r="K71" s="58">
        <v>46334846.235728964</v>
      </c>
      <c r="L71" s="60">
        <v>21901.456000000002</v>
      </c>
      <c r="M71" s="58">
        <v>22787676.117043126</v>
      </c>
      <c r="N71" s="60">
        <v>10771.230000000001</v>
      </c>
      <c r="O71" s="58">
        <v>51519.231211498991</v>
      </c>
      <c r="P71" s="60">
        <v>24.352000000000007</v>
      </c>
      <c r="Q71" s="58">
        <v>123773668.81293637</v>
      </c>
      <c r="R71" s="60">
        <v>58505.073000000004</v>
      </c>
      <c r="S71" s="61">
        <v>1.6543031470777136</v>
      </c>
    </row>
    <row r="72" spans="1:19" ht="20.149999999999999" customHeight="1" x14ac:dyDescent="0.25">
      <c r="A72" s="56">
        <v>67</v>
      </c>
      <c r="B72" s="56">
        <v>1920</v>
      </c>
      <c r="C72" s="59">
        <v>1264</v>
      </c>
      <c r="D72" s="59"/>
      <c r="E72" s="58">
        <v>31921595.560859177</v>
      </c>
      <c r="F72" s="60">
        <v>12981.799999999996</v>
      </c>
      <c r="G72" s="58"/>
      <c r="H72" s="60"/>
      <c r="I72" s="58">
        <v>39218789.98042959</v>
      </c>
      <c r="J72" s="60">
        <v>15949.405999999999</v>
      </c>
      <c r="K72" s="58">
        <v>32421859.078281611</v>
      </c>
      <c r="L72" s="60">
        <v>13185.245999999996</v>
      </c>
      <c r="M72" s="58">
        <v>5195741.4262529826</v>
      </c>
      <c r="N72" s="60">
        <v>2112.9919999999997</v>
      </c>
      <c r="O72" s="58">
        <v>295310.04486873501</v>
      </c>
      <c r="P72" s="60">
        <v>120.09599999999998</v>
      </c>
      <c r="Q72" s="58">
        <v>109053296.09069209</v>
      </c>
      <c r="R72" s="60">
        <v>44349.539999999986</v>
      </c>
      <c r="S72" s="61">
        <v>1.5804571253259703</v>
      </c>
    </row>
    <row r="73" spans="1:19" ht="20.149999999999999" customHeight="1" x14ac:dyDescent="0.25">
      <c r="A73" s="56">
        <v>68</v>
      </c>
      <c r="B73" s="56">
        <v>1944</v>
      </c>
      <c r="C73" s="59">
        <v>131</v>
      </c>
      <c r="D73" s="59"/>
      <c r="E73" s="58">
        <v>3579854.2136507933</v>
      </c>
      <c r="F73" s="60">
        <v>2188.982</v>
      </c>
      <c r="G73" s="58"/>
      <c r="H73" s="60"/>
      <c r="I73" s="58">
        <v>27620733.769523807</v>
      </c>
      <c r="J73" s="60">
        <v>16889.315999999999</v>
      </c>
      <c r="K73" s="58">
        <v>18541322.955714282</v>
      </c>
      <c r="L73" s="60">
        <v>11337.506999999998</v>
      </c>
      <c r="M73" s="58">
        <v>14683624.633809522</v>
      </c>
      <c r="N73" s="60">
        <v>8978.6309999999994</v>
      </c>
      <c r="O73" s="58">
        <v>86309.702857142853</v>
      </c>
      <c r="P73" s="60">
        <v>52.776000000000003</v>
      </c>
      <c r="Q73" s="58">
        <v>64511845.275555551</v>
      </c>
      <c r="R73" s="60">
        <v>39447.212</v>
      </c>
      <c r="S73" s="61">
        <v>1.5306789481503491</v>
      </c>
    </row>
    <row r="74" spans="1:19" ht="20.149999999999999" customHeight="1" x14ac:dyDescent="0.25">
      <c r="A74" s="56">
        <v>69</v>
      </c>
      <c r="B74" s="56">
        <v>1940</v>
      </c>
      <c r="C74" s="59">
        <v>90</v>
      </c>
      <c r="D74" s="59"/>
      <c r="E74" s="58">
        <v>1659569.9738297875</v>
      </c>
      <c r="F74" s="60">
        <v>757.05900000000008</v>
      </c>
      <c r="G74" s="58"/>
      <c r="H74" s="60"/>
      <c r="I74" s="58">
        <v>21167967.270425532</v>
      </c>
      <c r="J74" s="60">
        <v>9656.357</v>
      </c>
      <c r="K74" s="58">
        <v>39993501.456170216</v>
      </c>
      <c r="L74" s="60">
        <v>18244.148000000001</v>
      </c>
      <c r="M74" s="58">
        <v>15486776.887659576</v>
      </c>
      <c r="N74" s="60">
        <v>7064.7240000000011</v>
      </c>
      <c r="O74" s="58">
        <v>8645.7514893617026</v>
      </c>
      <c r="P74" s="60">
        <v>3.9440000000000004</v>
      </c>
      <c r="Q74" s="58">
        <v>78316461.339574486</v>
      </c>
      <c r="R74" s="60">
        <v>35726.232000000011</v>
      </c>
      <c r="S74" s="61">
        <v>1.4748067563698826</v>
      </c>
    </row>
    <row r="75" spans="1:19" ht="20.149999999999999" customHeight="1" x14ac:dyDescent="0.25">
      <c r="A75" s="56">
        <v>70</v>
      </c>
      <c r="B75" s="56">
        <v>1934</v>
      </c>
      <c r="C75" s="59">
        <v>198</v>
      </c>
      <c r="D75" s="59"/>
      <c r="E75" s="58">
        <v>9777191.2461883426</v>
      </c>
      <c r="F75" s="60">
        <v>2116.1930000000002</v>
      </c>
      <c r="G75" s="58"/>
      <c r="H75" s="60"/>
      <c r="I75" s="58">
        <v>33867564.202242158</v>
      </c>
      <c r="J75" s="60">
        <v>7330.3570000000009</v>
      </c>
      <c r="K75" s="58">
        <v>82150014.122869968</v>
      </c>
      <c r="L75" s="60">
        <v>17780.698</v>
      </c>
      <c r="M75" s="58">
        <v>25321951.070403595</v>
      </c>
      <c r="N75" s="60">
        <v>5480.7290000000012</v>
      </c>
      <c r="O75" s="58">
        <v>71132.281614349791</v>
      </c>
      <c r="P75" s="60">
        <v>15.396000000000003</v>
      </c>
      <c r="Q75" s="58">
        <v>151187852.92331839</v>
      </c>
      <c r="R75" s="60">
        <v>32723.373</v>
      </c>
      <c r="S75" s="61">
        <v>1.3143258068631203</v>
      </c>
    </row>
    <row r="76" spans="1:19" ht="20.149999999999999" customHeight="1" x14ac:dyDescent="0.25">
      <c r="A76" s="56">
        <v>71</v>
      </c>
      <c r="B76" s="56">
        <v>1922</v>
      </c>
      <c r="C76" s="63">
        <v>218</v>
      </c>
      <c r="D76" s="63"/>
      <c r="E76" s="58">
        <v>42147337.94025559</v>
      </c>
      <c r="F76" s="65">
        <v>12804.151</v>
      </c>
      <c r="G76" s="58"/>
      <c r="H76" s="65"/>
      <c r="I76" s="58">
        <v>26182493.812460065</v>
      </c>
      <c r="J76" s="65">
        <v>7954.1110000000008</v>
      </c>
      <c r="K76" s="58">
        <v>23479118.280191693</v>
      </c>
      <c r="L76" s="66">
        <v>7132.8390000000009</v>
      </c>
      <c r="M76" s="58">
        <v>3426422.2971246005</v>
      </c>
      <c r="N76" s="65">
        <v>1040.93</v>
      </c>
      <c r="O76" s="58">
        <v>93651.965814696479</v>
      </c>
      <c r="P76" s="65">
        <v>28.451000000000001</v>
      </c>
      <c r="Q76" s="58">
        <v>95329024.295846641</v>
      </c>
      <c r="R76" s="67">
        <v>28960.482</v>
      </c>
      <c r="S76" s="61">
        <v>1.342235539343408</v>
      </c>
    </row>
    <row r="77" spans="1:19" ht="20.149999999999999" customHeight="1" x14ac:dyDescent="0.25">
      <c r="A77" s="56">
        <v>72</v>
      </c>
      <c r="B77" s="56">
        <v>1930</v>
      </c>
      <c r="C77" s="59">
        <v>374</v>
      </c>
      <c r="D77" s="58"/>
      <c r="E77" s="58">
        <v>2988169.1193548394</v>
      </c>
      <c r="F77" s="60">
        <v>719.27200000000016</v>
      </c>
      <c r="G77" s="58"/>
      <c r="H77" s="60"/>
      <c r="I77" s="58">
        <v>49658233.222580649</v>
      </c>
      <c r="J77" s="60">
        <v>11953.064</v>
      </c>
      <c r="K77" s="58">
        <v>38798825.523790322</v>
      </c>
      <c r="L77" s="60">
        <v>9339.1329999999998</v>
      </c>
      <c r="M77" s="58">
        <v>14616812.092338709</v>
      </c>
      <c r="N77" s="60">
        <v>3518.3629999999998</v>
      </c>
      <c r="O77" s="58">
        <v>45362.2810483871</v>
      </c>
      <c r="P77" s="60">
        <v>10.919</v>
      </c>
      <c r="Q77" s="58">
        <v>106107402.2391129</v>
      </c>
      <c r="R77" s="60">
        <v>25540.751</v>
      </c>
      <c r="S77" s="61">
        <v>1.3149968091895343</v>
      </c>
    </row>
    <row r="78" spans="1:19" ht="20.149999999999999" customHeight="1" x14ac:dyDescent="0.25">
      <c r="A78" s="56">
        <v>73</v>
      </c>
      <c r="B78" s="56">
        <v>1942</v>
      </c>
      <c r="C78" s="59">
        <v>101</v>
      </c>
      <c r="D78" s="58"/>
      <c r="E78" s="58">
        <v>1694537.0311154593</v>
      </c>
      <c r="F78" s="60">
        <v>840.44299999999976</v>
      </c>
      <c r="G78" s="58"/>
      <c r="H78" s="60"/>
      <c r="I78" s="58">
        <v>18510373.832485318</v>
      </c>
      <c r="J78" s="60">
        <v>9180.6279999999988</v>
      </c>
      <c r="K78" s="58">
        <v>20550690.431311149</v>
      </c>
      <c r="L78" s="60">
        <v>10192.567999999997</v>
      </c>
      <c r="M78" s="58">
        <v>10666839.053228959</v>
      </c>
      <c r="N78" s="60">
        <v>5290.4539999999988</v>
      </c>
      <c r="O78" s="58">
        <v>34393.067318982386</v>
      </c>
      <c r="P78" s="60">
        <v>17.058</v>
      </c>
      <c r="Q78" s="58">
        <v>51456833.415459886</v>
      </c>
      <c r="R78" s="60">
        <v>25521.151000000002</v>
      </c>
      <c r="S78" s="61">
        <v>1.3212362144139522</v>
      </c>
    </row>
    <row r="79" spans="1:19" ht="20.149999999999999" customHeight="1" x14ac:dyDescent="0.25">
      <c r="A79" s="56">
        <v>74</v>
      </c>
      <c r="B79" s="56">
        <v>1926</v>
      </c>
      <c r="C79" s="59">
        <v>148</v>
      </c>
      <c r="D79" s="58"/>
      <c r="E79" s="58">
        <v>4776387.3489096574</v>
      </c>
      <c r="F79" s="60">
        <v>1488.1299999999999</v>
      </c>
      <c r="G79" s="58"/>
      <c r="H79" s="60"/>
      <c r="I79" s="58">
        <v>29547225.849844236</v>
      </c>
      <c r="J79" s="60">
        <v>9205.7259999999987</v>
      </c>
      <c r="K79" s="58">
        <v>21293614.516822428</v>
      </c>
      <c r="L79" s="60">
        <v>6634.2329999999993</v>
      </c>
      <c r="M79" s="58">
        <v>18249212.82242991</v>
      </c>
      <c r="N79" s="60">
        <v>5685.72</v>
      </c>
      <c r="O79" s="58">
        <v>18683.415264797506</v>
      </c>
      <c r="P79" s="60">
        <v>5.8209999999999988</v>
      </c>
      <c r="Q79" s="58">
        <v>73885123.953271046</v>
      </c>
      <c r="R79" s="60">
        <v>23019.630000000005</v>
      </c>
      <c r="S79" s="61">
        <v>1.324974279835391</v>
      </c>
    </row>
    <row r="80" spans="1:19" ht="20.149999999999999" customHeight="1" x14ac:dyDescent="0.25">
      <c r="A80" s="56">
        <v>75</v>
      </c>
      <c r="B80" s="56">
        <v>1933</v>
      </c>
      <c r="C80" s="59">
        <v>222</v>
      </c>
      <c r="D80" s="59"/>
      <c r="E80" s="58">
        <v>3496066.6511415527</v>
      </c>
      <c r="F80" s="60">
        <v>743.12200000000007</v>
      </c>
      <c r="G80" s="58"/>
      <c r="H80" s="60"/>
      <c r="I80" s="58">
        <v>23853651.441552516</v>
      </c>
      <c r="J80" s="60">
        <v>5070.3190000000013</v>
      </c>
      <c r="K80" s="58">
        <v>48527816.866666675</v>
      </c>
      <c r="L80" s="60">
        <v>10315.046000000002</v>
      </c>
      <c r="M80" s="58">
        <v>15732139.974885846</v>
      </c>
      <c r="N80" s="60">
        <v>3344.0150000000003</v>
      </c>
      <c r="O80" s="58">
        <v>26787.800000000007</v>
      </c>
      <c r="P80" s="60">
        <v>5.6940000000000017</v>
      </c>
      <c r="Q80" s="58">
        <v>91636462.734246597</v>
      </c>
      <c r="R80" s="60">
        <v>19478.196000000004</v>
      </c>
      <c r="S80" s="61">
        <v>1.2967904342353682</v>
      </c>
    </row>
    <row r="81" spans="1:19" ht="20.149999999999999" customHeight="1" x14ac:dyDescent="0.25">
      <c r="A81" s="56">
        <v>76</v>
      </c>
      <c r="B81" s="56">
        <v>1918</v>
      </c>
      <c r="C81" s="59">
        <v>197</v>
      </c>
      <c r="D81" s="59"/>
      <c r="E81" s="58">
        <v>13029945.727554182</v>
      </c>
      <c r="F81" s="60">
        <v>4084.9000000000005</v>
      </c>
      <c r="G81" s="58"/>
      <c r="H81" s="60"/>
      <c r="I81" s="58">
        <v>17902240.807120744</v>
      </c>
      <c r="J81" s="60">
        <v>5612.3689999999997</v>
      </c>
      <c r="K81" s="58">
        <v>25397019.401547983</v>
      </c>
      <c r="L81" s="60">
        <v>7961.9889999999987</v>
      </c>
      <c r="M81" s="58">
        <v>807011.98049535614</v>
      </c>
      <c r="N81" s="60">
        <v>252.99900000000002</v>
      </c>
      <c r="O81" s="58">
        <v>13508.732198142416</v>
      </c>
      <c r="P81" s="60">
        <v>4.2350000000000003</v>
      </c>
      <c r="Q81" s="58">
        <v>57149726.648916416</v>
      </c>
      <c r="R81" s="60">
        <v>17916.492000000002</v>
      </c>
      <c r="S81" s="61">
        <v>1.2226177761955619</v>
      </c>
    </row>
    <row r="82" spans="1:19" ht="20.149999999999999" customHeight="1" x14ac:dyDescent="0.25">
      <c r="A82" s="56">
        <v>77</v>
      </c>
      <c r="B82" s="56">
        <v>1943</v>
      </c>
      <c r="C82" s="57">
        <v>104</v>
      </c>
      <c r="D82" s="58"/>
      <c r="E82" s="58">
        <v>1328406.8553380785</v>
      </c>
      <c r="F82" s="60">
        <v>724.60900000000004</v>
      </c>
      <c r="G82" s="58"/>
      <c r="H82" s="60"/>
      <c r="I82" s="58">
        <v>11659364.2841637</v>
      </c>
      <c r="J82" s="60">
        <v>6359.8589999999995</v>
      </c>
      <c r="K82" s="58">
        <v>12292555.131850533</v>
      </c>
      <c r="L82" s="66">
        <v>6705.2469999999994</v>
      </c>
      <c r="M82" s="58">
        <v>6003974.2532028463</v>
      </c>
      <c r="N82" s="60">
        <v>3275.0009999999997</v>
      </c>
      <c r="O82" s="58">
        <v>28687.071886120997</v>
      </c>
      <c r="P82" s="60">
        <v>15.648</v>
      </c>
      <c r="Q82" s="58">
        <v>31312987.596441276</v>
      </c>
      <c r="R82" s="60">
        <v>17080.363999999998</v>
      </c>
      <c r="S82" s="61">
        <v>1.1971880083662561</v>
      </c>
    </row>
    <row r="83" spans="1:19" ht="20.149999999999999" customHeight="1" x14ac:dyDescent="0.25">
      <c r="A83" s="56">
        <v>78</v>
      </c>
      <c r="B83" s="56">
        <v>1916</v>
      </c>
      <c r="C83" s="59">
        <v>363</v>
      </c>
      <c r="D83" s="59"/>
      <c r="E83" s="58">
        <v>25757045.455882356</v>
      </c>
      <c r="F83" s="60">
        <v>4249.9250000000002</v>
      </c>
      <c r="G83" s="58"/>
      <c r="H83" s="60"/>
      <c r="I83" s="58">
        <v>14235649.039411766</v>
      </c>
      <c r="J83" s="60">
        <v>2348.8890000000001</v>
      </c>
      <c r="K83" s="58">
        <v>23326846.542941175</v>
      </c>
      <c r="L83" s="60">
        <v>3848.9409999999998</v>
      </c>
      <c r="M83" s="58">
        <v>821888.49176470586</v>
      </c>
      <c r="N83" s="60">
        <v>135.61199999999999</v>
      </c>
      <c r="O83" s="58">
        <v>81830.062352941182</v>
      </c>
      <c r="P83" s="60">
        <v>13.502000000000001</v>
      </c>
      <c r="Q83" s="58">
        <v>64223259.592352949</v>
      </c>
      <c r="R83" s="60">
        <v>10596.869000000001</v>
      </c>
      <c r="S83" s="61">
        <v>1.1862982153137593</v>
      </c>
    </row>
    <row r="84" spans="1:19" ht="20.149999999999999" customHeight="1" x14ac:dyDescent="0.25">
      <c r="A84" s="56">
        <v>79</v>
      </c>
      <c r="B84" s="56">
        <v>1919</v>
      </c>
      <c r="C84" s="59">
        <v>159</v>
      </c>
      <c r="D84" s="59"/>
      <c r="E84" s="58">
        <v>6875789.7283950625</v>
      </c>
      <c r="F84" s="60">
        <v>2702.8</v>
      </c>
      <c r="G84" s="58"/>
      <c r="H84" s="60"/>
      <c r="I84" s="58">
        <v>11640744.063950617</v>
      </c>
      <c r="J84" s="60">
        <v>4575.8530000000001</v>
      </c>
      <c r="K84" s="58">
        <v>6995459.7093827156</v>
      </c>
      <c r="L84" s="60">
        <v>2749.8409999999999</v>
      </c>
      <c r="M84" s="58">
        <v>123318.00617283952</v>
      </c>
      <c r="N84" s="60">
        <v>48.475000000000009</v>
      </c>
      <c r="O84" s="58">
        <v>43679.632098765433</v>
      </c>
      <c r="P84" s="60">
        <v>17.170000000000002</v>
      </c>
      <c r="Q84" s="58">
        <v>25678991.139999997</v>
      </c>
      <c r="R84" s="60">
        <v>10094.138999999999</v>
      </c>
      <c r="S84" s="61">
        <v>1.1695992734703144</v>
      </c>
    </row>
    <row r="85" spans="1:19" ht="20.149999999999999" customHeight="1" x14ac:dyDescent="0.25">
      <c r="A85" s="56">
        <v>80</v>
      </c>
      <c r="B85" s="56">
        <v>1937</v>
      </c>
      <c r="C85" s="59">
        <v>240</v>
      </c>
      <c r="D85" s="59"/>
      <c r="E85" s="58">
        <v>298057.34491803288</v>
      </c>
      <c r="F85" s="60">
        <v>88.234000000000023</v>
      </c>
      <c r="G85" s="58"/>
      <c r="H85" s="60"/>
      <c r="I85" s="58">
        <v>4082058.7340983613</v>
      </c>
      <c r="J85" s="60">
        <v>1208.4130000000002</v>
      </c>
      <c r="K85" s="58">
        <v>8771609.3724590167</v>
      </c>
      <c r="L85" s="60">
        <v>2596.6619999999998</v>
      </c>
      <c r="M85" s="58">
        <v>7326416.0075409831</v>
      </c>
      <c r="N85" s="60">
        <v>2168.8409999999999</v>
      </c>
      <c r="O85" s="58">
        <v>1915.3445901639348</v>
      </c>
      <c r="P85" s="60">
        <v>0.56700000000000006</v>
      </c>
      <c r="Q85" s="58">
        <v>20480056.803606559</v>
      </c>
      <c r="R85" s="60">
        <v>6062.7170000000006</v>
      </c>
      <c r="S85" s="61">
        <v>1.0773815748196174</v>
      </c>
    </row>
    <row r="86" spans="1:19" ht="20.149999999999999" customHeight="1" x14ac:dyDescent="0.25">
      <c r="A86" s="56">
        <v>81</v>
      </c>
      <c r="B86" s="56">
        <v>1923</v>
      </c>
      <c r="C86" s="59">
        <v>93</v>
      </c>
      <c r="D86" s="59"/>
      <c r="E86" s="58">
        <v>721536.76181229786</v>
      </c>
      <c r="F86" s="60">
        <v>216.39800000000002</v>
      </c>
      <c r="G86" s="58"/>
      <c r="H86" s="60"/>
      <c r="I86" s="58">
        <v>11405894.471197411</v>
      </c>
      <c r="J86" s="60">
        <v>3420.7719999999999</v>
      </c>
      <c r="K86" s="58">
        <v>7167216.9310679631</v>
      </c>
      <c r="L86" s="60">
        <v>2149.5390000000002</v>
      </c>
      <c r="M86" s="58">
        <v>244791.27766990298</v>
      </c>
      <c r="N86" s="60">
        <v>73.416000000000011</v>
      </c>
      <c r="O86" s="58">
        <v>36357.253074433669</v>
      </c>
      <c r="P86" s="60">
        <v>10.904000000000002</v>
      </c>
      <c r="Q86" s="58">
        <v>19575796.69482201</v>
      </c>
      <c r="R86" s="60">
        <v>5871.0290000000005</v>
      </c>
      <c r="S86" s="61">
        <v>1.0797526723957243</v>
      </c>
    </row>
    <row r="87" spans="1:19" ht="20.149999999999999" customHeight="1" x14ac:dyDescent="0.25">
      <c r="A87" s="56">
        <v>82</v>
      </c>
      <c r="B87" s="56">
        <v>1924</v>
      </c>
      <c r="C87" s="59">
        <v>317</v>
      </c>
      <c r="D87" s="59"/>
      <c r="E87" s="58">
        <v>498782.77177177172</v>
      </c>
      <c r="F87" s="60">
        <v>161.21</v>
      </c>
      <c r="G87" s="58"/>
      <c r="H87" s="60"/>
      <c r="I87" s="58">
        <v>5564653.3939939942</v>
      </c>
      <c r="J87" s="60">
        <v>1798.5340000000003</v>
      </c>
      <c r="K87" s="58">
        <v>9423358.9435435403</v>
      </c>
      <c r="L87" s="60">
        <v>3045.6939999999995</v>
      </c>
      <c r="M87" s="58">
        <v>430680.86996996996</v>
      </c>
      <c r="N87" s="60">
        <v>139.19900000000001</v>
      </c>
      <c r="O87" s="58">
        <v>2472.1012012012011</v>
      </c>
      <c r="P87" s="60">
        <v>0.79900000000000004</v>
      </c>
      <c r="Q87" s="58">
        <v>15919948.080480477</v>
      </c>
      <c r="R87" s="60">
        <v>5145.4359999999997</v>
      </c>
      <c r="S87" s="61">
        <v>1.0400767211790833</v>
      </c>
    </row>
    <row r="88" spans="1:19" ht="20.149999999999999" customHeight="1" x14ac:dyDescent="0.25">
      <c r="A88" s="56">
        <v>83</v>
      </c>
      <c r="B88" s="56">
        <v>1917</v>
      </c>
      <c r="C88" s="59">
        <v>217</v>
      </c>
      <c r="D88" s="59"/>
      <c r="E88" s="58">
        <v>11778024.430379746</v>
      </c>
      <c r="F88" s="60">
        <v>2709.3</v>
      </c>
      <c r="G88" s="58"/>
      <c r="H88" s="60"/>
      <c r="I88" s="58">
        <v>5748361.0497890292</v>
      </c>
      <c r="J88" s="60">
        <v>1322.296</v>
      </c>
      <c r="K88" s="58">
        <v>3699846.4253164558</v>
      </c>
      <c r="L88" s="60">
        <v>851.07600000000002</v>
      </c>
      <c r="M88" s="58">
        <v>628204.77552742616</v>
      </c>
      <c r="N88" s="60">
        <v>144.506</v>
      </c>
      <c r="O88" s="58">
        <v>72486.16962025316</v>
      </c>
      <c r="P88" s="60">
        <v>16.673999999999999</v>
      </c>
      <c r="Q88" s="58">
        <v>21926922.85063291</v>
      </c>
      <c r="R88" s="60">
        <v>5043.8519999999999</v>
      </c>
      <c r="S88" s="61">
        <v>0.97464762084949397</v>
      </c>
    </row>
    <row r="89" spans="1:19" ht="20.149999999999999" customHeight="1" x14ac:dyDescent="0.25">
      <c r="A89" s="56">
        <v>84</v>
      </c>
      <c r="B89" s="56">
        <v>1935</v>
      </c>
      <c r="C89" s="59">
        <v>47</v>
      </c>
      <c r="D89" s="59"/>
      <c r="E89" s="58">
        <v>290829.39837398374</v>
      </c>
      <c r="F89" s="60">
        <v>69.44</v>
      </c>
      <c r="G89" s="58"/>
      <c r="H89" s="60"/>
      <c r="I89" s="58">
        <v>3741496.7560975603</v>
      </c>
      <c r="J89" s="60">
        <v>893.33999999999992</v>
      </c>
      <c r="K89" s="58">
        <v>8971601.1073170714</v>
      </c>
      <c r="L89" s="60">
        <v>2142.1079999999997</v>
      </c>
      <c r="M89" s="58">
        <v>2738897.5861788616</v>
      </c>
      <c r="N89" s="60">
        <v>653.95399999999995</v>
      </c>
      <c r="O89" s="58">
        <v>3572.5443089430887</v>
      </c>
      <c r="P89" s="60">
        <v>0.85299999999999987</v>
      </c>
      <c r="Q89" s="58">
        <v>15746397.392276419</v>
      </c>
      <c r="R89" s="60">
        <v>3759.6949999999993</v>
      </c>
      <c r="S89" s="61">
        <v>0.96796317173994739</v>
      </c>
    </row>
    <row r="90" spans="1:19" ht="20.149999999999999" customHeight="1" x14ac:dyDescent="0.25">
      <c r="A90" s="56">
        <v>85</v>
      </c>
      <c r="B90" s="56">
        <v>1929</v>
      </c>
      <c r="C90" s="59">
        <v>27</v>
      </c>
      <c r="D90" s="59"/>
      <c r="E90" s="58">
        <v>493615.27887323941</v>
      </c>
      <c r="F90" s="60">
        <v>136.06399999999999</v>
      </c>
      <c r="G90" s="58"/>
      <c r="H90" s="60"/>
      <c r="I90" s="58">
        <v>5997869.6830985909</v>
      </c>
      <c r="J90" s="60">
        <v>1653.3</v>
      </c>
      <c r="K90" s="58">
        <v>2537048.4492957746</v>
      </c>
      <c r="L90" s="60">
        <v>699.33199999999999</v>
      </c>
      <c r="M90" s="58">
        <v>3001688.3545774641</v>
      </c>
      <c r="N90" s="60">
        <v>827.40899999999988</v>
      </c>
      <c r="O90" s="58">
        <v>12708.242605633803</v>
      </c>
      <c r="P90" s="60">
        <v>3.5030000000000001</v>
      </c>
      <c r="Q90" s="58">
        <v>12042930.008450706</v>
      </c>
      <c r="R90" s="60">
        <v>3319.6080000000006</v>
      </c>
      <c r="S90" s="61">
        <v>0.98367385907962579</v>
      </c>
    </row>
    <row r="91" spans="1:19" ht="20.149999999999999" customHeight="1" x14ac:dyDescent="0.25">
      <c r="A91" s="56">
        <v>86</v>
      </c>
      <c r="B91" s="56">
        <v>1931</v>
      </c>
      <c r="C91" s="59">
        <v>12</v>
      </c>
      <c r="D91" s="59"/>
      <c r="E91" s="58">
        <v>397935.16262626264</v>
      </c>
      <c r="F91" s="60">
        <v>76.474000000000004</v>
      </c>
      <c r="G91" s="58"/>
      <c r="H91" s="60"/>
      <c r="I91" s="58">
        <v>4727921.8151515145</v>
      </c>
      <c r="J91" s="60">
        <v>908.59799999999996</v>
      </c>
      <c r="K91" s="58">
        <v>7470283.8136363644</v>
      </c>
      <c r="L91" s="60">
        <v>1435.6170000000002</v>
      </c>
      <c r="M91" s="58">
        <v>1764331.5111111111</v>
      </c>
      <c r="N91" s="60">
        <v>339.06400000000002</v>
      </c>
      <c r="O91" s="58">
        <v>1701.556060606061</v>
      </c>
      <c r="P91" s="60">
        <v>0.32700000000000007</v>
      </c>
      <c r="Q91" s="58">
        <v>14362173.858585855</v>
      </c>
      <c r="R91" s="60">
        <v>2760.0799999999995</v>
      </c>
      <c r="S91" s="61">
        <v>0.98896141293914375</v>
      </c>
    </row>
    <row r="92" spans="1:19" ht="20.149999999999999" customHeight="1" x14ac:dyDescent="0.25">
      <c r="A92" s="56">
        <v>87</v>
      </c>
      <c r="B92" s="56">
        <v>1927</v>
      </c>
      <c r="C92" s="59">
        <v>14</v>
      </c>
      <c r="D92" s="59"/>
      <c r="E92" s="58">
        <v>44118.062126245852</v>
      </c>
      <c r="F92" s="60">
        <v>12.889000000000001</v>
      </c>
      <c r="G92" s="58"/>
      <c r="H92" s="60"/>
      <c r="I92" s="58">
        <v>653487.45681063121</v>
      </c>
      <c r="J92" s="60">
        <v>190.91500000000002</v>
      </c>
      <c r="K92" s="58">
        <v>1056714.7013289034</v>
      </c>
      <c r="L92" s="60">
        <v>308.71699999999998</v>
      </c>
      <c r="M92" s="58">
        <v>7549607.1116279075</v>
      </c>
      <c r="N92" s="60">
        <v>2205.6020000000003</v>
      </c>
      <c r="O92" s="58">
        <v>263.5651162790698</v>
      </c>
      <c r="P92" s="60">
        <v>7.7000000000000013E-2</v>
      </c>
      <c r="Q92" s="58">
        <v>9304190.8970099669</v>
      </c>
      <c r="R92" s="60">
        <v>2718.2000000000003</v>
      </c>
      <c r="S92" s="61">
        <v>1.0303</v>
      </c>
    </row>
    <row r="93" spans="1:19" ht="20.149999999999999" customHeight="1" x14ac:dyDescent="0.25">
      <c r="A93" s="56">
        <v>88</v>
      </c>
      <c r="B93" s="56">
        <v>1921</v>
      </c>
      <c r="C93" s="59">
        <v>8</v>
      </c>
      <c r="D93" s="59"/>
      <c r="E93" s="58">
        <v>2775824.4476190475</v>
      </c>
      <c r="F93" s="60">
        <v>848.67000000000007</v>
      </c>
      <c r="G93" s="58"/>
      <c r="H93" s="60"/>
      <c r="I93" s="58">
        <v>754146.89206349186</v>
      </c>
      <c r="J93" s="60">
        <v>230.56999999999994</v>
      </c>
      <c r="K93" s="58">
        <v>5073200.4707936514</v>
      </c>
      <c r="L93" s="60">
        <v>1551.0610000000001</v>
      </c>
      <c r="M93" s="58">
        <v>48074.125079365083</v>
      </c>
      <c r="N93" s="60">
        <v>14.698000000000002</v>
      </c>
      <c r="O93" s="58">
        <v>261.66349206349207</v>
      </c>
      <c r="P93" s="60">
        <v>0.08</v>
      </c>
      <c r="Q93" s="58">
        <v>8651507.5990476198</v>
      </c>
      <c r="R93" s="60">
        <v>2645.0790000000002</v>
      </c>
      <c r="S93" s="61">
        <v>1.04939906294561</v>
      </c>
    </row>
    <row r="94" spans="1:19" ht="20.149999999999999" customHeight="1" x14ac:dyDescent="0.25">
      <c r="A94" s="56">
        <v>89</v>
      </c>
      <c r="B94" s="56">
        <v>1928</v>
      </c>
      <c r="C94" s="59">
        <v>2</v>
      </c>
      <c r="D94" s="59"/>
      <c r="E94" s="58">
        <v>69436.612925170048</v>
      </c>
      <c r="F94" s="60">
        <v>19.813999999999997</v>
      </c>
      <c r="G94" s="58"/>
      <c r="H94" s="60"/>
      <c r="I94" s="58">
        <v>231705.35850340128</v>
      </c>
      <c r="J94" s="60">
        <v>66.117999999999981</v>
      </c>
      <c r="K94" s="58">
        <v>889940.89931972767</v>
      </c>
      <c r="L94" s="60">
        <v>253.94799999999995</v>
      </c>
      <c r="M94" s="58">
        <v>2887741.6612244891</v>
      </c>
      <c r="N94" s="60">
        <v>824.02799999999979</v>
      </c>
      <c r="O94" s="58">
        <v>662.33571428571406</v>
      </c>
      <c r="P94" s="60">
        <v>0.18899999999999995</v>
      </c>
      <c r="Q94" s="58">
        <v>4079486.867687074</v>
      </c>
      <c r="R94" s="60">
        <v>1164.0969999999998</v>
      </c>
      <c r="S94" s="61">
        <v>1.0143743231269076</v>
      </c>
    </row>
    <row r="95" spans="1:19" ht="20.149999999999999" customHeight="1" x14ac:dyDescent="0.25">
      <c r="A95" s="56">
        <v>90</v>
      </c>
      <c r="B95" s="56">
        <v>1938</v>
      </c>
      <c r="C95" s="59">
        <v>2</v>
      </c>
      <c r="D95" s="59"/>
      <c r="E95" s="58">
        <v>877.45329670329659</v>
      </c>
      <c r="F95" s="60">
        <v>0.30999999999999994</v>
      </c>
      <c r="G95" s="58"/>
      <c r="H95" s="60"/>
      <c r="I95" s="58">
        <v>223665.67582417579</v>
      </c>
      <c r="J95" s="60">
        <v>79.019999999999982</v>
      </c>
      <c r="K95" s="58">
        <v>1170477.4098901097</v>
      </c>
      <c r="L95" s="60">
        <v>413.52399999999989</v>
      </c>
      <c r="M95" s="58">
        <v>220781.40192307689</v>
      </c>
      <c r="N95" s="60">
        <v>78.000999999999991</v>
      </c>
      <c r="O95" s="58">
        <v>0</v>
      </c>
      <c r="P95" s="60"/>
      <c r="Q95" s="58">
        <v>1615801.9409340657</v>
      </c>
      <c r="R95" s="60">
        <v>570.8549999999999</v>
      </c>
      <c r="S95" s="61">
        <v>0.99565133359103208</v>
      </c>
    </row>
    <row r="96" spans="1:19" ht="20.149999999999999" customHeight="1" x14ac:dyDescent="0.25">
      <c r="A96" s="56">
        <v>91</v>
      </c>
      <c r="B96" s="56">
        <v>1932</v>
      </c>
      <c r="C96" s="59">
        <v>10</v>
      </c>
      <c r="D96" s="58"/>
      <c r="E96" s="58">
        <v>41472.176767676763</v>
      </c>
      <c r="F96" s="60">
        <v>7.9699999999999989</v>
      </c>
      <c r="G96" s="58"/>
      <c r="H96" s="60"/>
      <c r="I96" s="58">
        <v>320033.03484848479</v>
      </c>
      <c r="J96" s="60">
        <v>61.502999999999993</v>
      </c>
      <c r="K96" s="58">
        <v>1457520.6595959598</v>
      </c>
      <c r="L96" s="60">
        <v>280.10200000000003</v>
      </c>
      <c r="M96" s="58">
        <v>295847.00252525252</v>
      </c>
      <c r="N96" s="60">
        <v>56.855000000000004</v>
      </c>
      <c r="O96" s="58">
        <v>385.06161616161614</v>
      </c>
      <c r="P96" s="60">
        <v>7.3999999999999996E-2</v>
      </c>
      <c r="Q96" s="58">
        <v>2115257.9353535352</v>
      </c>
      <c r="R96" s="60">
        <v>406.50399999999996</v>
      </c>
      <c r="S96" s="61">
        <v>0.99545893719806766</v>
      </c>
    </row>
    <row r="97" spans="1:19" ht="20.149999999999999" customHeight="1" x14ac:dyDescent="0.25">
      <c r="A97" s="56">
        <v>92</v>
      </c>
      <c r="B97" s="56">
        <v>1939</v>
      </c>
      <c r="C97" s="59"/>
      <c r="D97" s="59"/>
      <c r="E97" s="58">
        <v>781.18990610328638</v>
      </c>
      <c r="F97" s="60">
        <v>0.32299999999999995</v>
      </c>
      <c r="G97" s="58"/>
      <c r="H97" s="60"/>
      <c r="I97" s="58">
        <v>47105.993192488262</v>
      </c>
      <c r="J97" s="60">
        <v>19.476999999999997</v>
      </c>
      <c r="K97" s="58">
        <v>139832.99319248824</v>
      </c>
      <c r="L97" s="60">
        <v>57.816999999999979</v>
      </c>
      <c r="M97" s="58">
        <v>33999.899999999994</v>
      </c>
      <c r="N97" s="60">
        <v>14.057999999999996</v>
      </c>
      <c r="O97" s="58">
        <v>0</v>
      </c>
      <c r="P97" s="60"/>
      <c r="Q97" s="58">
        <v>221720.07629107981</v>
      </c>
      <c r="R97" s="60">
        <v>91.674999999999983</v>
      </c>
      <c r="S97" s="61">
        <v>1</v>
      </c>
    </row>
  </sheetData>
  <mergeCells count="11">
    <mergeCell ref="A4:A5"/>
    <mergeCell ref="B4:B5"/>
    <mergeCell ref="C4:C5"/>
    <mergeCell ref="D4:D5"/>
    <mergeCell ref="E4:F4"/>
    <mergeCell ref="G4:H4"/>
    <mergeCell ref="I4:J4"/>
    <mergeCell ref="K4:L4"/>
    <mergeCell ref="M4:N4"/>
    <mergeCell ref="O4:P4"/>
    <mergeCell ref="Q4:R4"/>
  </mergeCells>
  <phoneticPr fontId="22" type="noConversion"/>
  <pageMargins left="0.69999998807907104" right="0.69999998807907104" top="0.75" bottom="0.75" header="0.30000001192092896" footer="0.30000001192092896"/>
  <pageSetup paperSize="9" scale="7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9"/>
  <sheetViews>
    <sheetView view="pageBreakPreview" zoomScaleNormal="88" workbookViewId="0">
      <pane xSplit="2" ySplit="4" topLeftCell="C5" activePane="bottomRight" state="frozen"/>
      <selection activeCell="K37" sqref="K37"/>
      <selection pane="topRight"/>
      <selection pane="bottomLeft"/>
      <selection pane="bottomRight" activeCell="C5" sqref="C5"/>
    </sheetView>
  </sheetViews>
  <sheetFormatPr defaultRowHeight="14" x14ac:dyDescent="0.25"/>
  <cols>
    <col min="1" max="1" width="8.75" customWidth="1"/>
    <col min="2" max="2" width="4.9140625" style="1" customWidth="1"/>
    <col min="3" max="3" width="8.25" customWidth="1"/>
    <col min="4" max="4" width="10.58203125" customWidth="1"/>
    <col min="5" max="5" width="10.08203125" customWidth="1"/>
    <col min="6" max="6" width="13.6640625" customWidth="1"/>
    <col min="7" max="7" width="11.6640625" customWidth="1"/>
    <col min="8" max="8" width="12.6640625" customWidth="1"/>
    <col min="9" max="9" width="13.75" customWidth="1"/>
    <col min="10" max="10" width="14.6640625" customWidth="1"/>
    <col min="11" max="11" width="13.6640625" customWidth="1"/>
    <col min="12" max="12" width="14.9140625" customWidth="1"/>
  </cols>
  <sheetData>
    <row r="2" spans="1:12" x14ac:dyDescent="0.25">
      <c r="A2" s="2" t="s">
        <v>280</v>
      </c>
    </row>
    <row r="4" spans="1:12" ht="28.5" customHeight="1" x14ac:dyDescent="0.25">
      <c r="A4" s="4" t="s">
        <v>102</v>
      </c>
      <c r="B4" s="12" t="s">
        <v>135</v>
      </c>
      <c r="C4" s="12" t="s">
        <v>241</v>
      </c>
      <c r="D4" s="12" t="s">
        <v>261</v>
      </c>
      <c r="E4" s="12" t="s">
        <v>21</v>
      </c>
      <c r="F4" s="12" t="s">
        <v>257</v>
      </c>
      <c r="G4" s="12" t="s">
        <v>243</v>
      </c>
      <c r="H4" s="12" t="s">
        <v>24</v>
      </c>
      <c r="I4" s="12" t="s">
        <v>25</v>
      </c>
      <c r="J4" s="12" t="s">
        <v>23</v>
      </c>
      <c r="K4" s="12" t="s">
        <v>245</v>
      </c>
      <c r="L4" s="12" t="s">
        <v>246</v>
      </c>
    </row>
    <row r="5" spans="1:12" x14ac:dyDescent="0.25">
      <c r="A5" s="79">
        <v>1916</v>
      </c>
      <c r="B5" s="21" t="s">
        <v>134</v>
      </c>
      <c r="C5" s="81">
        <v>363</v>
      </c>
      <c r="D5" s="83"/>
      <c r="E5" s="81">
        <v>50250</v>
      </c>
      <c r="F5" s="23" t="e">
        <f>#REF!</f>
        <v>#REF!</v>
      </c>
      <c r="G5" s="23" t="e">
        <f>#REF!</f>
        <v>#REF!</v>
      </c>
      <c r="H5" s="23" t="e">
        <f>#REF!</f>
        <v>#REF!</v>
      </c>
      <c r="I5" s="23" t="e">
        <f>#REF!</f>
        <v>#REF!</v>
      </c>
      <c r="J5" s="23" t="e">
        <f>#REF!</f>
        <v>#REF!</v>
      </c>
      <c r="K5" s="23" t="e">
        <f>#REF!</f>
        <v>#REF!</v>
      </c>
      <c r="L5" s="23" t="e">
        <f>#REF!</f>
        <v>#REF!</v>
      </c>
    </row>
    <row r="6" spans="1:12" x14ac:dyDescent="0.25">
      <c r="A6" s="80"/>
      <c r="B6" s="17" t="s">
        <v>132</v>
      </c>
      <c r="C6" s="82"/>
      <c r="D6" s="84"/>
      <c r="E6" s="82"/>
      <c r="F6" s="19">
        <f>'표4.1.4원시data'!F6/1000</f>
        <v>4249.9250000000002</v>
      </c>
      <c r="G6" s="19">
        <f>'표4.1.4원시data'!G6/1000</f>
        <v>0</v>
      </c>
      <c r="H6" s="19">
        <f>'표4.1.4원시data'!H6/1000</f>
        <v>2348.8890000000001</v>
      </c>
      <c r="I6" s="19">
        <f>'표4.1.4원시data'!I6/1000</f>
        <v>3848.9409999999998</v>
      </c>
      <c r="J6" s="19">
        <f>'표4.1.4원시data'!J6/1000</f>
        <v>135.61199999999999</v>
      </c>
      <c r="K6" s="19">
        <f>'표4.1.4원시data'!K6/1000</f>
        <v>13.502000000000001</v>
      </c>
      <c r="L6" s="19">
        <f>'표4.1.4원시data'!L6/1000</f>
        <v>10596.869000000001</v>
      </c>
    </row>
    <row r="7" spans="1:12" x14ac:dyDescent="0.25">
      <c r="A7" s="85">
        <v>1917</v>
      </c>
      <c r="B7" s="14" t="s">
        <v>134</v>
      </c>
      <c r="C7" s="86">
        <v>217</v>
      </c>
      <c r="D7" s="86"/>
      <c r="E7" s="86">
        <v>15390</v>
      </c>
      <c r="F7" s="16" t="e">
        <f>#REF!</f>
        <v>#REF!</v>
      </c>
      <c r="G7" s="16" t="e">
        <f>#REF!</f>
        <v>#REF!</v>
      </c>
      <c r="H7" s="16" t="e">
        <f>#REF!</f>
        <v>#REF!</v>
      </c>
      <c r="I7" s="16" t="e">
        <f>#REF!</f>
        <v>#REF!</v>
      </c>
      <c r="J7" s="16" t="e">
        <f>#REF!</f>
        <v>#REF!</v>
      </c>
      <c r="K7" s="16" t="e">
        <f>#REF!</f>
        <v>#REF!</v>
      </c>
      <c r="L7" s="16" t="e">
        <f>#REF!</f>
        <v>#REF!</v>
      </c>
    </row>
    <row r="8" spans="1:12" x14ac:dyDescent="0.25">
      <c r="A8" s="85"/>
      <c r="B8" s="13" t="s">
        <v>132</v>
      </c>
      <c r="C8" s="86"/>
      <c r="D8" s="86"/>
      <c r="E8" s="86"/>
      <c r="F8" s="16">
        <f>'표4.1.4원시data'!F8/1000</f>
        <v>2709.3</v>
      </c>
      <c r="G8" s="16">
        <f>'표4.1.4원시data'!G8/1000</f>
        <v>0</v>
      </c>
      <c r="H8" s="16">
        <f>'표4.1.4원시data'!H8/1000</f>
        <v>1322.296</v>
      </c>
      <c r="I8" s="16">
        <f>'표4.1.4원시data'!I8/1000</f>
        <v>851.07600000000002</v>
      </c>
      <c r="J8" s="16">
        <f>'표4.1.4원시data'!J8/1000</f>
        <v>144.506</v>
      </c>
      <c r="K8" s="16">
        <f>'표4.1.4원시data'!K8/1000</f>
        <v>16.673999999999999</v>
      </c>
      <c r="L8" s="16">
        <f>'표4.1.4원시data'!L8/1000</f>
        <v>5043.8519999999999</v>
      </c>
    </row>
    <row r="9" spans="1:12" x14ac:dyDescent="0.25">
      <c r="A9" s="79">
        <v>1918</v>
      </c>
      <c r="B9" s="21" t="s">
        <v>134</v>
      </c>
      <c r="C9" s="81">
        <v>197</v>
      </c>
      <c r="D9" s="81"/>
      <c r="E9" s="81">
        <v>9127</v>
      </c>
      <c r="F9" s="24" t="e">
        <f>#REF!</f>
        <v>#REF!</v>
      </c>
      <c r="G9" s="24" t="e">
        <f>#REF!</f>
        <v>#REF!</v>
      </c>
      <c r="H9" s="24" t="e">
        <f>#REF!</f>
        <v>#REF!</v>
      </c>
      <c r="I9" s="24" t="e">
        <f>#REF!</f>
        <v>#REF!</v>
      </c>
      <c r="J9" s="24" t="e">
        <f>#REF!</f>
        <v>#REF!</v>
      </c>
      <c r="K9" s="24" t="e">
        <f>#REF!</f>
        <v>#REF!</v>
      </c>
      <c r="L9" s="24" t="e">
        <f>#REF!</f>
        <v>#REF!</v>
      </c>
    </row>
    <row r="10" spans="1:12" x14ac:dyDescent="0.25">
      <c r="A10" s="80"/>
      <c r="B10" s="17" t="s">
        <v>132</v>
      </c>
      <c r="C10" s="82"/>
      <c r="D10" s="82"/>
      <c r="E10" s="82"/>
      <c r="F10" s="19">
        <f>'표4.1.4원시data'!F10/1000</f>
        <v>4084.9</v>
      </c>
      <c r="G10" s="19">
        <f>'표4.1.4원시data'!G10/1000</f>
        <v>0</v>
      </c>
      <c r="H10" s="19">
        <f>'표4.1.4원시data'!H10/1000</f>
        <v>5612.3689999999997</v>
      </c>
      <c r="I10" s="19">
        <f>'표4.1.4원시data'!I10/1000</f>
        <v>7961.9889999999996</v>
      </c>
      <c r="J10" s="19">
        <f>'표4.1.4원시data'!J10/1000</f>
        <v>252.999</v>
      </c>
      <c r="K10" s="19">
        <f>'표4.1.4원시data'!K10/1000</f>
        <v>4.2350000000000003</v>
      </c>
      <c r="L10" s="19">
        <f>'표4.1.4원시data'!L10/1000</f>
        <v>17916.491999999998</v>
      </c>
    </row>
    <row r="11" spans="1:12" x14ac:dyDescent="0.25">
      <c r="A11" s="79">
        <v>1919</v>
      </c>
      <c r="B11" s="21" t="s">
        <v>134</v>
      </c>
      <c r="C11" s="81">
        <v>159</v>
      </c>
      <c r="D11" s="81"/>
      <c r="E11" s="81">
        <v>25256</v>
      </c>
      <c r="F11" s="24" t="e">
        <f>#REF!</f>
        <v>#REF!</v>
      </c>
      <c r="G11" s="24" t="e">
        <f>#REF!</f>
        <v>#REF!</v>
      </c>
      <c r="H11" s="24" t="e">
        <f>#REF!</f>
        <v>#REF!</v>
      </c>
      <c r="I11" s="24" t="e">
        <f>#REF!</f>
        <v>#REF!</v>
      </c>
      <c r="J11" s="24" t="e">
        <f>#REF!</f>
        <v>#REF!</v>
      </c>
      <c r="K11" s="24" t="e">
        <f>#REF!</f>
        <v>#REF!</v>
      </c>
      <c r="L11" s="24" t="e">
        <f>#REF!</f>
        <v>#REF!</v>
      </c>
    </row>
    <row r="12" spans="1:12" x14ac:dyDescent="0.25">
      <c r="A12" s="80"/>
      <c r="B12" s="17" t="s">
        <v>132</v>
      </c>
      <c r="C12" s="82"/>
      <c r="D12" s="82"/>
      <c r="E12" s="82"/>
      <c r="F12" s="19">
        <f>'표4.1.4원시data'!F12/1000</f>
        <v>2702.8</v>
      </c>
      <c r="G12" s="19">
        <f>'표4.1.4원시data'!G12/1000</f>
        <v>0</v>
      </c>
      <c r="H12" s="19">
        <f>'표4.1.4원시data'!H12/1000</f>
        <v>4575.8530000000001</v>
      </c>
      <c r="I12" s="19">
        <f>'표4.1.4원시data'!I12/1000</f>
        <v>2749.8409999999999</v>
      </c>
      <c r="J12" s="19">
        <f>'표4.1.4원시data'!J12/1000</f>
        <v>48.475000000000001</v>
      </c>
      <c r="K12" s="19">
        <f>'표4.1.4원시data'!K12/1000</f>
        <v>17.170000000000002</v>
      </c>
      <c r="L12" s="19">
        <f>'표4.1.4원시data'!L12/1000</f>
        <v>10094.138999999999</v>
      </c>
    </row>
    <row r="13" spans="1:12" x14ac:dyDescent="0.25">
      <c r="A13" s="13" t="s">
        <v>262</v>
      </c>
      <c r="B13" s="13" t="s">
        <v>134</v>
      </c>
      <c r="C13" s="15">
        <f>SUM(C5:C12)</f>
        <v>936</v>
      </c>
      <c r="D13" s="15">
        <f>SUM(D5:D12)</f>
        <v>0</v>
      </c>
      <c r="E13" s="15">
        <f>SUM(E5:E12)</f>
        <v>100023</v>
      </c>
      <c r="F13" s="16" t="e">
        <f t="shared" ref="F13:L13" si="0">F5+F7+F9+F11</f>
        <v>#REF!</v>
      </c>
      <c r="G13" s="16" t="e">
        <f t="shared" si="0"/>
        <v>#REF!</v>
      </c>
      <c r="H13" s="16" t="e">
        <f t="shared" si="0"/>
        <v>#REF!</v>
      </c>
      <c r="I13" s="16" t="e">
        <f t="shared" si="0"/>
        <v>#REF!</v>
      </c>
      <c r="J13" s="16" t="e">
        <f t="shared" si="0"/>
        <v>#REF!</v>
      </c>
      <c r="K13" s="16" t="e">
        <f t="shared" si="0"/>
        <v>#REF!</v>
      </c>
      <c r="L13" s="16" t="e">
        <f t="shared" si="0"/>
        <v>#REF!</v>
      </c>
    </row>
    <row r="14" spans="1:12" x14ac:dyDescent="0.25">
      <c r="A14" s="13" t="s">
        <v>240</v>
      </c>
      <c r="B14" s="13" t="s">
        <v>134</v>
      </c>
      <c r="C14" s="15">
        <f t="shared" ref="C14:L14" si="1">C13/4</f>
        <v>234</v>
      </c>
      <c r="D14" s="15">
        <f t="shared" si="1"/>
        <v>0</v>
      </c>
      <c r="E14" s="15">
        <f t="shared" si="1"/>
        <v>25005.75</v>
      </c>
      <c r="F14" s="15" t="e">
        <f t="shared" si="1"/>
        <v>#REF!</v>
      </c>
      <c r="G14" s="15" t="e">
        <f t="shared" si="1"/>
        <v>#REF!</v>
      </c>
      <c r="H14" s="15" t="e">
        <f t="shared" si="1"/>
        <v>#REF!</v>
      </c>
      <c r="I14" s="15" t="e">
        <f t="shared" si="1"/>
        <v>#REF!</v>
      </c>
      <c r="J14" s="15" t="e">
        <f t="shared" si="1"/>
        <v>#REF!</v>
      </c>
      <c r="K14" s="15" t="e">
        <f t="shared" si="1"/>
        <v>#REF!</v>
      </c>
      <c r="L14" s="15" t="e">
        <f t="shared" si="1"/>
        <v>#REF!</v>
      </c>
    </row>
    <row r="15" spans="1:12" x14ac:dyDescent="0.25">
      <c r="A15" s="79">
        <v>1920</v>
      </c>
      <c r="B15" s="21" t="s">
        <v>134</v>
      </c>
      <c r="C15" s="81">
        <v>1264</v>
      </c>
      <c r="D15" s="81"/>
      <c r="E15" s="81">
        <v>82393</v>
      </c>
      <c r="F15" s="24" t="e">
        <f>#REF!</f>
        <v>#REF!</v>
      </c>
      <c r="G15" s="24" t="e">
        <f>#REF!</f>
        <v>#REF!</v>
      </c>
      <c r="H15" s="24" t="e">
        <f>#REF!</f>
        <v>#REF!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24" t="e">
        <f>#REF!</f>
        <v>#REF!</v>
      </c>
    </row>
    <row r="16" spans="1:12" x14ac:dyDescent="0.25">
      <c r="A16" s="80"/>
      <c r="B16" s="17" t="s">
        <v>132</v>
      </c>
      <c r="C16" s="82"/>
      <c r="D16" s="82"/>
      <c r="E16" s="82"/>
      <c r="F16" s="19">
        <f>'표4.1.4원시data'!F14/1000</f>
        <v>12981.8</v>
      </c>
      <c r="G16" s="19">
        <f>'표4.1.4원시data'!G14/1000</f>
        <v>0</v>
      </c>
      <c r="H16" s="19">
        <f>'표4.1.4원시data'!H14/1000</f>
        <v>15949.406000000001</v>
      </c>
      <c r="I16" s="19">
        <f>'표4.1.4원시data'!I14/1000</f>
        <v>13185.245999999999</v>
      </c>
      <c r="J16" s="19">
        <f>'표4.1.4원시data'!J14/1000</f>
        <v>2112.9920000000002</v>
      </c>
      <c r="K16" s="19">
        <f>'표4.1.4원시data'!K14/1000</f>
        <v>120.096</v>
      </c>
      <c r="L16" s="19">
        <f>'표4.1.4원시data'!L14/1000</f>
        <v>44349.54</v>
      </c>
    </row>
    <row r="17" spans="1:12" x14ac:dyDescent="0.25">
      <c r="A17" s="85">
        <v>1921</v>
      </c>
      <c r="B17" s="14" t="s">
        <v>134</v>
      </c>
      <c r="C17" s="86">
        <v>8</v>
      </c>
      <c r="D17" s="86"/>
      <c r="E17" s="86">
        <v>13310</v>
      </c>
      <c r="F17" s="16" t="e">
        <f>#REF!</f>
        <v>#REF!</v>
      </c>
      <c r="G17" s="16" t="e">
        <f>#REF!</f>
        <v>#REF!</v>
      </c>
      <c r="H17" s="16" t="e">
        <f>#REF!</f>
        <v>#REF!</v>
      </c>
      <c r="I17" s="16" t="e">
        <f>#REF!</f>
        <v>#REF!</v>
      </c>
      <c r="J17" s="16" t="e">
        <f>#REF!</f>
        <v>#REF!</v>
      </c>
      <c r="K17" s="16" t="e">
        <f>#REF!</f>
        <v>#REF!</v>
      </c>
      <c r="L17" s="16" t="e">
        <f>#REF!</f>
        <v>#REF!</v>
      </c>
    </row>
    <row r="18" spans="1:12" x14ac:dyDescent="0.25">
      <c r="A18" s="85"/>
      <c r="B18" s="13" t="s">
        <v>132</v>
      </c>
      <c r="C18" s="86"/>
      <c r="D18" s="86"/>
      <c r="E18" s="86"/>
      <c r="F18" s="16">
        <f>'표4.1.4원시data'!F16/1000</f>
        <v>848.67</v>
      </c>
      <c r="G18" s="16">
        <f>'표4.1.4원시data'!G16/1000</f>
        <v>0</v>
      </c>
      <c r="H18" s="16">
        <f>'표4.1.4원시data'!H16/1000</f>
        <v>230.57</v>
      </c>
      <c r="I18" s="16">
        <f>'표4.1.4원시data'!I16/1000</f>
        <v>1551.0609999999999</v>
      </c>
      <c r="J18" s="16">
        <f>'표4.1.4원시data'!J16/1000</f>
        <v>14.698</v>
      </c>
      <c r="K18" s="16">
        <f>'표4.1.4원시data'!K16/1000</f>
        <v>0.08</v>
      </c>
      <c r="L18" s="16">
        <f>'표4.1.4원시data'!L16/1000</f>
        <v>2645.0790000000002</v>
      </c>
    </row>
    <row r="19" spans="1:12" x14ac:dyDescent="0.25">
      <c r="A19" s="79">
        <v>1922</v>
      </c>
      <c r="B19" s="21" t="s">
        <v>134</v>
      </c>
      <c r="C19" s="81">
        <v>218</v>
      </c>
      <c r="D19" s="81"/>
      <c r="E19" s="81">
        <v>106253</v>
      </c>
      <c r="F19" s="24" t="e">
        <f>#REF!</f>
        <v>#REF!</v>
      </c>
      <c r="G19" s="24" t="e">
        <f>#REF!</f>
        <v>#REF!</v>
      </c>
      <c r="H19" s="24" t="e">
        <f>#REF!</f>
        <v>#REF!</v>
      </c>
      <c r="I19" s="24" t="e">
        <f>#REF!</f>
        <v>#REF!</v>
      </c>
      <c r="J19" s="24" t="e">
        <f>#REF!</f>
        <v>#REF!</v>
      </c>
      <c r="K19" s="24" t="e">
        <f>#REF!</f>
        <v>#REF!</v>
      </c>
      <c r="L19" s="24" t="e">
        <f>#REF!</f>
        <v>#REF!</v>
      </c>
    </row>
    <row r="20" spans="1:12" x14ac:dyDescent="0.25">
      <c r="A20" s="80"/>
      <c r="B20" s="17" t="s">
        <v>132</v>
      </c>
      <c r="C20" s="82"/>
      <c r="D20" s="82"/>
      <c r="E20" s="82"/>
      <c r="F20" s="19">
        <f>'표4.1.4원시data'!F18/1000</f>
        <v>12804.151</v>
      </c>
      <c r="G20" s="19">
        <f>'표4.1.4원시data'!G18/1000</f>
        <v>0</v>
      </c>
      <c r="H20" s="19">
        <f>'표4.1.4원시data'!H18/1000</f>
        <v>7954.1109999999999</v>
      </c>
      <c r="I20" s="19">
        <f>'표4.1.4원시data'!I18/1000</f>
        <v>7132.8389999999999</v>
      </c>
      <c r="J20" s="19">
        <f>'표4.1.4원시data'!J18/1000</f>
        <v>1040.93</v>
      </c>
      <c r="K20" s="19">
        <f>'표4.1.4원시data'!K18/1000</f>
        <v>28.451000000000001</v>
      </c>
      <c r="L20" s="19">
        <f>'표4.1.4원시data'!L18/1000</f>
        <v>28960.482</v>
      </c>
    </row>
    <row r="21" spans="1:12" x14ac:dyDescent="0.25">
      <c r="A21" s="85">
        <v>1923</v>
      </c>
      <c r="B21" s="14" t="s">
        <v>134</v>
      </c>
      <c r="C21" s="86">
        <v>93</v>
      </c>
      <c r="D21" s="86"/>
      <c r="E21" s="86">
        <v>43208</v>
      </c>
      <c r="F21" s="16" t="e">
        <f>#REF!</f>
        <v>#REF!</v>
      </c>
      <c r="G21" s="16" t="e">
        <f>#REF!</f>
        <v>#REF!</v>
      </c>
      <c r="H21" s="16" t="e">
        <f>#REF!</f>
        <v>#REF!</v>
      </c>
      <c r="I21" s="16" t="e">
        <f>#REF!</f>
        <v>#REF!</v>
      </c>
      <c r="J21" s="16" t="e">
        <f>#REF!</f>
        <v>#REF!</v>
      </c>
      <c r="K21" s="16" t="e">
        <f>#REF!</f>
        <v>#REF!</v>
      </c>
      <c r="L21" s="16" t="e">
        <f>#REF!</f>
        <v>#REF!</v>
      </c>
    </row>
    <row r="22" spans="1:12" x14ac:dyDescent="0.25">
      <c r="A22" s="85"/>
      <c r="B22" s="13" t="s">
        <v>132</v>
      </c>
      <c r="C22" s="86"/>
      <c r="D22" s="86"/>
      <c r="E22" s="86"/>
      <c r="F22" s="16">
        <f>'표4.1.4원시data'!F20/1000</f>
        <v>216.398</v>
      </c>
      <c r="G22" s="16">
        <f>'표4.1.4원시data'!G20/1000</f>
        <v>0</v>
      </c>
      <c r="H22" s="16">
        <f>'표4.1.4원시data'!H20/1000</f>
        <v>3420.7719999999999</v>
      </c>
      <c r="I22" s="16">
        <f>'표4.1.4원시data'!I20/1000</f>
        <v>2149.5390000000002</v>
      </c>
      <c r="J22" s="16">
        <f>'표4.1.4원시data'!J20/1000</f>
        <v>73.415999999999997</v>
      </c>
      <c r="K22" s="16">
        <f>'표4.1.4원시data'!K20/1000</f>
        <v>10.904</v>
      </c>
      <c r="L22" s="16">
        <f>'표4.1.4원시data'!L20/1000</f>
        <v>5871.0290000000005</v>
      </c>
    </row>
    <row r="23" spans="1:12" x14ac:dyDescent="0.25">
      <c r="A23" s="79">
        <v>1924</v>
      </c>
      <c r="B23" s="21" t="s">
        <v>134</v>
      </c>
      <c r="C23" s="81">
        <v>317</v>
      </c>
      <c r="D23" s="81"/>
      <c r="E23" s="81">
        <v>63319</v>
      </c>
      <c r="F23" s="24" t="e">
        <f>#REF!</f>
        <v>#REF!</v>
      </c>
      <c r="G23" s="24" t="e">
        <f>#REF!</f>
        <v>#REF!</v>
      </c>
      <c r="H23" s="24" t="e">
        <f>#REF!</f>
        <v>#REF!</v>
      </c>
      <c r="I23" s="24" t="e">
        <f>#REF!</f>
        <v>#REF!</v>
      </c>
      <c r="J23" s="24" t="e">
        <f>#REF!</f>
        <v>#REF!</v>
      </c>
      <c r="K23" s="24" t="e">
        <f>#REF!</f>
        <v>#REF!</v>
      </c>
      <c r="L23" s="24" t="e">
        <f>#REF!</f>
        <v>#REF!</v>
      </c>
    </row>
    <row r="24" spans="1:12" x14ac:dyDescent="0.25">
      <c r="A24" s="80"/>
      <c r="B24" s="17" t="s">
        <v>132</v>
      </c>
      <c r="C24" s="82"/>
      <c r="D24" s="82"/>
      <c r="E24" s="82"/>
      <c r="F24" s="19">
        <f>'표4.1.4원시data'!F22/1000</f>
        <v>161.21</v>
      </c>
      <c r="G24" s="19">
        <f>'표4.1.4원시data'!G22/1000</f>
        <v>0</v>
      </c>
      <c r="H24" s="19">
        <f>'표4.1.4원시data'!H22/1000</f>
        <v>1798.5340000000001</v>
      </c>
      <c r="I24" s="19">
        <f>'표4.1.4원시data'!I22/1000</f>
        <v>3045.694</v>
      </c>
      <c r="J24" s="19">
        <f>'표4.1.4원시data'!J22/1000</f>
        <v>139.19900000000001</v>
      </c>
      <c r="K24" s="19">
        <f>'표4.1.4원시data'!K22/1000</f>
        <v>0.79900000000000004</v>
      </c>
      <c r="L24" s="19">
        <f>'표4.1.4원시data'!L22/1000</f>
        <v>5145.4359999999997</v>
      </c>
    </row>
    <row r="25" spans="1:12" x14ac:dyDescent="0.25">
      <c r="A25" s="13" t="s">
        <v>252</v>
      </c>
      <c r="B25" s="20" t="s">
        <v>134</v>
      </c>
      <c r="C25" s="15">
        <f>SUM(C15:C24)</f>
        <v>1900</v>
      </c>
      <c r="D25" s="15">
        <f>SUM(D15:D24)</f>
        <v>0</v>
      </c>
      <c r="E25" s="15">
        <f>SUM(E15:E24)</f>
        <v>308483</v>
      </c>
      <c r="F25" s="16" t="e">
        <f t="shared" ref="F25:L25" si="2">F15+F17+F19+F21+F23</f>
        <v>#REF!</v>
      </c>
      <c r="G25" s="16" t="e">
        <f t="shared" si="2"/>
        <v>#REF!</v>
      </c>
      <c r="H25" s="16" t="e">
        <f t="shared" si="2"/>
        <v>#REF!</v>
      </c>
      <c r="I25" s="16" t="e">
        <f t="shared" si="2"/>
        <v>#REF!</v>
      </c>
      <c r="J25" s="16" t="e">
        <f t="shared" si="2"/>
        <v>#REF!</v>
      </c>
      <c r="K25" s="16" t="e">
        <f t="shared" si="2"/>
        <v>#REF!</v>
      </c>
      <c r="L25" s="16" t="e">
        <f t="shared" si="2"/>
        <v>#REF!</v>
      </c>
    </row>
    <row r="26" spans="1:12" x14ac:dyDescent="0.25">
      <c r="A26" s="17" t="s">
        <v>260</v>
      </c>
      <c r="B26" s="17" t="s">
        <v>134</v>
      </c>
      <c r="C26" s="18">
        <f t="shared" ref="C26:L26" si="3">C25/5</f>
        <v>380</v>
      </c>
      <c r="D26" s="18">
        <f t="shared" si="3"/>
        <v>0</v>
      </c>
      <c r="E26" s="18">
        <f t="shared" si="3"/>
        <v>61696.6</v>
      </c>
      <c r="F26" s="18" t="e">
        <f t="shared" si="3"/>
        <v>#REF!</v>
      </c>
      <c r="G26" s="18" t="e">
        <f t="shared" si="3"/>
        <v>#REF!</v>
      </c>
      <c r="H26" s="18" t="e">
        <f t="shared" si="3"/>
        <v>#REF!</v>
      </c>
      <c r="I26" s="18" t="e">
        <f t="shared" si="3"/>
        <v>#REF!</v>
      </c>
      <c r="J26" s="18" t="e">
        <f t="shared" si="3"/>
        <v>#REF!</v>
      </c>
      <c r="K26" s="18" t="e">
        <f t="shared" si="3"/>
        <v>#REF!</v>
      </c>
      <c r="L26" s="18" t="e">
        <f t="shared" si="3"/>
        <v>#REF!</v>
      </c>
    </row>
    <row r="27" spans="1:12" x14ac:dyDescent="0.25">
      <c r="A27" s="85">
        <v>1925</v>
      </c>
      <c r="B27" s="14" t="s">
        <v>134</v>
      </c>
      <c r="C27" s="86">
        <v>517</v>
      </c>
      <c r="D27" s="86"/>
      <c r="E27" s="86">
        <v>191647</v>
      </c>
      <c r="F27" s="16" t="e">
        <f>#REF!</f>
        <v>#REF!</v>
      </c>
      <c r="G27" s="16" t="e">
        <f>#REF!</f>
        <v>#REF!</v>
      </c>
      <c r="H27" s="16" t="e">
        <f>#REF!</f>
        <v>#REF!</v>
      </c>
      <c r="I27" s="16" t="e">
        <f>#REF!</f>
        <v>#REF!</v>
      </c>
      <c r="J27" s="16" t="e">
        <f>#REF!</f>
        <v>#REF!</v>
      </c>
      <c r="K27" s="16" t="e">
        <f>#REF!</f>
        <v>#REF!</v>
      </c>
      <c r="L27" s="16" t="e">
        <f>#REF!</f>
        <v>#REF!</v>
      </c>
    </row>
    <row r="28" spans="1:12" x14ac:dyDescent="0.25">
      <c r="A28" s="85"/>
      <c r="B28" s="13" t="s">
        <v>132</v>
      </c>
      <c r="C28" s="86"/>
      <c r="D28" s="86"/>
      <c r="E28" s="86"/>
      <c r="F28" s="16">
        <f>'표4.1.4원시data'!F24/1000</f>
        <v>53447.5</v>
      </c>
      <c r="G28" s="16">
        <f>'표4.1.4원시data'!G24/1000</f>
        <v>0</v>
      </c>
      <c r="H28" s="16">
        <f>'표4.1.4원시data'!H24/1000</f>
        <v>10221.254000000001</v>
      </c>
      <c r="I28" s="16">
        <f>'표4.1.4원시data'!I24/1000</f>
        <v>20641.643</v>
      </c>
      <c r="J28" s="16">
        <f>'표4.1.4원시data'!J24/1000</f>
        <v>4608.3029999999999</v>
      </c>
      <c r="K28" s="16">
        <f>'표4.1.4원시data'!K24/1000</f>
        <v>27.527000000000001</v>
      </c>
      <c r="L28" s="16">
        <f>'표4.1.4원시data'!L24/1000</f>
        <v>88946.226999999999</v>
      </c>
    </row>
    <row r="29" spans="1:12" x14ac:dyDescent="0.25">
      <c r="A29" s="79">
        <v>1926</v>
      </c>
      <c r="B29" s="21" t="s">
        <v>134</v>
      </c>
      <c r="C29" s="81">
        <v>148</v>
      </c>
      <c r="D29" s="81"/>
      <c r="E29" s="81">
        <v>94149</v>
      </c>
      <c r="F29" s="24" t="e">
        <f>#REF!</f>
        <v>#REF!</v>
      </c>
      <c r="G29" s="24" t="e">
        <f>#REF!</f>
        <v>#REF!</v>
      </c>
      <c r="H29" s="24" t="e">
        <f>#REF!</f>
        <v>#REF!</v>
      </c>
      <c r="I29" s="24" t="e">
        <f>#REF!</f>
        <v>#REF!</v>
      </c>
      <c r="J29" s="24" t="e">
        <f>#REF!</f>
        <v>#REF!</v>
      </c>
      <c r="K29" s="24" t="e">
        <f>#REF!</f>
        <v>#REF!</v>
      </c>
      <c r="L29" s="24" t="e">
        <f>#REF!</f>
        <v>#REF!</v>
      </c>
    </row>
    <row r="30" spans="1:12" x14ac:dyDescent="0.25">
      <c r="A30" s="80"/>
      <c r="B30" s="17" t="s">
        <v>132</v>
      </c>
      <c r="C30" s="82"/>
      <c r="D30" s="82"/>
      <c r="E30" s="82"/>
      <c r="F30" s="19">
        <f>'표4.1.4원시data'!F26/1000</f>
        <v>1488.13</v>
      </c>
      <c r="G30" s="19">
        <f>'표4.1.4원시data'!G26/1000</f>
        <v>0</v>
      </c>
      <c r="H30" s="19">
        <f>'표4.1.4원시data'!H26/1000</f>
        <v>9205.7260000000006</v>
      </c>
      <c r="I30" s="19">
        <f>'표4.1.4원시data'!I26/1000</f>
        <v>6634.2330000000002</v>
      </c>
      <c r="J30" s="19">
        <f>'표4.1.4원시data'!J26/1000</f>
        <v>5685.72</v>
      </c>
      <c r="K30" s="19">
        <f>'표4.1.4원시data'!K26/1000</f>
        <v>5.8209999999999997</v>
      </c>
      <c r="L30" s="19">
        <f>'표4.1.4원시data'!L26/1000</f>
        <v>23019.63</v>
      </c>
    </row>
    <row r="31" spans="1:12" x14ac:dyDescent="0.25">
      <c r="A31" s="85">
        <v>1927</v>
      </c>
      <c r="B31" s="14" t="s">
        <v>134</v>
      </c>
      <c r="C31" s="86">
        <v>14</v>
      </c>
      <c r="D31" s="86"/>
      <c r="E31" s="86">
        <v>7148</v>
      </c>
      <c r="F31" s="16" t="e">
        <f>#REF!</f>
        <v>#REF!</v>
      </c>
      <c r="G31" s="16" t="e">
        <f>#REF!</f>
        <v>#REF!</v>
      </c>
      <c r="H31" s="16" t="e">
        <f>#REF!</f>
        <v>#REF!</v>
      </c>
      <c r="I31" s="16" t="e">
        <f>#REF!</f>
        <v>#REF!</v>
      </c>
      <c r="J31" s="16" t="e">
        <f>#REF!</f>
        <v>#REF!</v>
      </c>
      <c r="K31" s="16" t="e">
        <f>#REF!</f>
        <v>#REF!</v>
      </c>
      <c r="L31" s="16" t="e">
        <f>#REF!</f>
        <v>#REF!</v>
      </c>
    </row>
    <row r="32" spans="1:12" x14ac:dyDescent="0.25">
      <c r="A32" s="85"/>
      <c r="B32" s="13" t="s">
        <v>132</v>
      </c>
      <c r="C32" s="86"/>
      <c r="D32" s="86"/>
      <c r="E32" s="86"/>
      <c r="F32" s="16">
        <f>'표4.1.4원시data'!F28/1000</f>
        <v>12.888999999999999</v>
      </c>
      <c r="G32" s="16">
        <f>'표4.1.4원시data'!G28/1000</f>
        <v>0</v>
      </c>
      <c r="H32" s="16">
        <f>'표4.1.4원시data'!H28/1000</f>
        <v>190.91499999999999</v>
      </c>
      <c r="I32" s="16">
        <f>'표4.1.4원시data'!I28/1000</f>
        <v>308.71699999999998</v>
      </c>
      <c r="J32" s="16">
        <f>'표4.1.4원시data'!J28/1000</f>
        <v>2205.6019999999999</v>
      </c>
      <c r="K32" s="16">
        <f>'표4.1.4원시data'!K28/1000</f>
        <v>7.6999999999999999E-2</v>
      </c>
      <c r="L32" s="16">
        <f>'표4.1.4원시data'!L28/1000</f>
        <v>2718.2</v>
      </c>
    </row>
    <row r="33" spans="1:12" x14ac:dyDescent="0.25">
      <c r="A33" s="79">
        <v>1928</v>
      </c>
      <c r="B33" s="21" t="s">
        <v>134</v>
      </c>
      <c r="C33" s="81">
        <v>2</v>
      </c>
      <c r="D33" s="81"/>
      <c r="E33" s="81">
        <v>6602</v>
      </c>
      <c r="F33" s="24" t="e">
        <f>#REF!</f>
        <v>#REF!</v>
      </c>
      <c r="G33" s="24" t="e">
        <f>#REF!</f>
        <v>#REF!</v>
      </c>
      <c r="H33" s="24" t="e">
        <f>#REF!</f>
        <v>#REF!</v>
      </c>
      <c r="I33" s="24" t="e">
        <f>#REF!</f>
        <v>#REF!</v>
      </c>
      <c r="J33" s="24" t="e">
        <f>#REF!</f>
        <v>#REF!</v>
      </c>
      <c r="K33" s="24" t="e">
        <f>#REF!</f>
        <v>#REF!</v>
      </c>
      <c r="L33" s="24" t="e">
        <f>#REF!</f>
        <v>#REF!</v>
      </c>
    </row>
    <row r="34" spans="1:12" x14ac:dyDescent="0.25">
      <c r="A34" s="80"/>
      <c r="B34" s="17" t="s">
        <v>132</v>
      </c>
      <c r="C34" s="82"/>
      <c r="D34" s="82"/>
      <c r="E34" s="82"/>
      <c r="F34" s="19">
        <f>'표4.1.4원시data'!F30/1000</f>
        <v>19.814</v>
      </c>
      <c r="G34" s="19">
        <f>'표4.1.4원시data'!G30/1000</f>
        <v>0</v>
      </c>
      <c r="H34" s="19">
        <f>'표4.1.4원시data'!H30/1000</f>
        <v>66.117999999999995</v>
      </c>
      <c r="I34" s="19">
        <f>'표4.1.4원시data'!I30/1000</f>
        <v>253.94800000000001</v>
      </c>
      <c r="J34" s="19">
        <f>'표4.1.4원시data'!J30/1000</f>
        <v>824.02800000000002</v>
      </c>
      <c r="K34" s="19">
        <f>'표4.1.4원시data'!K30/1000</f>
        <v>0.189</v>
      </c>
      <c r="L34" s="19">
        <f>'표4.1.4원시data'!L30/1000</f>
        <v>1164.097</v>
      </c>
    </row>
    <row r="35" spans="1:12" x14ac:dyDescent="0.25">
      <c r="A35" s="85">
        <v>1929</v>
      </c>
      <c r="B35" s="14" t="s">
        <v>134</v>
      </c>
      <c r="C35" s="86">
        <v>27</v>
      </c>
      <c r="D35" s="86"/>
      <c r="E35" s="86">
        <v>32108</v>
      </c>
      <c r="F35" s="16" t="e">
        <f>#REF!</f>
        <v>#REF!</v>
      </c>
      <c r="G35" s="16" t="e">
        <f>#REF!</f>
        <v>#REF!</v>
      </c>
      <c r="H35" s="16" t="e">
        <f>#REF!</f>
        <v>#REF!</v>
      </c>
      <c r="I35" s="16" t="e">
        <f>#REF!</f>
        <v>#REF!</v>
      </c>
      <c r="J35" s="16" t="e">
        <f>#REF!</f>
        <v>#REF!</v>
      </c>
      <c r="K35" s="16" t="e">
        <f>#REF!</f>
        <v>#REF!</v>
      </c>
      <c r="L35" s="16" t="e">
        <f>#REF!</f>
        <v>#REF!</v>
      </c>
    </row>
    <row r="36" spans="1:12" x14ac:dyDescent="0.25">
      <c r="A36" s="85"/>
      <c r="B36" s="13" t="s">
        <v>132</v>
      </c>
      <c r="C36" s="86"/>
      <c r="D36" s="86"/>
      <c r="E36" s="86"/>
      <c r="F36" s="16">
        <f>'표4.1.4원시data'!F32/1000</f>
        <v>136.06399999999999</v>
      </c>
      <c r="G36" s="16">
        <f>'표4.1.4원시data'!G32/1000</f>
        <v>0</v>
      </c>
      <c r="H36" s="16">
        <f>'표4.1.4원시data'!H32/1000</f>
        <v>1653.3</v>
      </c>
      <c r="I36" s="16">
        <f>'표4.1.4원시data'!I32/1000</f>
        <v>699.33199999999999</v>
      </c>
      <c r="J36" s="16">
        <f>'표4.1.4원시data'!J32/1000</f>
        <v>827.40899999999999</v>
      </c>
      <c r="K36" s="16">
        <f>'표4.1.4원시data'!K32/1000</f>
        <v>3.5030000000000001</v>
      </c>
      <c r="L36" s="16">
        <f>'표4.1.4원시data'!L32/1000</f>
        <v>3319.6080000000002</v>
      </c>
    </row>
    <row r="37" spans="1:12" x14ac:dyDescent="0.25">
      <c r="A37" s="20" t="s">
        <v>252</v>
      </c>
      <c r="B37" s="20" t="s">
        <v>134</v>
      </c>
      <c r="C37" s="22">
        <f>SUM(C27:C36)</f>
        <v>708</v>
      </c>
      <c r="D37" s="22">
        <f>SUM(D27:D36)</f>
        <v>0</v>
      </c>
      <c r="E37" s="22">
        <f>SUM(E27:E36)</f>
        <v>331654</v>
      </c>
      <c r="F37" s="24" t="e">
        <f t="shared" ref="F37:L37" si="4">F27+F29+F31+F33+F35</f>
        <v>#REF!</v>
      </c>
      <c r="G37" s="24" t="e">
        <f t="shared" si="4"/>
        <v>#REF!</v>
      </c>
      <c r="H37" s="24" t="e">
        <f t="shared" si="4"/>
        <v>#REF!</v>
      </c>
      <c r="I37" s="24" t="e">
        <f t="shared" si="4"/>
        <v>#REF!</v>
      </c>
      <c r="J37" s="24" t="e">
        <f t="shared" si="4"/>
        <v>#REF!</v>
      </c>
      <c r="K37" s="24" t="e">
        <f t="shared" si="4"/>
        <v>#REF!</v>
      </c>
      <c r="L37" s="24" t="e">
        <f t="shared" si="4"/>
        <v>#REF!</v>
      </c>
    </row>
    <row r="38" spans="1:12" x14ac:dyDescent="0.25">
      <c r="A38" s="17" t="s">
        <v>260</v>
      </c>
      <c r="B38" s="17" t="s">
        <v>134</v>
      </c>
      <c r="C38" s="18">
        <f t="shared" ref="C38:L38" si="5">C37/5</f>
        <v>141.6</v>
      </c>
      <c r="D38" s="18">
        <f t="shared" si="5"/>
        <v>0</v>
      </c>
      <c r="E38" s="18">
        <f t="shared" si="5"/>
        <v>66330.8</v>
      </c>
      <c r="F38" s="18" t="e">
        <f t="shared" si="5"/>
        <v>#REF!</v>
      </c>
      <c r="G38" s="18" t="e">
        <f t="shared" si="5"/>
        <v>#REF!</v>
      </c>
      <c r="H38" s="18" t="e">
        <f t="shared" si="5"/>
        <v>#REF!</v>
      </c>
      <c r="I38" s="18" t="e">
        <f t="shared" si="5"/>
        <v>#REF!</v>
      </c>
      <c r="J38" s="18" t="e">
        <f t="shared" si="5"/>
        <v>#REF!</v>
      </c>
      <c r="K38" s="18" t="e">
        <f t="shared" si="5"/>
        <v>#REF!</v>
      </c>
      <c r="L38" s="18" t="e">
        <f t="shared" si="5"/>
        <v>#REF!</v>
      </c>
    </row>
    <row r="39" spans="1:12" x14ac:dyDescent="0.25">
      <c r="A39" s="85">
        <v>1930</v>
      </c>
      <c r="B39" s="14" t="s">
        <v>134</v>
      </c>
      <c r="C39" s="86">
        <v>374</v>
      </c>
      <c r="D39" s="86"/>
      <c r="E39" s="86">
        <v>168142</v>
      </c>
      <c r="F39" s="16" t="e">
        <f>#REF!</f>
        <v>#REF!</v>
      </c>
      <c r="G39" s="16" t="e">
        <f>#REF!</f>
        <v>#REF!</v>
      </c>
      <c r="H39" s="16" t="e">
        <f>#REF!</f>
        <v>#REF!</v>
      </c>
      <c r="I39" s="16" t="e">
        <f>#REF!</f>
        <v>#REF!</v>
      </c>
      <c r="J39" s="16" t="e">
        <f>#REF!</f>
        <v>#REF!</v>
      </c>
      <c r="K39" s="16" t="e">
        <f>#REF!</f>
        <v>#REF!</v>
      </c>
      <c r="L39" s="16" t="e">
        <f>#REF!</f>
        <v>#REF!</v>
      </c>
    </row>
    <row r="40" spans="1:12" x14ac:dyDescent="0.25">
      <c r="A40" s="85"/>
      <c r="B40" s="13" t="s">
        <v>132</v>
      </c>
      <c r="C40" s="86"/>
      <c r="D40" s="86"/>
      <c r="E40" s="86"/>
      <c r="F40" s="16">
        <f>'표4.1.4원시data'!F34/1000</f>
        <v>719.27200000000005</v>
      </c>
      <c r="G40" s="16">
        <f>'표4.1.4원시data'!G34/1000</f>
        <v>0</v>
      </c>
      <c r="H40" s="16">
        <f>'표4.1.4원시data'!H34/1000</f>
        <v>11953.064</v>
      </c>
      <c r="I40" s="16">
        <f>'표4.1.4원시data'!I34/1000</f>
        <v>9339.1329999999998</v>
      </c>
      <c r="J40" s="16">
        <f>'표4.1.4원시data'!J34/1000</f>
        <v>3518.3629999999998</v>
      </c>
      <c r="K40" s="16">
        <f>'표4.1.4원시data'!K34/1000</f>
        <v>10.919</v>
      </c>
      <c r="L40" s="16">
        <f>'표4.1.4원시data'!L34/1000</f>
        <v>25540.751</v>
      </c>
    </row>
    <row r="41" spans="1:12" x14ac:dyDescent="0.25">
      <c r="A41" s="79">
        <v>1931</v>
      </c>
      <c r="B41" s="21" t="s">
        <v>134</v>
      </c>
      <c r="C41" s="81">
        <v>12</v>
      </c>
      <c r="D41" s="81"/>
      <c r="E41" s="81">
        <v>46771</v>
      </c>
      <c r="F41" s="24" t="e">
        <f>#REF!</f>
        <v>#REF!</v>
      </c>
      <c r="G41" s="24" t="e">
        <f>#REF!</f>
        <v>#REF!</v>
      </c>
      <c r="H41" s="24" t="e">
        <f>#REF!</f>
        <v>#REF!</v>
      </c>
      <c r="I41" s="24" t="e">
        <f>#REF!</f>
        <v>#REF!</v>
      </c>
      <c r="J41" s="24" t="e">
        <f>#REF!</f>
        <v>#REF!</v>
      </c>
      <c r="K41" s="24" t="e">
        <f>#REF!</f>
        <v>#REF!</v>
      </c>
      <c r="L41" s="24" t="e">
        <f>#REF!</f>
        <v>#REF!</v>
      </c>
    </row>
    <row r="42" spans="1:12" x14ac:dyDescent="0.25">
      <c r="A42" s="80"/>
      <c r="B42" s="17" t="s">
        <v>132</v>
      </c>
      <c r="C42" s="82"/>
      <c r="D42" s="82"/>
      <c r="E42" s="82"/>
      <c r="F42" s="19">
        <f>'표4.1.4원시data'!F36/1000</f>
        <v>76.474000000000004</v>
      </c>
      <c r="G42" s="19">
        <f>'표4.1.4원시data'!G36/1000</f>
        <v>0</v>
      </c>
      <c r="H42" s="19">
        <f>'표4.1.4원시data'!H36/1000</f>
        <v>908.59799999999996</v>
      </c>
      <c r="I42" s="19">
        <f>'표4.1.4원시data'!I36/1000</f>
        <v>1435.617</v>
      </c>
      <c r="J42" s="19">
        <f>'표4.1.4원시data'!J36/1000</f>
        <v>339.06400000000002</v>
      </c>
      <c r="K42" s="19">
        <f>'표4.1.4원시data'!K36/1000</f>
        <v>0.32700000000000001</v>
      </c>
      <c r="L42" s="19">
        <f>'표4.1.4원시data'!L36/1000</f>
        <v>2760.08</v>
      </c>
    </row>
    <row r="43" spans="1:12" x14ac:dyDescent="0.25">
      <c r="A43" s="85">
        <v>1932</v>
      </c>
      <c r="B43" s="14" t="s">
        <v>134</v>
      </c>
      <c r="C43" s="86">
        <v>10</v>
      </c>
      <c r="D43" s="86"/>
      <c r="E43" s="86">
        <v>13015</v>
      </c>
      <c r="F43" s="16" t="e">
        <f>#REF!</f>
        <v>#REF!</v>
      </c>
      <c r="G43" s="16" t="e">
        <f>#REF!</f>
        <v>#REF!</v>
      </c>
      <c r="H43" s="16" t="e">
        <f>#REF!</f>
        <v>#REF!</v>
      </c>
      <c r="I43" s="16" t="e">
        <f>#REF!</f>
        <v>#REF!</v>
      </c>
      <c r="J43" s="16" t="e">
        <f>#REF!</f>
        <v>#REF!</v>
      </c>
      <c r="K43" s="16" t="e">
        <f>#REF!</f>
        <v>#REF!</v>
      </c>
      <c r="L43" s="16" t="e">
        <f>#REF!</f>
        <v>#REF!</v>
      </c>
    </row>
    <row r="44" spans="1:12" x14ac:dyDescent="0.25">
      <c r="A44" s="85"/>
      <c r="B44" s="13" t="s">
        <v>132</v>
      </c>
      <c r="C44" s="86"/>
      <c r="D44" s="86"/>
      <c r="E44" s="86"/>
      <c r="F44" s="16">
        <f>'표4.1.4원시data'!F38/1000</f>
        <v>7.97</v>
      </c>
      <c r="G44" s="16">
        <f>'표4.1.4원시data'!G38/1000</f>
        <v>0</v>
      </c>
      <c r="H44" s="16">
        <f>'표4.1.4원시data'!H38/1000</f>
        <v>61.503</v>
      </c>
      <c r="I44" s="16">
        <f>'표4.1.4원시data'!I38/1000</f>
        <v>280.10199999999998</v>
      </c>
      <c r="J44" s="16">
        <f>'표4.1.4원시data'!J38/1000</f>
        <v>56.854999999999997</v>
      </c>
      <c r="K44" s="16">
        <f>'표4.1.4원시data'!K38/1000</f>
        <v>7.3999999999999996E-2</v>
      </c>
      <c r="L44" s="16">
        <f>'표4.1.4원시data'!L38/1000</f>
        <v>406.50400000000002</v>
      </c>
    </row>
    <row r="45" spans="1:12" x14ac:dyDescent="0.25">
      <c r="A45" s="79">
        <v>1933</v>
      </c>
      <c r="B45" s="21" t="s">
        <v>134</v>
      </c>
      <c r="C45" s="81">
        <v>222</v>
      </c>
      <c r="D45" s="81"/>
      <c r="E45" s="81">
        <v>265857</v>
      </c>
      <c r="F45" s="24" t="e">
        <f>#REF!</f>
        <v>#REF!</v>
      </c>
      <c r="G45" s="24" t="e">
        <f>#REF!</f>
        <v>#REF!</v>
      </c>
      <c r="H45" s="24" t="e">
        <f>#REF!</f>
        <v>#REF!</v>
      </c>
      <c r="I45" s="24" t="e">
        <f>#REF!</f>
        <v>#REF!</v>
      </c>
      <c r="J45" s="24" t="e">
        <f>#REF!</f>
        <v>#REF!</v>
      </c>
      <c r="K45" s="24" t="e">
        <f>#REF!</f>
        <v>#REF!</v>
      </c>
      <c r="L45" s="24" t="e">
        <f>#REF!</f>
        <v>#REF!</v>
      </c>
    </row>
    <row r="46" spans="1:12" x14ac:dyDescent="0.25">
      <c r="A46" s="80"/>
      <c r="B46" s="17" t="s">
        <v>132</v>
      </c>
      <c r="C46" s="82"/>
      <c r="D46" s="82"/>
      <c r="E46" s="82"/>
      <c r="F46" s="19">
        <f>'표4.1.4원시data'!F40/1000</f>
        <v>743.12199999999996</v>
      </c>
      <c r="G46" s="19">
        <f>'표4.1.4원시data'!G40/1000</f>
        <v>0</v>
      </c>
      <c r="H46" s="19">
        <f>'표4.1.4원시data'!H40/1000</f>
        <v>5070.3190000000004</v>
      </c>
      <c r="I46" s="19">
        <f>'표4.1.4원시data'!I40/1000</f>
        <v>10315.046</v>
      </c>
      <c r="J46" s="19">
        <f>'표4.1.4원시data'!J40/1000</f>
        <v>3344.0149999999999</v>
      </c>
      <c r="K46" s="19">
        <f>'표4.1.4원시data'!K40/1000</f>
        <v>5.694</v>
      </c>
      <c r="L46" s="19">
        <f>'표4.1.4원시data'!L40/1000</f>
        <v>19478.196</v>
      </c>
    </row>
    <row r="47" spans="1:12" x14ac:dyDescent="0.25">
      <c r="A47" s="85">
        <v>1934</v>
      </c>
      <c r="B47" s="14" t="s">
        <v>134</v>
      </c>
      <c r="C47" s="86">
        <v>198</v>
      </c>
      <c r="D47" s="86"/>
      <c r="E47" s="86">
        <v>216313</v>
      </c>
      <c r="F47" s="16" t="e">
        <f>#REF!</f>
        <v>#REF!</v>
      </c>
      <c r="G47" s="16" t="e">
        <f>#REF!</f>
        <v>#REF!</v>
      </c>
      <c r="H47" s="16" t="e">
        <f>#REF!</f>
        <v>#REF!</v>
      </c>
      <c r="I47" s="16" t="e">
        <f>#REF!</f>
        <v>#REF!</v>
      </c>
      <c r="J47" s="16" t="e">
        <f>#REF!</f>
        <v>#REF!</v>
      </c>
      <c r="K47" s="16" t="e">
        <f>#REF!</f>
        <v>#REF!</v>
      </c>
      <c r="L47" s="16" t="e">
        <f>#REF!</f>
        <v>#REF!</v>
      </c>
    </row>
    <row r="48" spans="1:12" x14ac:dyDescent="0.25">
      <c r="A48" s="85"/>
      <c r="B48" s="13" t="s">
        <v>132</v>
      </c>
      <c r="C48" s="86"/>
      <c r="D48" s="86"/>
      <c r="E48" s="86"/>
      <c r="F48" s="16">
        <f>'표4.1.4원시data'!F42/1000</f>
        <v>2116.1930000000002</v>
      </c>
      <c r="G48" s="16">
        <f>'표4.1.4원시data'!G42/1000</f>
        <v>0</v>
      </c>
      <c r="H48" s="16">
        <f>'표4.1.4원시data'!H42/1000</f>
        <v>7330.357</v>
      </c>
      <c r="I48" s="16">
        <f>'표4.1.4원시data'!I42/1000</f>
        <v>17780.698</v>
      </c>
      <c r="J48" s="16">
        <f>'표4.1.4원시data'!J42/1000</f>
        <v>5480.7290000000003</v>
      </c>
      <c r="K48" s="16">
        <f>'표4.1.4원시data'!K42/1000</f>
        <v>15.396000000000001</v>
      </c>
      <c r="L48" s="16">
        <f>'표4.1.4원시data'!L42/1000</f>
        <v>32723.373</v>
      </c>
    </row>
    <row r="49" spans="1:12" x14ac:dyDescent="0.25">
      <c r="A49" s="20" t="s">
        <v>252</v>
      </c>
      <c r="B49" s="20" t="s">
        <v>134</v>
      </c>
      <c r="C49" s="22">
        <f>SUM(C39:C48)</f>
        <v>816</v>
      </c>
      <c r="D49" s="22">
        <f>SUM(D39:D48)</f>
        <v>0</v>
      </c>
      <c r="E49" s="22">
        <f>SUM(E39:E48)</f>
        <v>710098</v>
      </c>
      <c r="F49" s="24" t="e">
        <f t="shared" ref="F49:L49" si="6">F39+F41+F43+F45+F47</f>
        <v>#REF!</v>
      </c>
      <c r="G49" s="24" t="e">
        <f t="shared" si="6"/>
        <v>#REF!</v>
      </c>
      <c r="H49" s="24" t="e">
        <f t="shared" si="6"/>
        <v>#REF!</v>
      </c>
      <c r="I49" s="24" t="e">
        <f t="shared" si="6"/>
        <v>#REF!</v>
      </c>
      <c r="J49" s="24" t="e">
        <f t="shared" si="6"/>
        <v>#REF!</v>
      </c>
      <c r="K49" s="24" t="e">
        <f t="shared" si="6"/>
        <v>#REF!</v>
      </c>
      <c r="L49" s="24" t="e">
        <f t="shared" si="6"/>
        <v>#REF!</v>
      </c>
    </row>
    <row r="50" spans="1:12" x14ac:dyDescent="0.25">
      <c r="A50" s="17" t="s">
        <v>260</v>
      </c>
      <c r="B50" s="17" t="s">
        <v>134</v>
      </c>
      <c r="C50" s="18">
        <f t="shared" ref="C50:L50" si="7">C49/5</f>
        <v>163.19999999999999</v>
      </c>
      <c r="D50" s="18">
        <f t="shared" si="7"/>
        <v>0</v>
      </c>
      <c r="E50" s="18">
        <f t="shared" si="7"/>
        <v>142019.6</v>
      </c>
      <c r="F50" s="19" t="e">
        <f t="shared" si="7"/>
        <v>#REF!</v>
      </c>
      <c r="G50" s="19" t="e">
        <f t="shared" si="7"/>
        <v>#REF!</v>
      </c>
      <c r="H50" s="19" t="e">
        <f t="shared" si="7"/>
        <v>#REF!</v>
      </c>
      <c r="I50" s="19" t="e">
        <f t="shared" si="7"/>
        <v>#REF!</v>
      </c>
      <c r="J50" s="19" t="e">
        <f t="shared" si="7"/>
        <v>#REF!</v>
      </c>
      <c r="K50" s="19" t="e">
        <f t="shared" si="7"/>
        <v>#REF!</v>
      </c>
      <c r="L50" s="19" t="e">
        <f t="shared" si="7"/>
        <v>#REF!</v>
      </c>
    </row>
    <row r="51" spans="1:12" x14ac:dyDescent="0.25">
      <c r="A51" s="79">
        <v>1935</v>
      </c>
      <c r="B51" s="21" t="s">
        <v>134</v>
      </c>
      <c r="C51" s="81">
        <v>47</v>
      </c>
      <c r="D51" s="81"/>
      <c r="E51" s="81">
        <v>32303</v>
      </c>
      <c r="F51" s="24" t="e">
        <f>#REF!</f>
        <v>#REF!</v>
      </c>
      <c r="G51" s="24" t="e">
        <f>#REF!</f>
        <v>#REF!</v>
      </c>
      <c r="H51" s="24" t="e">
        <f>#REF!</f>
        <v>#REF!</v>
      </c>
      <c r="I51" s="24" t="e">
        <f>#REF!</f>
        <v>#REF!</v>
      </c>
      <c r="J51" s="24" t="e">
        <f>#REF!</f>
        <v>#REF!</v>
      </c>
      <c r="K51" s="24" t="e">
        <f>#REF!</f>
        <v>#REF!</v>
      </c>
      <c r="L51" s="24" t="e">
        <f>#REF!</f>
        <v>#REF!</v>
      </c>
    </row>
    <row r="52" spans="1:12" x14ac:dyDescent="0.25">
      <c r="A52" s="80"/>
      <c r="B52" s="17" t="s">
        <v>132</v>
      </c>
      <c r="C52" s="82"/>
      <c r="D52" s="82"/>
      <c r="E52" s="82"/>
      <c r="F52" s="19">
        <f>'표4.1.4원시data'!F44/1000</f>
        <v>69.44</v>
      </c>
      <c r="G52" s="19">
        <f>'표4.1.4원시data'!G44/1000</f>
        <v>0</v>
      </c>
      <c r="H52" s="19">
        <f>'표4.1.4원시data'!H44/1000</f>
        <v>893.34</v>
      </c>
      <c r="I52" s="19">
        <f>'표4.1.4원시data'!I44/1000</f>
        <v>2142.1080000000002</v>
      </c>
      <c r="J52" s="19">
        <f>'표4.1.4원시data'!J44/1000</f>
        <v>653.95399999999995</v>
      </c>
      <c r="K52" s="19">
        <f>'표4.1.4원시data'!K44/1000</f>
        <v>0.85299999999999998</v>
      </c>
      <c r="L52" s="19">
        <f>'표4.1.4원시data'!L44/1000</f>
        <v>3759.6950000000002</v>
      </c>
    </row>
    <row r="53" spans="1:12" x14ac:dyDescent="0.25">
      <c r="A53" s="85">
        <v>1936</v>
      </c>
      <c r="B53" s="14" t="s">
        <v>134</v>
      </c>
      <c r="C53" s="86">
        <v>1916</v>
      </c>
      <c r="D53" s="86"/>
      <c r="E53" s="86">
        <v>338835</v>
      </c>
      <c r="F53" s="16" t="e">
        <f>#REF!</f>
        <v>#REF!</v>
      </c>
      <c r="G53" s="16" t="e">
        <f>#REF!</f>
        <v>#REF!</v>
      </c>
      <c r="H53" s="16" t="e">
        <f>#REF!</f>
        <v>#REF!</v>
      </c>
      <c r="I53" s="16" t="e">
        <f>#REF!</f>
        <v>#REF!</v>
      </c>
      <c r="J53" s="16" t="e">
        <f>#REF!</f>
        <v>#REF!</v>
      </c>
      <c r="K53" s="16" t="e">
        <f>#REF!</f>
        <v>#REF!</v>
      </c>
      <c r="L53" s="16" t="e">
        <f>#REF!</f>
        <v>#REF!</v>
      </c>
    </row>
    <row r="54" spans="1:12" x14ac:dyDescent="0.25">
      <c r="A54" s="85"/>
      <c r="B54" s="13" t="s">
        <v>132</v>
      </c>
      <c r="C54" s="86"/>
      <c r="D54" s="86"/>
      <c r="E54" s="86"/>
      <c r="F54" s="16">
        <f>'표4.1.4원시data'!F46/1000</f>
        <v>4883.3130000000001</v>
      </c>
      <c r="G54" s="16">
        <f>'표4.1.4원시data'!G46/1000</f>
        <v>0</v>
      </c>
      <c r="H54" s="16">
        <f>'표4.1.4원시data'!H46/1000</f>
        <v>32172.031999999999</v>
      </c>
      <c r="I54" s="16">
        <f>'표4.1.4원시data'!I46/1000</f>
        <v>40605.182999999997</v>
      </c>
      <c r="J54" s="16">
        <f>'표4.1.4원시data'!J46/1000</f>
        <v>27916.147000000001</v>
      </c>
      <c r="K54" s="16">
        <f>'표4.1.4원시data'!K46/1000</f>
        <v>98.209000000000003</v>
      </c>
      <c r="L54" s="16">
        <f>'표4.1.4원시data'!L46/1000</f>
        <v>105674.88400000001</v>
      </c>
    </row>
    <row r="55" spans="1:12" x14ac:dyDescent="0.25">
      <c r="A55" s="79">
        <v>1937</v>
      </c>
      <c r="B55" s="21" t="s">
        <v>134</v>
      </c>
      <c r="C55" s="81">
        <v>240</v>
      </c>
      <c r="D55" s="81"/>
      <c r="E55" s="81">
        <v>49052</v>
      </c>
      <c r="F55" s="24" t="e">
        <f>#REF!</f>
        <v>#REF!</v>
      </c>
      <c r="G55" s="24" t="e">
        <f>#REF!</f>
        <v>#REF!</v>
      </c>
      <c r="H55" s="24" t="e">
        <f>#REF!</f>
        <v>#REF!</v>
      </c>
      <c r="I55" s="24" t="e">
        <f>#REF!</f>
        <v>#REF!</v>
      </c>
      <c r="J55" s="24" t="e">
        <f>#REF!</f>
        <v>#REF!</v>
      </c>
      <c r="K55" s="24" t="e">
        <f>#REF!</f>
        <v>#REF!</v>
      </c>
      <c r="L55" s="24" t="e">
        <f>#REF!</f>
        <v>#REF!</v>
      </c>
    </row>
    <row r="56" spans="1:12" x14ac:dyDescent="0.25">
      <c r="A56" s="80"/>
      <c r="B56" s="17" t="s">
        <v>132</v>
      </c>
      <c r="C56" s="82"/>
      <c r="D56" s="82"/>
      <c r="E56" s="82"/>
      <c r="F56" s="19">
        <f>'표4.1.4원시data'!F48/1000</f>
        <v>88.233999999999995</v>
      </c>
      <c r="G56" s="19">
        <f>'표4.1.4원시data'!G48/1000</f>
        <v>0</v>
      </c>
      <c r="H56" s="19">
        <f>'표4.1.4원시data'!H48/1000</f>
        <v>1208.413</v>
      </c>
      <c r="I56" s="19">
        <f>'표4.1.4원시data'!I48/1000</f>
        <v>2596.6619999999998</v>
      </c>
      <c r="J56" s="19">
        <f>'표4.1.4원시data'!J48/1000</f>
        <v>2168.8409999999999</v>
      </c>
      <c r="K56" s="19">
        <f>'표4.1.4원시data'!K48/1000</f>
        <v>0.56699999999999995</v>
      </c>
      <c r="L56" s="19">
        <f>'표4.1.4원시data'!L48/1000</f>
        <v>6062.7169999999996</v>
      </c>
    </row>
    <row r="57" spans="1:12" x14ac:dyDescent="0.25">
      <c r="A57" s="85">
        <v>1938</v>
      </c>
      <c r="B57" s="14" t="s">
        <v>134</v>
      </c>
      <c r="C57" s="86">
        <v>2</v>
      </c>
      <c r="D57" s="86"/>
      <c r="E57" s="86">
        <v>8450</v>
      </c>
      <c r="F57" s="16" t="e">
        <f>#REF!</f>
        <v>#REF!</v>
      </c>
      <c r="G57" s="16" t="e">
        <f>#REF!</f>
        <v>#REF!</v>
      </c>
      <c r="H57" s="16" t="e">
        <f>#REF!</f>
        <v>#REF!</v>
      </c>
      <c r="I57" s="16" t="e">
        <f>#REF!</f>
        <v>#REF!</v>
      </c>
      <c r="J57" s="16" t="e">
        <f>#REF!</f>
        <v>#REF!</v>
      </c>
      <c r="K57" s="16" t="e">
        <f>#REF!</f>
        <v>#REF!</v>
      </c>
      <c r="L57" s="16" t="e">
        <f>#REF!</f>
        <v>#REF!</v>
      </c>
    </row>
    <row r="58" spans="1:12" x14ac:dyDescent="0.25">
      <c r="A58" s="85"/>
      <c r="B58" s="13" t="s">
        <v>132</v>
      </c>
      <c r="C58" s="86"/>
      <c r="D58" s="86"/>
      <c r="E58" s="86"/>
      <c r="F58" s="16">
        <f>'표4.1.4원시data'!F50/1000</f>
        <v>0.31</v>
      </c>
      <c r="G58" s="16">
        <f>'표4.1.4원시data'!G50/1000</f>
        <v>0</v>
      </c>
      <c r="H58" s="16">
        <f>'표4.1.4원시data'!H50/1000</f>
        <v>79.02</v>
      </c>
      <c r="I58" s="16">
        <f>'표4.1.4원시data'!I50/1000</f>
        <v>413.524</v>
      </c>
      <c r="J58" s="16">
        <f>'표4.1.4원시data'!J50/1000</f>
        <v>78.001000000000005</v>
      </c>
      <c r="K58" s="16">
        <f>'표4.1.4원시data'!K50/1000</f>
        <v>0</v>
      </c>
      <c r="L58" s="16">
        <f>'표4.1.4원시data'!L50/1000</f>
        <v>570.85500000000002</v>
      </c>
    </row>
    <row r="59" spans="1:12" x14ac:dyDescent="0.25">
      <c r="A59" s="79">
        <v>1939</v>
      </c>
      <c r="B59" s="21" t="s">
        <v>134</v>
      </c>
      <c r="C59" s="81">
        <v>0</v>
      </c>
      <c r="D59" s="81"/>
      <c r="E59" s="81">
        <v>649</v>
      </c>
      <c r="F59" s="24" t="e">
        <f>#REF!</f>
        <v>#REF!</v>
      </c>
      <c r="G59" s="24" t="e">
        <f>#REF!</f>
        <v>#REF!</v>
      </c>
      <c r="H59" s="24" t="e">
        <f>#REF!</f>
        <v>#REF!</v>
      </c>
      <c r="I59" s="24" t="e">
        <f>#REF!</f>
        <v>#REF!</v>
      </c>
      <c r="J59" s="24" t="e">
        <f>#REF!</f>
        <v>#REF!</v>
      </c>
      <c r="K59" s="24" t="e">
        <f>#REF!</f>
        <v>#REF!</v>
      </c>
      <c r="L59" s="24" t="e">
        <f>#REF!</f>
        <v>#REF!</v>
      </c>
    </row>
    <row r="60" spans="1:12" x14ac:dyDescent="0.25">
      <c r="A60" s="80"/>
      <c r="B60" s="17" t="s">
        <v>132</v>
      </c>
      <c r="C60" s="82"/>
      <c r="D60" s="82"/>
      <c r="E60" s="82"/>
      <c r="F60" s="19">
        <f>'표4.1.4원시data'!F52/1000</f>
        <v>0.32300000000000001</v>
      </c>
      <c r="G60" s="19">
        <f>'표4.1.4원시data'!G52/1000</f>
        <v>0</v>
      </c>
      <c r="H60" s="19">
        <f>'표4.1.4원시data'!H52/1000</f>
        <v>19.477</v>
      </c>
      <c r="I60" s="19">
        <f>'표4.1.4원시data'!I52/1000</f>
        <v>57.817</v>
      </c>
      <c r="J60" s="19">
        <f>'표4.1.4원시data'!J52/1000</f>
        <v>14.058</v>
      </c>
      <c r="K60" s="19">
        <f>'표4.1.4원시data'!K52/1000</f>
        <v>0</v>
      </c>
      <c r="L60" s="19">
        <f>'표4.1.4원시data'!L52/1000</f>
        <v>91.674999999999997</v>
      </c>
    </row>
    <row r="61" spans="1:12" x14ac:dyDescent="0.25">
      <c r="A61" s="13" t="s">
        <v>252</v>
      </c>
      <c r="B61" s="20" t="s">
        <v>134</v>
      </c>
      <c r="C61" s="15">
        <f>SUM(C51:C60)</f>
        <v>2205</v>
      </c>
      <c r="D61" s="15">
        <f>SUM(D51:D60)</f>
        <v>0</v>
      </c>
      <c r="E61" s="15">
        <f>SUM(E51:E60)</f>
        <v>429289</v>
      </c>
      <c r="F61" s="16" t="e">
        <f t="shared" ref="F61:L61" si="8">F51+F53+F55+F57+F59</f>
        <v>#REF!</v>
      </c>
      <c r="G61" s="16" t="e">
        <f t="shared" si="8"/>
        <v>#REF!</v>
      </c>
      <c r="H61" s="16" t="e">
        <f t="shared" si="8"/>
        <v>#REF!</v>
      </c>
      <c r="I61" s="16" t="e">
        <f t="shared" si="8"/>
        <v>#REF!</v>
      </c>
      <c r="J61" s="16" t="e">
        <f t="shared" si="8"/>
        <v>#REF!</v>
      </c>
      <c r="K61" s="16" t="e">
        <f t="shared" si="8"/>
        <v>#REF!</v>
      </c>
      <c r="L61" s="16" t="e">
        <f t="shared" si="8"/>
        <v>#REF!</v>
      </c>
    </row>
    <row r="62" spans="1:12" x14ac:dyDescent="0.25">
      <c r="A62" s="17" t="s">
        <v>260</v>
      </c>
      <c r="B62" s="17" t="s">
        <v>134</v>
      </c>
      <c r="C62" s="18">
        <f t="shared" ref="C62:L62" si="9">C61/5</f>
        <v>441</v>
      </c>
      <c r="D62" s="18">
        <f t="shared" si="9"/>
        <v>0</v>
      </c>
      <c r="E62" s="18">
        <f t="shared" si="9"/>
        <v>85857.8</v>
      </c>
      <c r="F62" s="18" t="e">
        <f t="shared" si="9"/>
        <v>#REF!</v>
      </c>
      <c r="G62" s="18" t="e">
        <f t="shared" si="9"/>
        <v>#REF!</v>
      </c>
      <c r="H62" s="18" t="e">
        <f t="shared" si="9"/>
        <v>#REF!</v>
      </c>
      <c r="I62" s="18" t="e">
        <f t="shared" si="9"/>
        <v>#REF!</v>
      </c>
      <c r="J62" s="18" t="e">
        <f t="shared" si="9"/>
        <v>#REF!</v>
      </c>
      <c r="K62" s="18" t="e">
        <f t="shared" si="9"/>
        <v>#REF!</v>
      </c>
      <c r="L62" s="18" t="e">
        <f t="shared" si="9"/>
        <v>#REF!</v>
      </c>
    </row>
    <row r="63" spans="1:12" x14ac:dyDescent="0.25">
      <c r="A63" s="85">
        <v>1940</v>
      </c>
      <c r="B63" s="14" t="s">
        <v>134</v>
      </c>
      <c r="C63" s="86">
        <v>90</v>
      </c>
      <c r="D63" s="86"/>
      <c r="E63" s="86">
        <v>162259</v>
      </c>
      <c r="F63" s="16" t="e">
        <f>#REF!</f>
        <v>#REF!</v>
      </c>
      <c r="G63" s="16" t="e">
        <f>#REF!</f>
        <v>#REF!</v>
      </c>
      <c r="H63" s="16" t="e">
        <f>#REF!</f>
        <v>#REF!</v>
      </c>
      <c r="I63" s="16" t="e">
        <f>#REF!</f>
        <v>#REF!</v>
      </c>
      <c r="J63" s="16" t="e">
        <f>#REF!</f>
        <v>#REF!</v>
      </c>
      <c r="K63" s="16" t="e">
        <f>#REF!</f>
        <v>#REF!</v>
      </c>
      <c r="L63" s="16" t="e">
        <f>#REF!</f>
        <v>#REF!</v>
      </c>
    </row>
    <row r="64" spans="1:12" x14ac:dyDescent="0.25">
      <c r="A64" s="85"/>
      <c r="B64" s="13" t="s">
        <v>132</v>
      </c>
      <c r="C64" s="86"/>
      <c r="D64" s="86"/>
      <c r="E64" s="86"/>
      <c r="F64" s="16">
        <f>'표4.1.4원시data'!F54/1000</f>
        <v>757.05899999999997</v>
      </c>
      <c r="G64" s="16">
        <f>'표4.1.4원시data'!G54/1000</f>
        <v>0</v>
      </c>
      <c r="H64" s="16">
        <f>'표4.1.4원시data'!H54/1000</f>
        <v>9656.357</v>
      </c>
      <c r="I64" s="16">
        <f>'표4.1.4원시data'!I54/1000</f>
        <v>18244.148000000001</v>
      </c>
      <c r="J64" s="16">
        <f>'표4.1.4원시data'!J54/1000</f>
        <v>7064.7240000000002</v>
      </c>
      <c r="K64" s="16">
        <f>'표4.1.4원시data'!K54/1000</f>
        <v>3.944</v>
      </c>
      <c r="L64" s="16">
        <f>'표4.1.4원시data'!L54/1000</f>
        <v>35726.232000000004</v>
      </c>
    </row>
    <row r="65" spans="1:12" x14ac:dyDescent="0.25">
      <c r="A65" s="79">
        <v>1941</v>
      </c>
      <c r="B65" s="21" t="s">
        <v>134</v>
      </c>
      <c r="C65" s="81">
        <v>105</v>
      </c>
      <c r="D65" s="81"/>
      <c r="E65" s="81">
        <v>118307</v>
      </c>
      <c r="F65" s="24" t="e">
        <f>#REF!</f>
        <v>#REF!</v>
      </c>
      <c r="G65" s="24" t="e">
        <f>#REF!</f>
        <v>#REF!</v>
      </c>
      <c r="H65" s="24" t="e">
        <f>#REF!</f>
        <v>#REF!</v>
      </c>
      <c r="I65" s="24" t="e">
        <f>#REF!</f>
        <v>#REF!</v>
      </c>
      <c r="J65" s="24" t="e">
        <f>#REF!</f>
        <v>#REF!</v>
      </c>
      <c r="K65" s="24" t="e">
        <f>#REF!</f>
        <v>#REF!</v>
      </c>
      <c r="L65" s="24" t="e">
        <f>#REF!</f>
        <v>#REF!</v>
      </c>
    </row>
    <row r="66" spans="1:12" x14ac:dyDescent="0.25">
      <c r="A66" s="80"/>
      <c r="B66" s="17" t="s">
        <v>132</v>
      </c>
      <c r="C66" s="82"/>
      <c r="D66" s="82"/>
      <c r="E66" s="82"/>
      <c r="F66" s="19">
        <f>'표4.1.4원시data'!F56/1000</f>
        <v>1620.405</v>
      </c>
      <c r="G66" s="19">
        <f>'표4.1.4원시data'!G56/1000</f>
        <v>0</v>
      </c>
      <c r="H66" s="19">
        <f>'표4.1.4원시data'!H56/1000</f>
        <v>24187.63</v>
      </c>
      <c r="I66" s="19">
        <f>'표4.1.4원시data'!I56/1000</f>
        <v>21901.455999999998</v>
      </c>
      <c r="J66" s="19">
        <f>'표4.1.4원시data'!J56/1000</f>
        <v>10771.23</v>
      </c>
      <c r="K66" s="19">
        <f>'표4.1.4원시data'!K56/1000</f>
        <v>24.352</v>
      </c>
      <c r="L66" s="19">
        <f>'표4.1.4원시data'!L56/1000</f>
        <v>58505.072999999997</v>
      </c>
    </row>
    <row r="67" spans="1:12" x14ac:dyDescent="0.25">
      <c r="A67" s="85">
        <v>1942</v>
      </c>
      <c r="B67" s="14" t="s">
        <v>134</v>
      </c>
      <c r="C67" s="86">
        <v>101</v>
      </c>
      <c r="D67" s="86"/>
      <c r="E67" s="86">
        <v>68107</v>
      </c>
      <c r="F67" s="16" t="e">
        <f>#REF!</f>
        <v>#REF!</v>
      </c>
      <c r="G67" s="16" t="e">
        <f>#REF!</f>
        <v>#REF!</v>
      </c>
      <c r="H67" s="16" t="e">
        <f>#REF!</f>
        <v>#REF!</v>
      </c>
      <c r="I67" s="16" t="e">
        <f>#REF!</f>
        <v>#REF!</v>
      </c>
      <c r="J67" s="16" t="e">
        <f>#REF!</f>
        <v>#REF!</v>
      </c>
      <c r="K67" s="16" t="e">
        <f>#REF!</f>
        <v>#REF!</v>
      </c>
      <c r="L67" s="16" t="e">
        <f>#REF!</f>
        <v>#REF!</v>
      </c>
    </row>
    <row r="68" spans="1:12" x14ac:dyDescent="0.25">
      <c r="A68" s="85"/>
      <c r="B68" s="13" t="s">
        <v>132</v>
      </c>
      <c r="C68" s="86"/>
      <c r="D68" s="86"/>
      <c r="E68" s="86"/>
      <c r="F68" s="16">
        <f>'표4.1.4원시data'!F58/1000</f>
        <v>840.44299999999998</v>
      </c>
      <c r="G68" s="16">
        <f>'표4.1.4원시data'!G58/1000</f>
        <v>0</v>
      </c>
      <c r="H68" s="16">
        <f>'표4.1.4원시data'!H58/1000</f>
        <v>9180.6280000000006</v>
      </c>
      <c r="I68" s="16">
        <f>'표4.1.4원시data'!I58/1000</f>
        <v>10192.567999999999</v>
      </c>
      <c r="J68" s="16">
        <f>'표4.1.4원시data'!J58/1000</f>
        <v>5290.4539999999997</v>
      </c>
      <c r="K68" s="16">
        <f>'표4.1.4원시data'!K58/1000</f>
        <v>17.058</v>
      </c>
      <c r="L68" s="16">
        <f>'표4.1.4원시data'!L58/1000</f>
        <v>25521.151000000002</v>
      </c>
    </row>
    <row r="69" spans="1:12" x14ac:dyDescent="0.25">
      <c r="A69" s="79">
        <v>1943</v>
      </c>
      <c r="B69" s="21" t="s">
        <v>134</v>
      </c>
      <c r="C69" s="81">
        <v>104</v>
      </c>
      <c r="D69" s="81"/>
      <c r="E69" s="81">
        <v>41916</v>
      </c>
      <c r="F69" s="24" t="e">
        <f>#REF!</f>
        <v>#REF!</v>
      </c>
      <c r="G69" s="24" t="e">
        <f>#REF!</f>
        <v>#REF!</v>
      </c>
      <c r="H69" s="24" t="e">
        <f>#REF!</f>
        <v>#REF!</v>
      </c>
      <c r="I69" s="24" t="e">
        <f>#REF!</f>
        <v>#REF!</v>
      </c>
      <c r="J69" s="24" t="e">
        <f>#REF!</f>
        <v>#REF!</v>
      </c>
      <c r="K69" s="24" t="e">
        <f>#REF!</f>
        <v>#REF!</v>
      </c>
      <c r="L69" s="24" t="e">
        <f>#REF!</f>
        <v>#REF!</v>
      </c>
    </row>
    <row r="70" spans="1:12" x14ac:dyDescent="0.25">
      <c r="A70" s="80"/>
      <c r="B70" s="17" t="s">
        <v>132</v>
      </c>
      <c r="C70" s="82"/>
      <c r="D70" s="82"/>
      <c r="E70" s="82"/>
      <c r="F70" s="19">
        <f>'표4.1.4원시data'!F60/1000</f>
        <v>724.60900000000004</v>
      </c>
      <c r="G70" s="19">
        <f>'표4.1.4원시data'!G60/1000</f>
        <v>0</v>
      </c>
      <c r="H70" s="19">
        <f>'표4.1.4원시data'!H60/1000</f>
        <v>6359.8590000000004</v>
      </c>
      <c r="I70" s="19">
        <f>'표4.1.4원시data'!I60/1000</f>
        <v>6705.2470000000003</v>
      </c>
      <c r="J70" s="19">
        <f>'표4.1.4원시data'!J60/1000</f>
        <v>3275.0010000000002</v>
      </c>
      <c r="K70" s="19">
        <f>'표4.1.4원시data'!K60/1000</f>
        <v>15.648</v>
      </c>
      <c r="L70" s="19">
        <f>'표4.1.4원시data'!L60/1000</f>
        <v>17080.364000000001</v>
      </c>
    </row>
    <row r="71" spans="1:12" x14ac:dyDescent="0.25">
      <c r="A71" s="85">
        <v>1944</v>
      </c>
      <c r="B71" s="14" t="s">
        <v>134</v>
      </c>
      <c r="C71" s="86">
        <v>131</v>
      </c>
      <c r="D71" s="86"/>
      <c r="E71" s="86">
        <v>44303</v>
      </c>
      <c r="F71" s="16" t="e">
        <f>#REF!</f>
        <v>#REF!</v>
      </c>
      <c r="G71" s="16" t="e">
        <f>#REF!</f>
        <v>#REF!</v>
      </c>
      <c r="H71" s="16" t="e">
        <f>#REF!</f>
        <v>#REF!</v>
      </c>
      <c r="I71" s="16" t="e">
        <f>#REF!</f>
        <v>#REF!</v>
      </c>
      <c r="J71" s="16" t="e">
        <f>#REF!</f>
        <v>#REF!</v>
      </c>
      <c r="K71" s="16" t="e">
        <f>#REF!</f>
        <v>#REF!</v>
      </c>
      <c r="L71" s="16" t="e">
        <f>#REF!</f>
        <v>#REF!</v>
      </c>
    </row>
    <row r="72" spans="1:12" x14ac:dyDescent="0.25">
      <c r="A72" s="85"/>
      <c r="B72" s="13" t="s">
        <v>132</v>
      </c>
      <c r="C72" s="86"/>
      <c r="D72" s="86"/>
      <c r="E72" s="86"/>
      <c r="F72" s="16">
        <f>'표4.1.4원시data'!F62/1000</f>
        <v>2188.982</v>
      </c>
      <c r="G72" s="16">
        <f>'표4.1.4원시data'!G62/1000</f>
        <v>0</v>
      </c>
      <c r="H72" s="16">
        <f>'표4.1.4원시data'!H62/1000</f>
        <v>16889.315999999999</v>
      </c>
      <c r="I72" s="16">
        <f>'표4.1.4원시data'!I62/1000</f>
        <v>11337.507</v>
      </c>
      <c r="J72" s="16">
        <f>'표4.1.4원시data'!J62/1000</f>
        <v>8978.6309999999994</v>
      </c>
      <c r="K72" s="16">
        <f>'표4.1.4원시data'!K62/1000</f>
        <v>52.776000000000003</v>
      </c>
      <c r="L72" s="16">
        <f>'표4.1.4원시data'!L62/1000</f>
        <v>39447.212</v>
      </c>
    </row>
    <row r="73" spans="1:12" x14ac:dyDescent="0.25">
      <c r="A73" s="20" t="s">
        <v>252</v>
      </c>
      <c r="B73" s="20" t="s">
        <v>134</v>
      </c>
      <c r="C73" s="22">
        <f>SUM(C63:C72)</f>
        <v>531</v>
      </c>
      <c r="D73" s="22">
        <f>SUM(D63:D72)</f>
        <v>0</v>
      </c>
      <c r="E73" s="22">
        <f>SUM(E63:E72)</f>
        <v>434892</v>
      </c>
      <c r="F73" s="24" t="e">
        <f t="shared" ref="F73:L73" si="10">F63+F65+F67+F69+F71</f>
        <v>#REF!</v>
      </c>
      <c r="G73" s="24" t="e">
        <f t="shared" si="10"/>
        <v>#REF!</v>
      </c>
      <c r="H73" s="24" t="e">
        <f t="shared" si="10"/>
        <v>#REF!</v>
      </c>
      <c r="I73" s="24" t="e">
        <f t="shared" si="10"/>
        <v>#REF!</v>
      </c>
      <c r="J73" s="24" t="e">
        <f t="shared" si="10"/>
        <v>#REF!</v>
      </c>
      <c r="K73" s="24" t="e">
        <f t="shared" si="10"/>
        <v>#REF!</v>
      </c>
      <c r="L73" s="24" t="e">
        <f t="shared" si="10"/>
        <v>#REF!</v>
      </c>
    </row>
    <row r="74" spans="1:12" x14ac:dyDescent="0.25">
      <c r="A74" s="17" t="s">
        <v>260</v>
      </c>
      <c r="B74" s="17" t="s">
        <v>134</v>
      </c>
      <c r="C74" s="18">
        <f t="shared" ref="C74:L74" si="11">C73/5</f>
        <v>106.2</v>
      </c>
      <c r="D74" s="18">
        <f t="shared" si="11"/>
        <v>0</v>
      </c>
      <c r="E74" s="18">
        <f t="shared" si="11"/>
        <v>86978.4</v>
      </c>
      <c r="F74" s="18" t="e">
        <f t="shared" si="11"/>
        <v>#REF!</v>
      </c>
      <c r="G74" s="18" t="e">
        <f t="shared" si="11"/>
        <v>#REF!</v>
      </c>
      <c r="H74" s="18" t="e">
        <f t="shared" si="11"/>
        <v>#REF!</v>
      </c>
      <c r="I74" s="18" t="e">
        <f t="shared" si="11"/>
        <v>#REF!</v>
      </c>
      <c r="J74" s="18" t="e">
        <f t="shared" si="11"/>
        <v>#REF!</v>
      </c>
      <c r="K74" s="18" t="e">
        <f t="shared" si="11"/>
        <v>#REF!</v>
      </c>
      <c r="L74" s="18" t="e">
        <f t="shared" si="11"/>
        <v>#REF!</v>
      </c>
    </row>
    <row r="75" spans="1:12" x14ac:dyDescent="0.25">
      <c r="A75" s="85">
        <v>1958</v>
      </c>
      <c r="B75" s="14" t="s">
        <v>134</v>
      </c>
      <c r="C75" s="86">
        <v>161</v>
      </c>
      <c r="D75" s="86"/>
      <c r="E75" s="86">
        <v>210380.9</v>
      </c>
      <c r="F75" s="16" t="e">
        <f>#REF!</f>
        <v>#REF!</v>
      </c>
      <c r="G75" s="16" t="e">
        <f>#REF!</f>
        <v>#REF!</v>
      </c>
      <c r="H75" s="16" t="e">
        <f>#REF!</f>
        <v>#REF!</v>
      </c>
      <c r="I75" s="16" t="e">
        <f>#REF!</f>
        <v>#REF!</v>
      </c>
      <c r="J75" s="16" t="e">
        <f>#REF!</f>
        <v>#REF!</v>
      </c>
      <c r="K75" s="16" t="e">
        <f>#REF!</f>
        <v>#REF!</v>
      </c>
      <c r="L75" s="16" t="e">
        <f>#REF!</f>
        <v>#REF!</v>
      </c>
    </row>
    <row r="76" spans="1:12" x14ac:dyDescent="0.25">
      <c r="A76" s="85"/>
      <c r="B76" s="13" t="s">
        <v>132</v>
      </c>
      <c r="C76" s="86"/>
      <c r="D76" s="86"/>
      <c r="E76" s="86"/>
      <c r="F76" s="16">
        <f>'표4.1.4원시data'!F90/1000</f>
        <v>1074138</v>
      </c>
      <c r="G76" s="16">
        <f>'표4.1.4원시data'!G90/1000</f>
        <v>0</v>
      </c>
      <c r="H76" s="16">
        <f>'표4.1.4원시data'!H90/1000</f>
        <v>20369381</v>
      </c>
      <c r="I76" s="16">
        <f>'표4.1.4원시data'!I90/1000</f>
        <v>419504</v>
      </c>
      <c r="J76" s="16">
        <f>'표4.1.4원시data'!J90/1000</f>
        <v>4373322</v>
      </c>
      <c r="K76" s="16">
        <f>'표4.1.4원시data'!K90/1000</f>
        <v>92814</v>
      </c>
      <c r="L76" s="16">
        <f>'표4.1.4원시data'!L90/1000</f>
        <v>26329159</v>
      </c>
    </row>
    <row r="77" spans="1:12" x14ac:dyDescent="0.25">
      <c r="A77" s="79">
        <v>1959</v>
      </c>
      <c r="B77" s="21" t="s">
        <v>134</v>
      </c>
      <c r="C77" s="81">
        <v>781</v>
      </c>
      <c r="D77" s="81"/>
      <c r="E77" s="81">
        <v>236807.5</v>
      </c>
      <c r="F77" s="24" t="e">
        <f>#REF!</f>
        <v>#REF!</v>
      </c>
      <c r="G77" s="24" t="e">
        <f>#REF!</f>
        <v>#REF!</v>
      </c>
      <c r="H77" s="24" t="e">
        <f>#REF!</f>
        <v>#REF!</v>
      </c>
      <c r="I77" s="24" t="e">
        <f>#REF!</f>
        <v>#REF!</v>
      </c>
      <c r="J77" s="24" t="e">
        <f>#REF!</f>
        <v>#REF!</v>
      </c>
      <c r="K77" s="24" t="e">
        <f>#REF!</f>
        <v>#REF!</v>
      </c>
      <c r="L77" s="24" t="e">
        <f>#REF!</f>
        <v>#REF!</v>
      </c>
    </row>
    <row r="78" spans="1:12" x14ac:dyDescent="0.25">
      <c r="A78" s="80"/>
      <c r="B78" s="17" t="s">
        <v>132</v>
      </c>
      <c r="C78" s="82"/>
      <c r="D78" s="82"/>
      <c r="E78" s="82"/>
      <c r="F78" s="19">
        <f>'표4.1.4원시data'!F92/1000</f>
        <v>12525133</v>
      </c>
      <c r="G78" s="19">
        <f>'표4.1.4원시data'!G92/1000</f>
        <v>0</v>
      </c>
      <c r="H78" s="19">
        <f>'표4.1.4원시data'!H92/1000</f>
        <v>35483163</v>
      </c>
      <c r="I78" s="19">
        <f>'표4.1.4원시data'!I92/1000</f>
        <v>18576296</v>
      </c>
      <c r="J78" s="19">
        <f>'표4.1.4원시data'!J92/1000</f>
        <v>14891937</v>
      </c>
      <c r="K78" s="19">
        <f>'표4.1.4원시data'!K92/1000</f>
        <v>3651301</v>
      </c>
      <c r="L78" s="19">
        <f>'표4.1.4원시data'!L92/1000</f>
        <v>85127830</v>
      </c>
    </row>
    <row r="79" spans="1:12" x14ac:dyDescent="0.25">
      <c r="A79" s="85">
        <v>1960</v>
      </c>
      <c r="B79" s="14" t="s">
        <v>134</v>
      </c>
      <c r="C79" s="86">
        <v>81</v>
      </c>
      <c r="D79" s="86"/>
      <c r="E79" s="86">
        <v>86557.8</v>
      </c>
      <c r="F79" s="16" t="e">
        <f>#REF!</f>
        <v>#REF!</v>
      </c>
      <c r="G79" s="16" t="e">
        <f>#REF!</f>
        <v>#REF!</v>
      </c>
      <c r="H79" s="16" t="e">
        <f>#REF!</f>
        <v>#REF!</v>
      </c>
      <c r="I79" s="16" t="e">
        <f>#REF!</f>
        <v>#REF!</v>
      </c>
      <c r="J79" s="16" t="e">
        <f>#REF!</f>
        <v>#REF!</v>
      </c>
      <c r="K79" s="16" t="e">
        <f>#REF!</f>
        <v>#REF!</v>
      </c>
      <c r="L79" s="16" t="e">
        <f>#REF!</f>
        <v>#REF!</v>
      </c>
    </row>
    <row r="80" spans="1:12" x14ac:dyDescent="0.25">
      <c r="A80" s="85"/>
      <c r="B80" s="13" t="s">
        <v>132</v>
      </c>
      <c r="C80" s="86"/>
      <c r="D80" s="86"/>
      <c r="E80" s="86"/>
      <c r="F80" s="16">
        <f>'표4.1.4원시data'!F94/1000</f>
        <v>1284222</v>
      </c>
      <c r="G80" s="16">
        <f>'표4.1.4원시data'!G94/1000</f>
        <v>0</v>
      </c>
      <c r="H80" s="16">
        <f>'표4.1.4원시data'!H94/1000</f>
        <v>15433419</v>
      </c>
      <c r="I80" s="16">
        <f>'표4.1.4원시data'!I94/1000</f>
        <v>3217868</v>
      </c>
      <c r="J80" s="16">
        <f>'표4.1.4원시data'!J94/1000</f>
        <v>2329133</v>
      </c>
      <c r="K80" s="16">
        <f>'표4.1.4원시data'!K94/1000</f>
        <v>550214</v>
      </c>
      <c r="L80" s="16">
        <f>'표4.1.4원시data'!L94/1000</f>
        <v>22814856</v>
      </c>
    </row>
    <row r="81" spans="1:12" x14ac:dyDescent="0.25">
      <c r="A81" s="79">
        <v>1961</v>
      </c>
      <c r="B81" s="21" t="s">
        <v>134</v>
      </c>
      <c r="C81" s="81">
        <v>252</v>
      </c>
      <c r="D81" s="81"/>
      <c r="E81" s="81">
        <v>74375.399999999994</v>
      </c>
      <c r="F81" s="24" t="e">
        <f>#REF!</f>
        <v>#REF!</v>
      </c>
      <c r="G81" s="24" t="e">
        <f>#REF!</f>
        <v>#REF!</v>
      </c>
      <c r="H81" s="24" t="e">
        <f>#REF!</f>
        <v>#REF!</v>
      </c>
      <c r="I81" s="24" t="e">
        <f>#REF!</f>
        <v>#REF!</v>
      </c>
      <c r="J81" s="24" t="e">
        <f>#REF!</f>
        <v>#REF!</v>
      </c>
      <c r="K81" s="24" t="e">
        <f>#REF!</f>
        <v>#REF!</v>
      </c>
      <c r="L81" s="24" t="e">
        <f>#REF!</f>
        <v>#REF!</v>
      </c>
    </row>
    <row r="82" spans="1:12" x14ac:dyDescent="0.25">
      <c r="A82" s="80"/>
      <c r="B82" s="17" t="s">
        <v>132</v>
      </c>
      <c r="C82" s="82"/>
      <c r="D82" s="82"/>
      <c r="E82" s="82"/>
      <c r="F82" s="19">
        <f>'표4.1.4원시data'!F96/1000</f>
        <v>1243878</v>
      </c>
      <c r="G82" s="19">
        <f>'표4.1.4원시data'!G96/1000</f>
        <v>0</v>
      </c>
      <c r="H82" s="19">
        <f>'표4.1.4원시data'!H96/1000</f>
        <v>9067381</v>
      </c>
      <c r="I82" s="19">
        <f>'표4.1.4원시data'!I96/1000</f>
        <v>3793366</v>
      </c>
      <c r="J82" s="19">
        <f>'표4.1.4원시data'!J96/1000</f>
        <v>3208744</v>
      </c>
      <c r="K82" s="19">
        <f>'표4.1.4원시data'!K96/1000</f>
        <v>147745</v>
      </c>
      <c r="L82" s="19">
        <f>'표4.1.4원시data'!L96/1000</f>
        <v>17461114</v>
      </c>
    </row>
    <row r="83" spans="1:12" x14ac:dyDescent="0.25">
      <c r="A83" s="20" t="s">
        <v>262</v>
      </c>
      <c r="B83" s="20" t="s">
        <v>134</v>
      </c>
      <c r="C83" s="22">
        <f t="shared" ref="C83:L83" si="12">SUM(C75:C82)</f>
        <v>1275</v>
      </c>
      <c r="D83" s="22">
        <f t="shared" si="12"/>
        <v>0</v>
      </c>
      <c r="E83" s="22">
        <f t="shared" si="12"/>
        <v>608121.60000000009</v>
      </c>
      <c r="F83" s="22" t="e">
        <f t="shared" si="12"/>
        <v>#REF!</v>
      </c>
      <c r="G83" s="22" t="e">
        <f t="shared" si="12"/>
        <v>#REF!</v>
      </c>
      <c r="H83" s="22" t="e">
        <f t="shared" si="12"/>
        <v>#REF!</v>
      </c>
      <c r="I83" s="22" t="e">
        <f t="shared" si="12"/>
        <v>#REF!</v>
      </c>
      <c r="J83" s="22" t="e">
        <f t="shared" si="12"/>
        <v>#REF!</v>
      </c>
      <c r="K83" s="22" t="e">
        <f t="shared" si="12"/>
        <v>#REF!</v>
      </c>
      <c r="L83" s="22" t="e">
        <f t="shared" si="12"/>
        <v>#REF!</v>
      </c>
    </row>
    <row r="84" spans="1:12" x14ac:dyDescent="0.25">
      <c r="A84" s="17" t="s">
        <v>240</v>
      </c>
      <c r="B84" s="17" t="s">
        <v>134</v>
      </c>
      <c r="C84" s="18">
        <f t="shared" ref="C84:L84" si="13">C83/3</f>
        <v>425</v>
      </c>
      <c r="D84" s="18">
        <f t="shared" si="13"/>
        <v>0</v>
      </c>
      <c r="E84" s="18">
        <f t="shared" si="13"/>
        <v>202707.20000000004</v>
      </c>
      <c r="F84" s="18" t="e">
        <f t="shared" si="13"/>
        <v>#REF!</v>
      </c>
      <c r="G84" s="18" t="e">
        <f t="shared" si="13"/>
        <v>#REF!</v>
      </c>
      <c r="H84" s="18" t="e">
        <f t="shared" si="13"/>
        <v>#REF!</v>
      </c>
      <c r="I84" s="18" t="e">
        <f t="shared" si="13"/>
        <v>#REF!</v>
      </c>
      <c r="J84" s="18" t="e">
        <f t="shared" si="13"/>
        <v>#REF!</v>
      </c>
      <c r="K84" s="18" t="e">
        <f t="shared" si="13"/>
        <v>#REF!</v>
      </c>
      <c r="L84" s="18" t="e">
        <f t="shared" si="13"/>
        <v>#REF!</v>
      </c>
    </row>
    <row r="85" spans="1:12" x14ac:dyDescent="0.25">
      <c r="A85" s="85">
        <v>1962</v>
      </c>
      <c r="B85" s="14" t="s">
        <v>134</v>
      </c>
      <c r="C85" s="86">
        <v>327</v>
      </c>
      <c r="D85" s="86"/>
      <c r="E85" s="86">
        <v>252267.9</v>
      </c>
      <c r="F85" s="16" t="e">
        <f>#REF!</f>
        <v>#REF!</v>
      </c>
      <c r="G85" s="16" t="e">
        <f>#REF!</f>
        <v>#REF!</v>
      </c>
      <c r="H85" s="16" t="e">
        <f>#REF!</f>
        <v>#REF!</v>
      </c>
      <c r="I85" s="16" t="e">
        <f>#REF!</f>
        <v>#REF!</v>
      </c>
      <c r="J85" s="16" t="e">
        <f>#REF!</f>
        <v>#REF!</v>
      </c>
      <c r="K85" s="16" t="e">
        <f>#REF!</f>
        <v>#REF!</v>
      </c>
      <c r="L85" s="16" t="e">
        <f>#REF!</f>
        <v>#REF!</v>
      </c>
    </row>
    <row r="86" spans="1:12" x14ac:dyDescent="0.25">
      <c r="A86" s="85"/>
      <c r="B86" s="13" t="s">
        <v>132</v>
      </c>
      <c r="C86" s="86"/>
      <c r="D86" s="86"/>
      <c r="E86" s="86"/>
      <c r="F86" s="16">
        <f>'표4.1.4원시data'!F98/1000</f>
        <v>117845.65399999999</v>
      </c>
      <c r="G86" s="16">
        <f>'표4.1.4원시data'!G98/1000</f>
        <v>0</v>
      </c>
      <c r="H86" s="16">
        <f>'표4.1.4원시data'!H98/1000</f>
        <v>11534.59</v>
      </c>
      <c r="I86" s="16">
        <f>'표4.1.4원시data'!I98/1000</f>
        <v>59456.747000000003</v>
      </c>
      <c r="J86" s="16">
        <f>'표4.1.4원시data'!J98/1000</f>
        <v>268073.63799999998</v>
      </c>
      <c r="K86" s="16">
        <f>'표4.1.4원시data'!K98/1000</f>
        <v>608748.33100000001</v>
      </c>
      <c r="L86" s="16">
        <f>'표4.1.4원시data'!L98/1000</f>
        <v>1065658.96</v>
      </c>
    </row>
    <row r="87" spans="1:12" x14ac:dyDescent="0.25">
      <c r="A87" s="79">
        <v>1963</v>
      </c>
      <c r="B87" s="21" t="s">
        <v>134</v>
      </c>
      <c r="C87" s="81">
        <v>296</v>
      </c>
      <c r="D87" s="81"/>
      <c r="E87" s="81">
        <v>170335.8</v>
      </c>
      <c r="F87" s="24" t="e">
        <f>#REF!</f>
        <v>#REF!</v>
      </c>
      <c r="G87" s="24" t="e">
        <f>#REF!</f>
        <v>#REF!</v>
      </c>
      <c r="H87" s="24" t="e">
        <f>#REF!</f>
        <v>#REF!</v>
      </c>
      <c r="I87" s="24" t="e">
        <f>#REF!</f>
        <v>#REF!</v>
      </c>
      <c r="J87" s="24" t="e">
        <f>#REF!</f>
        <v>#REF!</v>
      </c>
      <c r="K87" s="24" t="e">
        <f>#REF!</f>
        <v>#REF!</v>
      </c>
      <c r="L87" s="24" t="e">
        <f>#REF!</f>
        <v>#REF!</v>
      </c>
    </row>
    <row r="88" spans="1:12" x14ac:dyDescent="0.25">
      <c r="A88" s="80"/>
      <c r="B88" s="17" t="s">
        <v>132</v>
      </c>
      <c r="C88" s="82"/>
      <c r="D88" s="82"/>
      <c r="E88" s="82"/>
      <c r="F88" s="19">
        <f>'표4.1.4원시data'!F100/1000</f>
        <v>231425.85</v>
      </c>
      <c r="G88" s="19">
        <f>'표4.1.4원시data'!G100/1000</f>
        <v>0</v>
      </c>
      <c r="H88" s="19">
        <f>'표4.1.4원시data'!H100/1000</f>
        <v>1850786.3970000001</v>
      </c>
      <c r="I88" s="19">
        <f>'표4.1.4원시data'!I100/1000</f>
        <v>1237230.3119999999</v>
      </c>
      <c r="J88" s="19">
        <f>'표4.1.4원시data'!J100/1000</f>
        <v>997482.00399999996</v>
      </c>
      <c r="K88" s="19">
        <f>'표4.1.4원시data'!K100/1000</f>
        <v>395516.09</v>
      </c>
      <c r="L88" s="19">
        <f>'표4.1.4원시data'!L100/1000</f>
        <v>4712440.6529999999</v>
      </c>
    </row>
    <row r="89" spans="1:12" x14ac:dyDescent="0.25">
      <c r="A89" s="85">
        <v>1964</v>
      </c>
      <c r="B89" s="14" t="s">
        <v>134</v>
      </c>
      <c r="C89" s="86">
        <v>395</v>
      </c>
      <c r="D89" s="86">
        <v>107489</v>
      </c>
      <c r="E89" s="86">
        <v>38884.1</v>
      </c>
      <c r="F89" s="16" t="e">
        <f>#REF!</f>
        <v>#REF!</v>
      </c>
      <c r="G89" s="16" t="e">
        <f>#REF!</f>
        <v>#REF!</v>
      </c>
      <c r="H89" s="16" t="e">
        <f>#REF!</f>
        <v>#REF!</v>
      </c>
      <c r="I89" s="16" t="e">
        <f>#REF!</f>
        <v>#REF!</v>
      </c>
      <c r="J89" s="16" t="e">
        <f>#REF!</f>
        <v>#REF!</v>
      </c>
      <c r="K89" s="16" t="e">
        <f>#REF!</f>
        <v>#REF!</v>
      </c>
      <c r="L89" s="16" t="e">
        <f>#REF!</f>
        <v>#REF!</v>
      </c>
    </row>
    <row r="90" spans="1:12" x14ac:dyDescent="0.25">
      <c r="A90" s="85"/>
      <c r="B90" s="13" t="s">
        <v>132</v>
      </c>
      <c r="C90" s="86"/>
      <c r="D90" s="86"/>
      <c r="E90" s="86"/>
      <c r="F90" s="16">
        <f>'표4.1.4원시data'!F102/1000</f>
        <v>194818.86</v>
      </c>
      <c r="G90" s="16">
        <f>'표4.1.4원시data'!G102/1000</f>
        <v>0</v>
      </c>
      <c r="H90" s="16">
        <f>'표4.1.4원시data'!H102/1000</f>
        <v>1251564.27</v>
      </c>
      <c r="I90" s="16">
        <f>'표4.1.4원시data'!I102/1000</f>
        <v>867632.45</v>
      </c>
      <c r="J90" s="16">
        <f>'표4.1.4원시data'!J102/1000</f>
        <v>816640.39</v>
      </c>
      <c r="K90" s="16">
        <f>'표4.1.4원시data'!K102/1000</f>
        <v>262804.15999999997</v>
      </c>
      <c r="L90" s="16">
        <f>'표4.1.4원시data'!L102/1000</f>
        <v>3393460.13</v>
      </c>
    </row>
    <row r="91" spans="1:12" x14ac:dyDescent="0.25">
      <c r="A91" s="79">
        <v>1965</v>
      </c>
      <c r="B91" s="21" t="s">
        <v>134</v>
      </c>
      <c r="C91" s="81">
        <v>242</v>
      </c>
      <c r="D91" s="81">
        <v>290058</v>
      </c>
      <c r="E91" s="81">
        <v>119976.7</v>
      </c>
      <c r="F91" s="24" t="e">
        <f>#REF!</f>
        <v>#REF!</v>
      </c>
      <c r="G91" s="24" t="e">
        <f>#REF!</f>
        <v>#REF!</v>
      </c>
      <c r="H91" s="24" t="e">
        <f>#REF!</f>
        <v>#REF!</v>
      </c>
      <c r="I91" s="24" t="e">
        <f>#REF!</f>
        <v>#REF!</v>
      </c>
      <c r="J91" s="24" t="e">
        <f>#REF!</f>
        <v>#REF!</v>
      </c>
      <c r="K91" s="24" t="e">
        <f>#REF!</f>
        <v>#REF!</v>
      </c>
      <c r="L91" s="24" t="e">
        <f>#REF!</f>
        <v>#REF!</v>
      </c>
    </row>
    <row r="92" spans="1:12" x14ac:dyDescent="0.25">
      <c r="A92" s="80"/>
      <c r="B92" s="17" t="s">
        <v>132</v>
      </c>
      <c r="C92" s="82"/>
      <c r="D92" s="82"/>
      <c r="E92" s="82"/>
      <c r="F92" s="19">
        <f>'표4.1.4원시data'!F104/1000</f>
        <v>941538.95499999996</v>
      </c>
      <c r="G92" s="19">
        <f>'표4.1.4원시data'!G104/1000</f>
        <v>10871.1</v>
      </c>
      <c r="H92" s="19">
        <f>'표4.1.4원시data'!H104/1000</f>
        <v>2857449.91</v>
      </c>
      <c r="I92" s="19">
        <f>'표4.1.4원시data'!I104/1000</f>
        <v>2992735.9070000001</v>
      </c>
      <c r="J92" s="19">
        <f>'표4.1.4원시data'!J104/1000</f>
        <v>3392213.6189999999</v>
      </c>
      <c r="K92" s="19">
        <f>'표4.1.4원시data'!K104/1000</f>
        <v>705599.07700000005</v>
      </c>
      <c r="L92" s="19">
        <f>'표4.1.4원시data'!L104/1000</f>
        <v>10900408.568</v>
      </c>
    </row>
    <row r="93" spans="1:12" x14ac:dyDescent="0.25">
      <c r="A93" s="85">
        <v>1966</v>
      </c>
      <c r="B93" s="14" t="s">
        <v>134</v>
      </c>
      <c r="C93" s="86">
        <v>157</v>
      </c>
      <c r="D93" s="86">
        <v>163687</v>
      </c>
      <c r="E93" s="86">
        <v>53565.8</v>
      </c>
      <c r="F93" s="16" t="e">
        <f>#REF!</f>
        <v>#REF!</v>
      </c>
      <c r="G93" s="16" t="e">
        <f>#REF!</f>
        <v>#REF!</v>
      </c>
      <c r="H93" s="16" t="e">
        <f>#REF!</f>
        <v>#REF!</v>
      </c>
      <c r="I93" s="16" t="e">
        <f>#REF!</f>
        <v>#REF!</v>
      </c>
      <c r="J93" s="16" t="e">
        <f>#REF!</f>
        <v>#REF!</v>
      </c>
      <c r="K93" s="16" t="e">
        <f>#REF!</f>
        <v>#REF!</v>
      </c>
      <c r="L93" s="16" t="e">
        <f>#REF!</f>
        <v>#REF!</v>
      </c>
    </row>
    <row r="94" spans="1:12" x14ac:dyDescent="0.25">
      <c r="A94" s="85"/>
      <c r="B94" s="13" t="s">
        <v>132</v>
      </c>
      <c r="C94" s="86"/>
      <c r="D94" s="86"/>
      <c r="E94" s="86"/>
      <c r="F94" s="16">
        <f>'표4.1.4원시data'!F106/1000</f>
        <v>312182</v>
      </c>
      <c r="G94" s="16">
        <f>'표4.1.4원시data'!G106/1000</f>
        <v>61479</v>
      </c>
      <c r="H94" s="16">
        <f>'표4.1.4원시data'!H106/1000</f>
        <v>1357377</v>
      </c>
      <c r="I94" s="16">
        <f>'표4.1.4원시data'!I106/1000</f>
        <v>1952095</v>
      </c>
      <c r="J94" s="16">
        <f>'표4.1.4원시data'!J106/1000</f>
        <v>1962967</v>
      </c>
      <c r="K94" s="16">
        <f>'표4.1.4원시data'!K106/1000</f>
        <v>124580</v>
      </c>
      <c r="L94" s="16">
        <f>'표4.1.4원시data'!L106/1000</f>
        <v>5770680</v>
      </c>
    </row>
    <row r="95" spans="1:12" x14ac:dyDescent="0.25">
      <c r="A95" s="20" t="s">
        <v>252</v>
      </c>
      <c r="B95" s="20" t="s">
        <v>134</v>
      </c>
      <c r="C95" s="50">
        <f t="shared" ref="C95:L95" si="14">SUM(C85:C94)</f>
        <v>1417</v>
      </c>
      <c r="D95" s="50">
        <f t="shared" si="14"/>
        <v>561234</v>
      </c>
      <c r="E95" s="50">
        <f t="shared" si="14"/>
        <v>635030.29999999993</v>
      </c>
      <c r="F95" s="50" t="e">
        <f t="shared" si="14"/>
        <v>#REF!</v>
      </c>
      <c r="G95" s="50" t="e">
        <f t="shared" si="14"/>
        <v>#REF!</v>
      </c>
      <c r="H95" s="50" t="e">
        <f t="shared" si="14"/>
        <v>#REF!</v>
      </c>
      <c r="I95" s="50" t="e">
        <f t="shared" si="14"/>
        <v>#REF!</v>
      </c>
      <c r="J95" s="50" t="e">
        <f t="shared" si="14"/>
        <v>#REF!</v>
      </c>
      <c r="K95" s="50" t="e">
        <f t="shared" si="14"/>
        <v>#REF!</v>
      </c>
      <c r="L95" s="50" t="e">
        <f t="shared" si="14"/>
        <v>#REF!</v>
      </c>
    </row>
    <row r="96" spans="1:12" x14ac:dyDescent="0.25">
      <c r="A96" s="17" t="s">
        <v>260</v>
      </c>
      <c r="B96" s="17" t="s">
        <v>134</v>
      </c>
      <c r="C96" s="49">
        <f t="shared" ref="C96:L96" si="15">C95/5</f>
        <v>283.39999999999998</v>
      </c>
      <c r="D96" s="49">
        <f t="shared" si="15"/>
        <v>112246.8</v>
      </c>
      <c r="E96" s="49">
        <f t="shared" si="15"/>
        <v>127006.05999999998</v>
      </c>
      <c r="F96" s="49" t="e">
        <f t="shared" si="15"/>
        <v>#REF!</v>
      </c>
      <c r="G96" s="49" t="e">
        <f t="shared" si="15"/>
        <v>#REF!</v>
      </c>
      <c r="H96" s="49" t="e">
        <f t="shared" si="15"/>
        <v>#REF!</v>
      </c>
      <c r="I96" s="49" t="e">
        <f t="shared" si="15"/>
        <v>#REF!</v>
      </c>
      <c r="J96" s="49" t="e">
        <f t="shared" si="15"/>
        <v>#REF!</v>
      </c>
      <c r="K96" s="49" t="e">
        <f t="shared" si="15"/>
        <v>#REF!</v>
      </c>
      <c r="L96" s="49" t="e">
        <f t="shared" si="15"/>
        <v>#REF!</v>
      </c>
    </row>
    <row r="97" spans="1:12" x14ac:dyDescent="0.25">
      <c r="A97" s="79">
        <v>1967</v>
      </c>
      <c r="B97" s="21" t="s">
        <v>134</v>
      </c>
      <c r="C97" s="81">
        <v>29</v>
      </c>
      <c r="D97" s="81">
        <v>3478</v>
      </c>
      <c r="E97" s="81">
        <v>1692.6</v>
      </c>
      <c r="F97" s="24" t="e">
        <f>#REF!</f>
        <v>#REF!</v>
      </c>
      <c r="G97" s="24" t="e">
        <f>#REF!</f>
        <v>#REF!</v>
      </c>
      <c r="H97" s="24" t="e">
        <f>#REF!</f>
        <v>#REF!</v>
      </c>
      <c r="I97" s="24" t="e">
        <f>#REF!</f>
        <v>#REF!</v>
      </c>
      <c r="J97" s="24" t="e">
        <f>#REF!</f>
        <v>#REF!</v>
      </c>
      <c r="K97" s="24" t="e">
        <f>#REF!</f>
        <v>#REF!</v>
      </c>
      <c r="L97" s="24" t="e">
        <f>#REF!</f>
        <v>#REF!</v>
      </c>
    </row>
    <row r="98" spans="1:12" x14ac:dyDescent="0.25">
      <c r="A98" s="80"/>
      <c r="B98" s="17" t="s">
        <v>132</v>
      </c>
      <c r="C98" s="82"/>
      <c r="D98" s="82"/>
      <c r="E98" s="82"/>
      <c r="F98" s="19">
        <f>'표4.1.4원시data'!F108/1000</f>
        <v>26361</v>
      </c>
      <c r="G98" s="19">
        <f>'표4.1.4원시data'!G108/1000</f>
        <v>3294</v>
      </c>
      <c r="H98" s="19">
        <f>'표4.1.4원시data'!H108/1000</f>
        <v>119116</v>
      </c>
      <c r="I98" s="19">
        <f>'표4.1.4원시data'!I108/1000</f>
        <v>77332</v>
      </c>
      <c r="J98" s="19">
        <f>'표4.1.4원시data'!J108/1000</f>
        <v>249720</v>
      </c>
      <c r="K98" s="19">
        <f>'표4.1.4원시data'!K108/1000</f>
        <v>7775</v>
      </c>
      <c r="L98" s="19">
        <f>'표4.1.4원시data'!L108/1000</f>
        <v>483598</v>
      </c>
    </row>
    <row r="99" spans="1:12" x14ac:dyDescent="0.25">
      <c r="A99" s="85">
        <v>1968</v>
      </c>
      <c r="B99" s="14" t="s">
        <v>134</v>
      </c>
      <c r="C99" s="86">
        <v>174</v>
      </c>
      <c r="D99" s="86">
        <v>66098</v>
      </c>
      <c r="E99" s="86">
        <v>52424.5</v>
      </c>
      <c r="F99" s="16" t="e">
        <f>#REF!</f>
        <v>#REF!</v>
      </c>
      <c r="G99" s="16" t="e">
        <f>#REF!</f>
        <v>#REF!</v>
      </c>
      <c r="H99" s="16" t="e">
        <f>#REF!</f>
        <v>#REF!</v>
      </c>
      <c r="I99" s="16" t="e">
        <f>#REF!</f>
        <v>#REF!</v>
      </c>
      <c r="J99" s="16" t="e">
        <f>#REF!</f>
        <v>#REF!</v>
      </c>
      <c r="K99" s="16" t="e">
        <f>#REF!</f>
        <v>#REF!</v>
      </c>
      <c r="L99" s="16" t="e">
        <f>#REF!</f>
        <v>#REF!</v>
      </c>
    </row>
    <row r="100" spans="1:12" x14ac:dyDescent="0.25">
      <c r="A100" s="85"/>
      <c r="B100" s="13" t="s">
        <v>132</v>
      </c>
      <c r="C100" s="86"/>
      <c r="D100" s="86"/>
      <c r="E100" s="86"/>
      <c r="F100" s="16">
        <f>'표4.1.4원시data'!F110/1000</f>
        <v>366067.9</v>
      </c>
      <c r="G100" s="16">
        <f>'표4.1.4원시data'!G110/1000</f>
        <v>418941.1</v>
      </c>
      <c r="H100" s="16">
        <f>'표4.1.4원시data'!H110/1000</f>
        <v>709165.5</v>
      </c>
      <c r="I100" s="16">
        <f>'표4.1.4원시data'!I110/1000</f>
        <v>1698764</v>
      </c>
      <c r="J100" s="16">
        <f>'표4.1.4원시data'!J110/1000</f>
        <v>1943237.9</v>
      </c>
      <c r="K100" s="16">
        <f>'표4.1.4원시data'!K110/1000</f>
        <v>294439.09999999998</v>
      </c>
      <c r="L100" s="16">
        <f>'표4.1.4원시data'!L110/1000</f>
        <v>5430615.5</v>
      </c>
    </row>
    <row r="101" spans="1:12" x14ac:dyDescent="0.25">
      <c r="A101" s="79">
        <v>1969</v>
      </c>
      <c r="B101" s="21" t="s">
        <v>134</v>
      </c>
      <c r="C101" s="81">
        <v>699</v>
      </c>
      <c r="D101" s="81">
        <v>341875</v>
      </c>
      <c r="E101" s="81">
        <v>155111.20000000001</v>
      </c>
      <c r="F101" s="24" t="e">
        <f>#REF!</f>
        <v>#REF!</v>
      </c>
      <c r="G101" s="24" t="e">
        <f>#REF!</f>
        <v>#REF!</v>
      </c>
      <c r="H101" s="24" t="e">
        <f>#REF!</f>
        <v>#REF!</v>
      </c>
      <c r="I101" s="24" t="e">
        <f>#REF!</f>
        <v>#REF!</v>
      </c>
      <c r="J101" s="24" t="e">
        <f>#REF!</f>
        <v>#REF!</v>
      </c>
      <c r="K101" s="24" t="e">
        <f>#REF!</f>
        <v>#REF!</v>
      </c>
      <c r="L101" s="24" t="e">
        <f>#REF!</f>
        <v>#REF!</v>
      </c>
    </row>
    <row r="102" spans="1:12" x14ac:dyDescent="0.25">
      <c r="A102" s="80"/>
      <c r="B102" s="17" t="s">
        <v>132</v>
      </c>
      <c r="C102" s="82"/>
      <c r="D102" s="82"/>
      <c r="E102" s="82"/>
      <c r="F102" s="19">
        <f>'표4.1.4원시data'!F112/1000</f>
        <v>2188792.5</v>
      </c>
      <c r="G102" s="19">
        <f>'표4.1.4원시data'!G112/1000</f>
        <v>138264</v>
      </c>
      <c r="H102" s="19">
        <f>'표4.1.4원시data'!H112/1000</f>
        <v>3337015</v>
      </c>
      <c r="I102" s="19">
        <f>'표4.1.4원시data'!I112/1000</f>
        <v>12058826.6</v>
      </c>
      <c r="J102" s="19">
        <f>'표4.1.4원시data'!J112/1000</f>
        <v>10112055.4</v>
      </c>
      <c r="K102" s="19">
        <f>'표4.1.4원시data'!K112/1000</f>
        <v>1705993</v>
      </c>
      <c r="L102" s="19">
        <f>'표4.1.4원시data'!L112/1000</f>
        <v>29540946.5</v>
      </c>
    </row>
    <row r="103" spans="1:12" x14ac:dyDescent="0.25">
      <c r="A103" s="79">
        <v>1970</v>
      </c>
      <c r="B103" s="21" t="s">
        <v>134</v>
      </c>
      <c r="C103" s="81">
        <v>267</v>
      </c>
      <c r="D103" s="81">
        <v>228788</v>
      </c>
      <c r="E103" s="81">
        <v>144447.6</v>
      </c>
      <c r="F103" s="24" t="e">
        <f>#REF!</f>
        <v>#REF!</v>
      </c>
      <c r="G103" s="24" t="e">
        <f>#REF!</f>
        <v>#REF!</v>
      </c>
      <c r="H103" s="24" t="e">
        <f>#REF!</f>
        <v>#REF!</v>
      </c>
      <c r="I103" s="24" t="e">
        <f>#REF!</f>
        <v>#REF!</v>
      </c>
      <c r="J103" s="24" t="e">
        <f>#REF!</f>
        <v>#REF!</v>
      </c>
      <c r="K103" s="24" t="e">
        <f>#REF!</f>
        <v>#REF!</v>
      </c>
      <c r="L103" s="24" t="e">
        <f>#REF!</f>
        <v>#REF!</v>
      </c>
    </row>
    <row r="104" spans="1:12" x14ac:dyDescent="0.25">
      <c r="A104" s="80"/>
      <c r="B104" s="17" t="s">
        <v>132</v>
      </c>
      <c r="C104" s="82"/>
      <c r="D104" s="82"/>
      <c r="E104" s="82"/>
      <c r="F104" s="19">
        <f>'표4.1.4원시data'!F114/1000</f>
        <v>959371.9</v>
      </c>
      <c r="G104" s="19">
        <f>'표4.1.4원시data'!G114/1000</f>
        <v>443763.9</v>
      </c>
      <c r="H104" s="19">
        <f>'표4.1.4원시data'!H114/1000</f>
        <v>1397729.5</v>
      </c>
      <c r="I104" s="19">
        <f>'표4.1.4원시data'!I114/1000</f>
        <v>9325217.8000000007</v>
      </c>
      <c r="J104" s="19">
        <f>'표4.1.4원시data'!J114/1000</f>
        <v>7137481.2999999998</v>
      </c>
      <c r="K104" s="19">
        <f>'표4.1.4원시data'!K114/1000</f>
        <v>1130756.5</v>
      </c>
      <c r="L104" s="19">
        <f>'표4.1.4원시data'!L114/1000</f>
        <v>20394320.899999999</v>
      </c>
    </row>
    <row r="105" spans="1:12" x14ac:dyDescent="0.25">
      <c r="A105" s="79">
        <v>1971</v>
      </c>
      <c r="B105" s="21" t="s">
        <v>134</v>
      </c>
      <c r="C105" s="81">
        <v>357</v>
      </c>
      <c r="D105" s="81">
        <v>115881</v>
      </c>
      <c r="E105" s="81">
        <v>71860.600000000006</v>
      </c>
      <c r="F105" s="24" t="e">
        <f>#REF!</f>
        <v>#REF!</v>
      </c>
      <c r="G105" s="24" t="e">
        <f>#REF!</f>
        <v>#REF!</v>
      </c>
      <c r="H105" s="24" t="e">
        <f>#REF!</f>
        <v>#REF!</v>
      </c>
      <c r="I105" s="24" t="e">
        <f>#REF!</f>
        <v>#REF!</v>
      </c>
      <c r="J105" s="24" t="e">
        <f>#REF!</f>
        <v>#REF!</v>
      </c>
      <c r="K105" s="24" t="e">
        <f>#REF!</f>
        <v>#REF!</v>
      </c>
      <c r="L105" s="24" t="e">
        <f>#REF!</f>
        <v>#REF!</v>
      </c>
    </row>
    <row r="106" spans="1:12" x14ac:dyDescent="0.25">
      <c r="A106" s="80"/>
      <c r="B106" s="17" t="s">
        <v>132</v>
      </c>
      <c r="C106" s="82"/>
      <c r="D106" s="82"/>
      <c r="E106" s="82"/>
      <c r="F106" s="19">
        <f>'표4.1.4원시data'!F116/1000</f>
        <v>558515</v>
      </c>
      <c r="G106" s="19">
        <f>'표4.1.4원시data'!G116/1000</f>
        <v>418046</v>
      </c>
      <c r="H106" s="19">
        <f>'표4.1.4원시data'!H116/1000</f>
        <v>990062</v>
      </c>
      <c r="I106" s="19">
        <f>'표4.1.4원시data'!I116/1000</f>
        <v>4063885</v>
      </c>
      <c r="J106" s="19">
        <f>'표4.1.4원시data'!J116/1000</f>
        <v>4263548.3</v>
      </c>
      <c r="K106" s="19">
        <f>'표4.1.4원시data'!K116/1000</f>
        <v>710584</v>
      </c>
      <c r="L106" s="19">
        <f>'표4.1.4원시data'!L116/1000</f>
        <v>11004640.300000001</v>
      </c>
    </row>
    <row r="107" spans="1:12" x14ac:dyDescent="0.25">
      <c r="A107" s="13" t="s">
        <v>252</v>
      </c>
      <c r="B107" s="13" t="s">
        <v>134</v>
      </c>
      <c r="C107" s="50">
        <f t="shared" ref="C107:L107" si="16">SUM(C97:C106)</f>
        <v>1526</v>
      </c>
      <c r="D107" s="50">
        <f t="shared" si="16"/>
        <v>756120</v>
      </c>
      <c r="E107" s="50">
        <f t="shared" si="16"/>
        <v>425536.5</v>
      </c>
      <c r="F107" s="50" t="e">
        <f t="shared" si="16"/>
        <v>#REF!</v>
      </c>
      <c r="G107" s="50" t="e">
        <f t="shared" si="16"/>
        <v>#REF!</v>
      </c>
      <c r="H107" s="50" t="e">
        <f t="shared" si="16"/>
        <v>#REF!</v>
      </c>
      <c r="I107" s="50" t="e">
        <f t="shared" si="16"/>
        <v>#REF!</v>
      </c>
      <c r="J107" s="50" t="e">
        <f t="shared" si="16"/>
        <v>#REF!</v>
      </c>
      <c r="K107" s="50" t="e">
        <f t="shared" si="16"/>
        <v>#REF!</v>
      </c>
      <c r="L107" s="50" t="e">
        <f t="shared" si="16"/>
        <v>#REF!</v>
      </c>
    </row>
    <row r="108" spans="1:12" x14ac:dyDescent="0.25">
      <c r="A108" s="17" t="s">
        <v>260</v>
      </c>
      <c r="B108" s="17" t="s">
        <v>134</v>
      </c>
      <c r="C108" s="49">
        <f t="shared" ref="C108:L108" si="17">C107/5</f>
        <v>305.2</v>
      </c>
      <c r="D108" s="18">
        <f t="shared" si="17"/>
        <v>151224</v>
      </c>
      <c r="E108" s="18">
        <f t="shared" si="17"/>
        <v>85107.3</v>
      </c>
      <c r="F108" s="18" t="e">
        <f t="shared" si="17"/>
        <v>#REF!</v>
      </c>
      <c r="G108" s="18" t="e">
        <f t="shared" si="17"/>
        <v>#REF!</v>
      </c>
      <c r="H108" s="18" t="e">
        <f t="shared" si="17"/>
        <v>#REF!</v>
      </c>
      <c r="I108" s="18" t="e">
        <f t="shared" si="17"/>
        <v>#REF!</v>
      </c>
      <c r="J108" s="18" t="e">
        <f t="shared" si="17"/>
        <v>#REF!</v>
      </c>
      <c r="K108" s="18" t="e">
        <f t="shared" si="17"/>
        <v>#REF!</v>
      </c>
      <c r="L108" s="18" t="e">
        <f t="shared" si="17"/>
        <v>#REF!</v>
      </c>
    </row>
    <row r="109" spans="1:12" x14ac:dyDescent="0.25">
      <c r="A109" s="85">
        <v>1972</v>
      </c>
      <c r="B109" s="14" t="s">
        <v>134</v>
      </c>
      <c r="C109" s="86">
        <v>852</v>
      </c>
      <c r="D109" s="86">
        <v>656361</v>
      </c>
      <c r="E109" s="86">
        <v>16236.5</v>
      </c>
      <c r="F109" s="16" t="e">
        <f>#REF!</f>
        <v>#REF!</v>
      </c>
      <c r="G109" s="16" t="e">
        <f>#REF!</f>
        <v>#REF!</v>
      </c>
      <c r="H109" s="16" t="e">
        <f>#REF!</f>
        <v>#REF!</v>
      </c>
      <c r="I109" s="16" t="e">
        <f>#REF!</f>
        <v>#REF!</v>
      </c>
      <c r="J109" s="16" t="e">
        <f>#REF!</f>
        <v>#REF!</v>
      </c>
      <c r="K109" s="16" t="e">
        <f>#REF!</f>
        <v>#REF!</v>
      </c>
      <c r="L109" s="16" t="e">
        <f>#REF!</f>
        <v>#REF!</v>
      </c>
    </row>
    <row r="110" spans="1:12" x14ac:dyDescent="0.25">
      <c r="A110" s="85"/>
      <c r="B110" s="13" t="s">
        <v>132</v>
      </c>
      <c r="C110" s="86"/>
      <c r="D110" s="86"/>
      <c r="E110" s="86"/>
      <c r="F110" s="16">
        <f>'표4.1.4원시data'!F118/1000</f>
        <v>4535403.5</v>
      </c>
      <c r="G110" s="16">
        <f>'표4.1.4원시data'!G118/1000</f>
        <v>249773</v>
      </c>
      <c r="H110" s="16">
        <f>'표4.1.4원시data'!H118/1000</f>
        <v>2792900</v>
      </c>
      <c r="I110" s="16">
        <f>'표4.1.4원시data'!I118/1000</f>
        <v>11723637.199999999</v>
      </c>
      <c r="J110" s="16">
        <f>'표4.1.4원시data'!J118/1000</f>
        <v>12468298.1</v>
      </c>
      <c r="K110" s="16">
        <f>'표4.1.4원시data'!K118/1000</f>
        <v>2338777.5</v>
      </c>
      <c r="L110" s="16">
        <f>'표4.1.4원시data'!L118/1000</f>
        <v>34108789.299999997</v>
      </c>
    </row>
    <row r="111" spans="1:12" x14ac:dyDescent="0.25">
      <c r="A111" s="79">
        <v>1973</v>
      </c>
      <c r="B111" s="21" t="s">
        <v>134</v>
      </c>
      <c r="C111" s="81">
        <v>103</v>
      </c>
      <c r="D111" s="81">
        <v>9139</v>
      </c>
      <c r="E111" s="81">
        <v>24428</v>
      </c>
      <c r="F111" s="24" t="e">
        <f>#REF!</f>
        <v>#REF!</v>
      </c>
      <c r="G111" s="24" t="e">
        <f>#REF!</f>
        <v>#REF!</v>
      </c>
      <c r="H111" s="24" t="e">
        <f>#REF!</f>
        <v>#REF!</v>
      </c>
      <c r="I111" s="24" t="e">
        <f>#REF!</f>
        <v>#REF!</v>
      </c>
      <c r="J111" s="24" t="e">
        <f>#REF!</f>
        <v>#REF!</v>
      </c>
      <c r="K111" s="24" t="e">
        <f>#REF!</f>
        <v>#REF!</v>
      </c>
      <c r="L111" s="24" t="e">
        <f>#REF!</f>
        <v>#REF!</v>
      </c>
    </row>
    <row r="112" spans="1:12" x14ac:dyDescent="0.25">
      <c r="A112" s="80"/>
      <c r="B112" s="17" t="s">
        <v>132</v>
      </c>
      <c r="C112" s="82"/>
      <c r="D112" s="82"/>
      <c r="E112" s="82"/>
      <c r="F112" s="19">
        <f>'표4.1.4원시data'!F120/1000</f>
        <v>144989.5</v>
      </c>
      <c r="G112" s="19">
        <f>'표4.1.4원시data'!G120/1000</f>
        <v>116430</v>
      </c>
      <c r="H112" s="19">
        <f>'표4.1.4원시data'!H120/1000</f>
        <v>253633</v>
      </c>
      <c r="I112" s="19">
        <f>'표4.1.4원시data'!I120/1000</f>
        <v>2264433.5</v>
      </c>
      <c r="J112" s="19">
        <f>'표4.1.4원시data'!J120/1000</f>
        <v>2215109</v>
      </c>
      <c r="K112" s="19">
        <f>'표4.1.4원시data'!K120/1000</f>
        <v>500560</v>
      </c>
      <c r="L112" s="19">
        <f>'표4.1.4원시data'!L120/1000</f>
        <v>5495155</v>
      </c>
    </row>
    <row r="113" spans="1:12" x14ac:dyDescent="0.25">
      <c r="A113" s="85">
        <v>1974</v>
      </c>
      <c r="B113" s="14" t="s">
        <v>134</v>
      </c>
      <c r="C113" s="86">
        <v>178</v>
      </c>
      <c r="D113" s="86">
        <v>34399</v>
      </c>
      <c r="E113" s="86">
        <v>113667.45</v>
      </c>
      <c r="F113" s="16" t="e">
        <f>#REF!</f>
        <v>#REF!</v>
      </c>
      <c r="G113" s="16" t="e">
        <f>#REF!</f>
        <v>#REF!</v>
      </c>
      <c r="H113" s="16" t="e">
        <f>#REF!</f>
        <v>#REF!</v>
      </c>
      <c r="I113" s="16" t="e">
        <f>#REF!</f>
        <v>#REF!</v>
      </c>
      <c r="J113" s="16" t="e">
        <f>#REF!</f>
        <v>#REF!</v>
      </c>
      <c r="K113" s="16" t="e">
        <f>#REF!</f>
        <v>#REF!</v>
      </c>
      <c r="L113" s="16" t="e">
        <f>#REF!</f>
        <v>#REF!</v>
      </c>
    </row>
    <row r="114" spans="1:12" x14ac:dyDescent="0.25">
      <c r="A114" s="85"/>
      <c r="B114" s="13" t="s">
        <v>132</v>
      </c>
      <c r="C114" s="86"/>
      <c r="D114" s="86"/>
      <c r="E114" s="86"/>
      <c r="F114" s="16">
        <f>'표4.1.4원시data'!F122/1000</f>
        <v>396080.1</v>
      </c>
      <c r="G114" s="16">
        <f>'표4.1.4원시data'!G122/1000</f>
        <v>131358</v>
      </c>
      <c r="H114" s="16">
        <f>'표4.1.4원시data'!H122/1000</f>
        <v>825051.5</v>
      </c>
      <c r="I114" s="16">
        <f>'표4.1.4원시data'!I122/1000</f>
        <v>15394484.300000001</v>
      </c>
      <c r="J114" s="16">
        <f>'표4.1.4원시data'!J122/1000</f>
        <v>5610914.2000000002</v>
      </c>
      <c r="K114" s="16">
        <f>'표4.1.4원시data'!K122/1000</f>
        <v>884834.4</v>
      </c>
      <c r="L114" s="16">
        <f>'표4.1.4원시data'!L122/1000</f>
        <v>23242722.5</v>
      </c>
    </row>
    <row r="115" spans="1:12" x14ac:dyDescent="0.25">
      <c r="A115" s="85">
        <v>1975</v>
      </c>
      <c r="B115" s="14" t="s">
        <v>134</v>
      </c>
      <c r="C115" s="81">
        <v>91</v>
      </c>
      <c r="D115" s="81">
        <v>4098</v>
      </c>
      <c r="E115" s="81">
        <v>86312.28</v>
      </c>
      <c r="F115" s="24" t="e">
        <f>#REF!</f>
        <v>#REF!</v>
      </c>
      <c r="G115" s="24" t="e">
        <f>#REF!</f>
        <v>#REF!</v>
      </c>
      <c r="H115" s="24" t="e">
        <f>#REF!</f>
        <v>#REF!</v>
      </c>
      <c r="I115" s="24" t="e">
        <f>#REF!</f>
        <v>#REF!</v>
      </c>
      <c r="J115" s="24" t="e">
        <f>#REF!</f>
        <v>#REF!</v>
      </c>
      <c r="K115" s="24" t="e">
        <f>#REF!</f>
        <v>#REF!</v>
      </c>
      <c r="L115" s="24" t="e">
        <f>#REF!</f>
        <v>#REF!</v>
      </c>
    </row>
    <row r="116" spans="1:12" x14ac:dyDescent="0.25">
      <c r="A116" s="85"/>
      <c r="B116" s="13" t="s">
        <v>132</v>
      </c>
      <c r="C116" s="82"/>
      <c r="D116" s="82"/>
      <c r="E116" s="82"/>
      <c r="F116" s="19">
        <f>'표4.1.4원시data'!F124/1000</f>
        <v>264013</v>
      </c>
      <c r="G116" s="19">
        <f>'표4.1.4원시data'!G124/1000</f>
        <v>53764</v>
      </c>
      <c r="H116" s="19">
        <f>'표4.1.4원시data'!H124/1000</f>
        <v>546449</v>
      </c>
      <c r="I116" s="19">
        <f>'표4.1.4원시data'!I124/1000</f>
        <v>5771603</v>
      </c>
      <c r="J116" s="19">
        <f>'표4.1.4원시data'!J124/1000</f>
        <v>2153790</v>
      </c>
      <c r="K116" s="19">
        <f>'표4.1.4원시data'!K124/1000</f>
        <v>73158</v>
      </c>
      <c r="L116" s="19">
        <f>'표4.1.4원시data'!L124/1000</f>
        <v>8862777</v>
      </c>
    </row>
    <row r="117" spans="1:12" x14ac:dyDescent="0.25">
      <c r="A117" s="79">
        <v>1976</v>
      </c>
      <c r="B117" s="21" t="s">
        <v>134</v>
      </c>
      <c r="C117" s="81">
        <v>529</v>
      </c>
      <c r="D117" s="81">
        <v>9901</v>
      </c>
      <c r="E117" s="81">
        <v>28341.75</v>
      </c>
      <c r="F117" s="24" t="e">
        <f>#REF!</f>
        <v>#REF!</v>
      </c>
      <c r="G117" s="24" t="e">
        <f>#REF!</f>
        <v>#REF!</v>
      </c>
      <c r="H117" s="24" t="e">
        <f>#REF!</f>
        <v>#REF!</v>
      </c>
      <c r="I117" s="24" t="e">
        <f>#REF!</f>
        <v>#REF!</v>
      </c>
      <c r="J117" s="24" t="e">
        <f>#REF!</f>
        <v>#REF!</v>
      </c>
      <c r="K117" s="24" t="e">
        <f>#REF!</f>
        <v>#REF!</v>
      </c>
      <c r="L117" s="24" t="e">
        <f>#REF!</f>
        <v>#REF!</v>
      </c>
    </row>
    <row r="118" spans="1:12" x14ac:dyDescent="0.25">
      <c r="A118" s="80"/>
      <c r="B118" s="17" t="s">
        <v>132</v>
      </c>
      <c r="C118" s="82"/>
      <c r="D118" s="82"/>
      <c r="E118" s="82"/>
      <c r="F118" s="19">
        <f>'표4.1.4원시data'!F126/1000</f>
        <v>501083</v>
      </c>
      <c r="G118" s="19">
        <f>'표4.1.4원시data'!G126/1000</f>
        <v>1225905</v>
      </c>
      <c r="H118" s="19">
        <f>'표4.1.4원시data'!H126/1000</f>
        <v>1381199</v>
      </c>
      <c r="I118" s="19">
        <f>'표4.1.4원시data'!I126/1000</f>
        <v>3926709</v>
      </c>
      <c r="J118" s="19">
        <f>'표4.1.4원시data'!J126/1000</f>
        <v>5656525</v>
      </c>
      <c r="K118" s="19">
        <f>'표4.1.4원시data'!K126/1000</f>
        <v>1417929</v>
      </c>
      <c r="L118" s="19">
        <f>'표4.1.4원시data'!L126/1000</f>
        <v>14109350</v>
      </c>
    </row>
    <row r="119" spans="1:12" x14ac:dyDescent="0.25">
      <c r="A119" s="20" t="s">
        <v>252</v>
      </c>
      <c r="B119" s="20" t="s">
        <v>134</v>
      </c>
      <c r="C119" s="15">
        <f t="shared" ref="C119:L119" si="18">SUM(C109:C118)</f>
        <v>1753</v>
      </c>
      <c r="D119" s="15">
        <f t="shared" si="18"/>
        <v>713898</v>
      </c>
      <c r="E119" s="15">
        <f t="shared" si="18"/>
        <v>268985.98</v>
      </c>
      <c r="F119" s="15" t="e">
        <f t="shared" si="18"/>
        <v>#REF!</v>
      </c>
      <c r="G119" s="15" t="e">
        <f t="shared" si="18"/>
        <v>#REF!</v>
      </c>
      <c r="H119" s="15" t="e">
        <f t="shared" si="18"/>
        <v>#REF!</v>
      </c>
      <c r="I119" s="15" t="e">
        <f t="shared" si="18"/>
        <v>#REF!</v>
      </c>
      <c r="J119" s="15" t="e">
        <f t="shared" si="18"/>
        <v>#REF!</v>
      </c>
      <c r="K119" s="15" t="e">
        <f t="shared" si="18"/>
        <v>#REF!</v>
      </c>
      <c r="L119" s="15" t="e">
        <f t="shared" si="18"/>
        <v>#REF!</v>
      </c>
    </row>
    <row r="120" spans="1:12" x14ac:dyDescent="0.25">
      <c r="A120" s="17" t="s">
        <v>260</v>
      </c>
      <c r="B120" s="17" t="s">
        <v>134</v>
      </c>
      <c r="C120" s="49">
        <f t="shared" ref="C120:L120" si="19">C119/5</f>
        <v>350.6</v>
      </c>
      <c r="D120" s="18">
        <f t="shared" si="19"/>
        <v>142779.6</v>
      </c>
      <c r="E120" s="18">
        <f t="shared" si="19"/>
        <v>53797.195999999996</v>
      </c>
      <c r="F120" s="18" t="e">
        <f t="shared" si="19"/>
        <v>#REF!</v>
      </c>
      <c r="G120" s="18" t="e">
        <f t="shared" si="19"/>
        <v>#REF!</v>
      </c>
      <c r="H120" s="18" t="e">
        <f t="shared" si="19"/>
        <v>#REF!</v>
      </c>
      <c r="I120" s="18" t="e">
        <f t="shared" si="19"/>
        <v>#REF!</v>
      </c>
      <c r="J120" s="18" t="e">
        <f t="shared" si="19"/>
        <v>#REF!</v>
      </c>
      <c r="K120" s="18" t="e">
        <f t="shared" si="19"/>
        <v>#REF!</v>
      </c>
      <c r="L120" s="18" t="e">
        <f t="shared" si="19"/>
        <v>#REF!</v>
      </c>
    </row>
    <row r="121" spans="1:12" x14ac:dyDescent="0.25">
      <c r="A121" s="85">
        <v>1977</v>
      </c>
      <c r="B121" s="14" t="s">
        <v>134</v>
      </c>
      <c r="C121" s="86">
        <v>345</v>
      </c>
      <c r="D121" s="86">
        <v>73484</v>
      </c>
      <c r="E121" s="86">
        <v>15353.3</v>
      </c>
      <c r="F121" s="16" t="e">
        <f>#REF!</f>
        <v>#REF!</v>
      </c>
      <c r="G121" s="16" t="e">
        <f>#REF!</f>
        <v>#REF!</v>
      </c>
      <c r="H121" s="16" t="e">
        <f>#REF!</f>
        <v>#REF!</v>
      </c>
      <c r="I121" s="16" t="e">
        <f>#REF!</f>
        <v>#REF!</v>
      </c>
      <c r="J121" s="16" t="e">
        <f>#REF!</f>
        <v>#REF!</v>
      </c>
      <c r="K121" s="16" t="e">
        <f>#REF!</f>
        <v>#REF!</v>
      </c>
      <c r="L121" s="16" t="e">
        <f>#REF!</f>
        <v>#REF!</v>
      </c>
    </row>
    <row r="122" spans="1:12" x14ac:dyDescent="0.25">
      <c r="A122" s="85"/>
      <c r="B122" s="13" t="s">
        <v>132</v>
      </c>
      <c r="C122" s="86"/>
      <c r="D122" s="86"/>
      <c r="E122" s="86"/>
      <c r="F122" s="16">
        <f>'표4.1.4원시data'!F128/1000</f>
        <v>2282292</v>
      </c>
      <c r="G122" s="16">
        <f>'표4.1.4원시data'!G128/1000</f>
        <v>92660.2</v>
      </c>
      <c r="H122" s="16">
        <f>'표4.1.4원시data'!H128/1000</f>
        <v>2295806.5</v>
      </c>
      <c r="I122" s="16">
        <f>'표4.1.4원시data'!I128/1000</f>
        <v>2758585</v>
      </c>
      <c r="J122" s="16">
        <f>'표4.1.4원시data'!J128/1000</f>
        <v>12006772.199999999</v>
      </c>
      <c r="K122" s="16">
        <f>'표4.1.4원시data'!K128/1000</f>
        <v>37356525</v>
      </c>
      <c r="L122" s="16">
        <f>'표4.1.4원시data'!L128/1000</f>
        <v>56792640.899999999</v>
      </c>
    </row>
    <row r="123" spans="1:12" x14ac:dyDescent="0.25">
      <c r="A123" s="79">
        <v>1978</v>
      </c>
      <c r="B123" s="21" t="s">
        <v>134</v>
      </c>
      <c r="C123" s="81">
        <v>158</v>
      </c>
      <c r="D123" s="81">
        <v>21819</v>
      </c>
      <c r="E123" s="81">
        <v>62275.68</v>
      </c>
      <c r="F123" s="24" t="e">
        <f>#REF!</f>
        <v>#REF!</v>
      </c>
      <c r="G123" s="24" t="e">
        <f>#REF!</f>
        <v>#REF!</v>
      </c>
      <c r="H123" s="24" t="e">
        <f>#REF!</f>
        <v>#REF!</v>
      </c>
      <c r="I123" s="24" t="e">
        <f>#REF!</f>
        <v>#REF!</v>
      </c>
      <c r="J123" s="24" t="e">
        <f>#REF!</f>
        <v>#REF!</v>
      </c>
      <c r="K123" s="24" t="e">
        <f>#REF!</f>
        <v>#REF!</v>
      </c>
      <c r="L123" s="24" t="e">
        <f>#REF!</f>
        <v>#REF!</v>
      </c>
    </row>
    <row r="124" spans="1:12" x14ac:dyDescent="0.25">
      <c r="A124" s="80"/>
      <c r="B124" s="17" t="s">
        <v>132</v>
      </c>
      <c r="C124" s="82"/>
      <c r="D124" s="82"/>
      <c r="E124" s="82"/>
      <c r="F124" s="19">
        <f>'표4.1.4원시data'!F130/1000</f>
        <v>1037003</v>
      </c>
      <c r="G124" s="19">
        <f>'표4.1.4원시data'!G130/1000</f>
        <v>960758</v>
      </c>
      <c r="H124" s="19">
        <f>'표4.1.4원시data'!H130/1000</f>
        <v>1722125</v>
      </c>
      <c r="I124" s="19">
        <f>'표4.1.4원시data'!I130/1000</f>
        <v>12041973</v>
      </c>
      <c r="J124" s="19">
        <f>'표4.1.4원시data'!J130/1000</f>
        <v>12290732</v>
      </c>
      <c r="K124" s="19">
        <f>'표4.1.4원시data'!K130/1000</f>
        <v>1351607</v>
      </c>
      <c r="L124" s="19">
        <f>'표4.1.4원시data'!L130/1000</f>
        <v>29404198</v>
      </c>
    </row>
    <row r="125" spans="1:12" x14ac:dyDescent="0.25">
      <c r="A125" s="79">
        <v>1979</v>
      </c>
      <c r="B125" s="21" t="s">
        <v>134</v>
      </c>
      <c r="C125" s="81">
        <v>423</v>
      </c>
      <c r="D125" s="81">
        <v>30331</v>
      </c>
      <c r="E125" s="81">
        <v>125740.04</v>
      </c>
      <c r="F125" s="24" t="e">
        <f>#REF!</f>
        <v>#REF!</v>
      </c>
      <c r="G125" s="24" t="e">
        <f>#REF!</f>
        <v>#REF!</v>
      </c>
      <c r="H125" s="24" t="e">
        <f>#REF!</f>
        <v>#REF!</v>
      </c>
      <c r="I125" s="24" t="e">
        <f>#REF!</f>
        <v>#REF!</v>
      </c>
      <c r="J125" s="24" t="e">
        <f>#REF!</f>
        <v>#REF!</v>
      </c>
      <c r="K125" s="24" t="e">
        <f>#REF!</f>
        <v>#REF!</v>
      </c>
      <c r="L125" s="24" t="e">
        <f>#REF!</f>
        <v>#REF!</v>
      </c>
    </row>
    <row r="126" spans="1:12" x14ac:dyDescent="0.25">
      <c r="A126" s="80"/>
      <c r="B126" s="17" t="s">
        <v>132</v>
      </c>
      <c r="C126" s="82"/>
      <c r="D126" s="82"/>
      <c r="E126" s="82"/>
      <c r="F126" s="19">
        <f>'표4.1.4원시data'!F132/1000</f>
        <v>4403498</v>
      </c>
      <c r="G126" s="19">
        <f>'표4.1.4원시data'!G132/1000</f>
        <v>7160684</v>
      </c>
      <c r="H126" s="19">
        <f>'표4.1.4원시data'!H132/1000</f>
        <v>11285244</v>
      </c>
      <c r="I126" s="19">
        <f>'표4.1.4원시data'!I132/1000</f>
        <v>53876788</v>
      </c>
      <c r="J126" s="19">
        <f>'표4.1.4원시data'!J132/1000</f>
        <v>60737523</v>
      </c>
      <c r="K126" s="19">
        <f>'표4.1.4원시data'!K132/1000</f>
        <v>20946922</v>
      </c>
      <c r="L126" s="19">
        <f>'표4.1.4원시data'!L132/1000</f>
        <v>158410659</v>
      </c>
    </row>
    <row r="127" spans="1:12" x14ac:dyDescent="0.25">
      <c r="A127" s="85">
        <v>1980</v>
      </c>
      <c r="B127" s="14" t="s">
        <v>134</v>
      </c>
      <c r="C127" s="81">
        <v>279</v>
      </c>
      <c r="D127" s="81">
        <v>53860</v>
      </c>
      <c r="E127" s="81">
        <v>115761.97</v>
      </c>
      <c r="F127" s="24" t="e">
        <f>#REF!</f>
        <v>#REF!</v>
      </c>
      <c r="G127" s="24" t="e">
        <f>#REF!</f>
        <v>#REF!</v>
      </c>
      <c r="H127" s="24" t="e">
        <f>#REF!</f>
        <v>#REF!</v>
      </c>
      <c r="I127" s="24" t="e">
        <f>#REF!</f>
        <v>#REF!</v>
      </c>
      <c r="J127" s="24" t="e">
        <f>#REF!</f>
        <v>#REF!</v>
      </c>
      <c r="K127" s="24" t="e">
        <f>#REF!</f>
        <v>#REF!</v>
      </c>
      <c r="L127" s="24" t="e">
        <f>#REF!</f>
        <v>#REF!</v>
      </c>
    </row>
    <row r="128" spans="1:12" x14ac:dyDescent="0.25">
      <c r="A128" s="85"/>
      <c r="B128" s="13" t="s">
        <v>132</v>
      </c>
      <c r="C128" s="82"/>
      <c r="D128" s="82"/>
      <c r="E128" s="82"/>
      <c r="F128" s="19">
        <f>'표4.1.4원시data'!F134/1000</f>
        <v>7146754</v>
      </c>
      <c r="G128" s="19">
        <f>'표4.1.4원시data'!G134/1000</f>
        <v>4572966</v>
      </c>
      <c r="H128" s="19">
        <f>'표4.1.4원시data'!H134/1000</f>
        <v>28526375</v>
      </c>
      <c r="I128" s="19">
        <f>'표4.1.4원시data'!I134/1000</f>
        <v>53434937</v>
      </c>
      <c r="J128" s="19">
        <f>'표4.1.4원시data'!J134/1000</f>
        <v>91080770</v>
      </c>
      <c r="K128" s="19">
        <f>'표4.1.4원시data'!K134/1000</f>
        <v>13308182</v>
      </c>
      <c r="L128" s="19">
        <f>'표4.1.4원시data'!L134/1000</f>
        <v>198069984</v>
      </c>
    </row>
    <row r="129" spans="1:12" x14ac:dyDescent="0.25">
      <c r="A129" s="79">
        <v>1981</v>
      </c>
      <c r="B129" s="21" t="s">
        <v>134</v>
      </c>
      <c r="C129" s="81">
        <v>216</v>
      </c>
      <c r="D129" s="81">
        <v>18306</v>
      </c>
      <c r="E129" s="81">
        <v>149583.13</v>
      </c>
      <c r="F129" s="24" t="e">
        <f>#REF!</f>
        <v>#REF!</v>
      </c>
      <c r="G129" s="24" t="e">
        <f>#REF!</f>
        <v>#REF!</v>
      </c>
      <c r="H129" s="24" t="e">
        <f>#REF!</f>
        <v>#REF!</v>
      </c>
      <c r="I129" s="24" t="e">
        <f>#REF!</f>
        <v>#REF!</v>
      </c>
      <c r="J129" s="24" t="e">
        <f>#REF!</f>
        <v>#REF!</v>
      </c>
      <c r="K129" s="24" t="e">
        <f>#REF!</f>
        <v>#REF!</v>
      </c>
      <c r="L129" s="24" t="e">
        <f>#REF!</f>
        <v>#REF!</v>
      </c>
    </row>
    <row r="130" spans="1:12" x14ac:dyDescent="0.25">
      <c r="A130" s="80"/>
      <c r="B130" s="17" t="s">
        <v>132</v>
      </c>
      <c r="C130" s="82"/>
      <c r="D130" s="82"/>
      <c r="E130" s="82"/>
      <c r="F130" s="19">
        <f>'표4.1.4원시data'!F136/1000</f>
        <v>3233803</v>
      </c>
      <c r="G130" s="19">
        <f>'표4.1.4원시data'!G136/1000</f>
        <v>2143397</v>
      </c>
      <c r="H130" s="19">
        <f>'표4.1.4원시data'!H136/1000</f>
        <v>10798677</v>
      </c>
      <c r="I130" s="19">
        <f>'표4.1.4원시data'!I136/1000</f>
        <v>16343638</v>
      </c>
      <c r="J130" s="19">
        <f>'표4.1.4원시data'!J136/1000</f>
        <v>79630705</v>
      </c>
      <c r="K130" s="19">
        <f>'표4.1.4원시data'!K136/1000</f>
        <v>9431531</v>
      </c>
      <c r="L130" s="19">
        <f>'표4.1.4원시data'!L136/1000</f>
        <v>121581751</v>
      </c>
    </row>
    <row r="131" spans="1:12" x14ac:dyDescent="0.25">
      <c r="A131" s="20" t="s">
        <v>252</v>
      </c>
      <c r="B131" s="20" t="s">
        <v>134</v>
      </c>
      <c r="C131" s="15">
        <f t="shared" ref="C131:L131" si="20">SUM(C121:C130)</f>
        <v>1421</v>
      </c>
      <c r="D131" s="15">
        <f t="shared" si="20"/>
        <v>197800</v>
      </c>
      <c r="E131" s="15">
        <f t="shared" si="20"/>
        <v>468714.12</v>
      </c>
      <c r="F131" s="15" t="e">
        <f t="shared" si="20"/>
        <v>#REF!</v>
      </c>
      <c r="G131" s="15" t="e">
        <f t="shared" si="20"/>
        <v>#REF!</v>
      </c>
      <c r="H131" s="15" t="e">
        <f t="shared" si="20"/>
        <v>#REF!</v>
      </c>
      <c r="I131" s="15" t="e">
        <f t="shared" si="20"/>
        <v>#REF!</v>
      </c>
      <c r="J131" s="15" t="e">
        <f t="shared" si="20"/>
        <v>#REF!</v>
      </c>
      <c r="K131" s="15" t="e">
        <f t="shared" si="20"/>
        <v>#REF!</v>
      </c>
      <c r="L131" s="15" t="e">
        <f t="shared" si="20"/>
        <v>#REF!</v>
      </c>
    </row>
    <row r="132" spans="1:12" x14ac:dyDescent="0.25">
      <c r="A132" s="17" t="s">
        <v>260</v>
      </c>
      <c r="B132" s="17" t="s">
        <v>134</v>
      </c>
      <c r="C132" s="18">
        <f t="shared" ref="C132:L132" si="21">C131/5</f>
        <v>284.2</v>
      </c>
      <c r="D132" s="18">
        <f t="shared" si="21"/>
        <v>39560</v>
      </c>
      <c r="E132" s="18">
        <f t="shared" si="21"/>
        <v>93742.823999999993</v>
      </c>
      <c r="F132" s="18" t="e">
        <f t="shared" si="21"/>
        <v>#REF!</v>
      </c>
      <c r="G132" s="18" t="e">
        <f t="shared" si="21"/>
        <v>#REF!</v>
      </c>
      <c r="H132" s="18" t="e">
        <f t="shared" si="21"/>
        <v>#REF!</v>
      </c>
      <c r="I132" s="18" t="e">
        <f t="shared" si="21"/>
        <v>#REF!</v>
      </c>
      <c r="J132" s="18" t="e">
        <f t="shared" si="21"/>
        <v>#REF!</v>
      </c>
      <c r="K132" s="18" t="e">
        <f t="shared" si="21"/>
        <v>#REF!</v>
      </c>
      <c r="L132" s="18" t="e">
        <f t="shared" si="21"/>
        <v>#REF!</v>
      </c>
    </row>
    <row r="133" spans="1:12" x14ac:dyDescent="0.25">
      <c r="A133" s="85">
        <v>1982</v>
      </c>
      <c r="B133" s="14" t="s">
        <v>134</v>
      </c>
      <c r="C133" s="86">
        <v>121</v>
      </c>
      <c r="D133" s="86">
        <v>6609</v>
      </c>
      <c r="E133" s="86">
        <v>37007.21</v>
      </c>
      <c r="F133" s="16" t="e">
        <f>#REF!</f>
        <v>#REF!</v>
      </c>
      <c r="G133" s="16" t="e">
        <f>#REF!</f>
        <v>#REF!</v>
      </c>
      <c r="H133" s="16" t="e">
        <f>#REF!</f>
        <v>#REF!</v>
      </c>
      <c r="I133" s="16" t="e">
        <f>#REF!</f>
        <v>#REF!</v>
      </c>
      <c r="J133" s="16" t="e">
        <f>#REF!</f>
        <v>#REF!</v>
      </c>
      <c r="K133" s="16" t="e">
        <f>#REF!</f>
        <v>#REF!</v>
      </c>
      <c r="L133" s="16" t="e">
        <f>#REF!</f>
        <v>#REF!</v>
      </c>
    </row>
    <row r="134" spans="1:12" x14ac:dyDescent="0.25">
      <c r="A134" s="85"/>
      <c r="B134" s="13" t="s">
        <v>132</v>
      </c>
      <c r="C134" s="86"/>
      <c r="D134" s="86"/>
      <c r="E134" s="86"/>
      <c r="F134" s="16">
        <f>'표4.1.4원시data'!F138/1000</f>
        <v>798831</v>
      </c>
      <c r="G134" s="16">
        <f>'표4.1.4원시data'!G138/1000</f>
        <v>997789</v>
      </c>
      <c r="H134" s="16">
        <f>'표4.1.4원시data'!H138/1000</f>
        <v>4386706</v>
      </c>
      <c r="I134" s="16">
        <f>'표4.1.4원시data'!I138/1000</f>
        <v>27078930</v>
      </c>
      <c r="J134" s="16">
        <f>'표4.1.4원시data'!J138/1000</f>
        <v>40112745</v>
      </c>
      <c r="K134" s="16">
        <f>'표4.1.4원시data'!K138/1000</f>
        <v>7978075</v>
      </c>
      <c r="L134" s="16">
        <f>'표4.1.4원시data'!L138/1000</f>
        <v>81353076</v>
      </c>
    </row>
    <row r="135" spans="1:12" x14ac:dyDescent="0.25">
      <c r="A135" s="79">
        <v>1983</v>
      </c>
      <c r="B135" s="21" t="s">
        <v>134</v>
      </c>
      <c r="C135" s="81">
        <v>91</v>
      </c>
      <c r="D135" s="81">
        <v>1355</v>
      </c>
      <c r="E135" s="81">
        <v>24850.9</v>
      </c>
      <c r="F135" s="24" t="e">
        <f>#REF!</f>
        <v>#REF!</v>
      </c>
      <c r="G135" s="24" t="e">
        <f>#REF!</f>
        <v>#REF!</v>
      </c>
      <c r="H135" s="24" t="e">
        <f>#REF!</f>
        <v>#REF!</v>
      </c>
      <c r="I135" s="24" t="e">
        <f>#REF!</f>
        <v>#REF!</v>
      </c>
      <c r="J135" s="24" t="e">
        <f>#REF!</f>
        <v>#REF!</v>
      </c>
      <c r="K135" s="24" t="e">
        <f>#REF!</f>
        <v>#REF!</v>
      </c>
      <c r="L135" s="24" t="e">
        <f>#REF!</f>
        <v>#REF!</v>
      </c>
    </row>
    <row r="136" spans="1:12" x14ac:dyDescent="0.25">
      <c r="A136" s="80"/>
      <c r="B136" s="17" t="s">
        <v>132</v>
      </c>
      <c r="C136" s="82"/>
      <c r="D136" s="82"/>
      <c r="E136" s="82"/>
      <c r="F136" s="19">
        <f>'표4.1.4원시data'!F140/1000</f>
        <v>2060012</v>
      </c>
      <c r="G136" s="19">
        <f>'표4.1.4원시data'!G140/1000</f>
        <v>1010106</v>
      </c>
      <c r="H136" s="19">
        <f>'표4.1.4원시data'!H140/1000</f>
        <v>90391</v>
      </c>
      <c r="I136" s="19">
        <f>'표4.1.4원시data'!I140/1000</f>
        <v>9894435</v>
      </c>
      <c r="J136" s="19">
        <f>'표4.1.4원시data'!J140/1000</f>
        <v>4239452</v>
      </c>
      <c r="K136" s="19">
        <f>'표4.1.4원시data'!K140/1000</f>
        <v>2021488</v>
      </c>
      <c r="L136" s="19">
        <f>'표4.1.4원시data'!L140/1000</f>
        <v>19315884</v>
      </c>
    </row>
    <row r="137" spans="1:12" x14ac:dyDescent="0.25">
      <c r="A137" s="85">
        <v>1984</v>
      </c>
      <c r="B137" s="14" t="s">
        <v>134</v>
      </c>
      <c r="C137" s="86">
        <v>265</v>
      </c>
      <c r="D137" s="86">
        <v>364236</v>
      </c>
      <c r="E137" s="86">
        <v>140198.79999999999</v>
      </c>
      <c r="F137" s="16" t="e">
        <f>#REF!</f>
        <v>#REF!</v>
      </c>
      <c r="G137" s="16" t="e">
        <f>#REF!</f>
        <v>#REF!</v>
      </c>
      <c r="H137" s="16" t="e">
        <f>#REF!</f>
        <v>#REF!</v>
      </c>
      <c r="I137" s="16" t="e">
        <f>#REF!</f>
        <v>#REF!</v>
      </c>
      <c r="J137" s="16" t="e">
        <f>#REF!</f>
        <v>#REF!</v>
      </c>
      <c r="K137" s="16" t="e">
        <f>#REF!</f>
        <v>#REF!</v>
      </c>
      <c r="L137" s="16" t="e">
        <f>#REF!</f>
        <v>#REF!</v>
      </c>
    </row>
    <row r="138" spans="1:12" x14ac:dyDescent="0.25">
      <c r="A138" s="85"/>
      <c r="B138" s="13" t="s">
        <v>132</v>
      </c>
      <c r="C138" s="86"/>
      <c r="D138" s="86"/>
      <c r="E138" s="86"/>
      <c r="F138" s="16">
        <f>'표4.1.4원시data'!F142/1000</f>
        <v>8822820</v>
      </c>
      <c r="G138" s="16">
        <f>'표4.1.4원시data'!G142/1000</f>
        <v>645572</v>
      </c>
      <c r="H138" s="16">
        <f>'표4.1.4원시data'!H142/1000</f>
        <v>18325256</v>
      </c>
      <c r="I138" s="16">
        <f>'표4.1.4원시data'!I142/1000</f>
        <v>62491524</v>
      </c>
      <c r="J138" s="16">
        <f>'표4.1.4원시data'!J142/1000</f>
        <v>120212983</v>
      </c>
      <c r="K138" s="16">
        <f>'표4.1.4원시data'!K142/1000</f>
        <v>34747737</v>
      </c>
      <c r="L138" s="16">
        <f>'표4.1.4원시data'!L142/1000</f>
        <v>245245892</v>
      </c>
    </row>
    <row r="139" spans="1:12" x14ac:dyDescent="0.25">
      <c r="A139" s="79">
        <v>1985</v>
      </c>
      <c r="B139" s="21" t="s">
        <v>134</v>
      </c>
      <c r="C139" s="81">
        <v>250</v>
      </c>
      <c r="D139" s="81">
        <v>72257</v>
      </c>
      <c r="E139" s="81">
        <v>126291.88400000001</v>
      </c>
      <c r="F139" s="24" t="e">
        <f>#REF!</f>
        <v>#REF!</v>
      </c>
      <c r="G139" s="24" t="e">
        <f>#REF!</f>
        <v>#REF!</v>
      </c>
      <c r="H139" s="24" t="e">
        <f>#REF!</f>
        <v>#REF!</v>
      </c>
      <c r="I139" s="24" t="e">
        <f>#REF!</f>
        <v>#REF!</v>
      </c>
      <c r="J139" s="24" t="e">
        <f>#REF!</f>
        <v>#REF!</v>
      </c>
      <c r="K139" s="24" t="e">
        <f>#REF!</f>
        <v>#REF!</v>
      </c>
      <c r="L139" s="24" t="e">
        <f>#REF!</f>
        <v>#REF!</v>
      </c>
    </row>
    <row r="140" spans="1:12" x14ac:dyDescent="0.25">
      <c r="A140" s="80"/>
      <c r="B140" s="17" t="s">
        <v>132</v>
      </c>
      <c r="C140" s="82"/>
      <c r="D140" s="82"/>
      <c r="E140" s="82"/>
      <c r="F140" s="19">
        <f>'표4.1.4원시data'!F144/1000</f>
        <v>1193722</v>
      </c>
      <c r="G140" s="19">
        <f>'표4.1.4원시data'!G144/1000</f>
        <v>5281231</v>
      </c>
      <c r="H140" s="19">
        <f>'표4.1.4원시data'!H144/1000</f>
        <v>1574243</v>
      </c>
      <c r="I140" s="19">
        <f>'표4.1.4원시data'!I144/1000</f>
        <v>71068877</v>
      </c>
      <c r="J140" s="19">
        <f>'표4.1.4원시data'!J144/1000</f>
        <v>43930584</v>
      </c>
      <c r="K140" s="19">
        <f>'표4.1.4원시data'!K144/1000</f>
        <v>13389966</v>
      </c>
      <c r="L140" s="19">
        <f>'표4.1.4원시data'!L144/1000</f>
        <v>136438623</v>
      </c>
    </row>
    <row r="141" spans="1:12" x14ac:dyDescent="0.25">
      <c r="A141" s="79">
        <v>1986</v>
      </c>
      <c r="B141" s="21" t="s">
        <v>134</v>
      </c>
      <c r="C141" s="81">
        <v>156</v>
      </c>
      <c r="D141" s="81">
        <v>99114</v>
      </c>
      <c r="E141" s="81">
        <v>86701.43</v>
      </c>
      <c r="F141" s="24" t="e">
        <f>#REF!</f>
        <v>#REF!</v>
      </c>
      <c r="G141" s="24" t="e">
        <f>#REF!</f>
        <v>#REF!</v>
      </c>
      <c r="H141" s="24" t="e">
        <f>#REF!</f>
        <v>#REF!</v>
      </c>
      <c r="I141" s="24" t="e">
        <f>#REF!</f>
        <v>#REF!</v>
      </c>
      <c r="J141" s="24" t="e">
        <f>#REF!</f>
        <v>#REF!</v>
      </c>
      <c r="K141" s="24" t="e">
        <f>#REF!</f>
        <v>#REF!</v>
      </c>
      <c r="L141" s="24" t="e">
        <f>#REF!</f>
        <v>#REF!</v>
      </c>
    </row>
    <row r="142" spans="1:12" x14ac:dyDescent="0.25">
      <c r="A142" s="80"/>
      <c r="B142" s="17" t="s">
        <v>132</v>
      </c>
      <c r="C142" s="82"/>
      <c r="D142" s="82"/>
      <c r="E142" s="82"/>
      <c r="F142" s="19">
        <f>'표4.1.4원시data'!F146/1000</f>
        <v>1918963</v>
      </c>
      <c r="G142" s="19">
        <f>'표4.1.4원시data'!G146/1000</f>
        <v>2376552</v>
      </c>
      <c r="H142" s="19">
        <f>'표4.1.4원시data'!H146/1000</f>
        <v>1637309</v>
      </c>
      <c r="I142" s="19">
        <f>'표4.1.4원시data'!I146/1000</f>
        <v>172240191</v>
      </c>
      <c r="J142" s="19">
        <f>'표4.1.4원시data'!J146/1000</f>
        <v>39009003</v>
      </c>
      <c r="K142" s="19">
        <f>'표4.1.4원시data'!K146/1000</f>
        <v>17566124</v>
      </c>
      <c r="L142" s="19">
        <f>'표4.1.4원시data'!L146/1000</f>
        <v>234748142</v>
      </c>
    </row>
    <row r="143" spans="1:12" x14ac:dyDescent="0.25">
      <c r="A143" s="13" t="s">
        <v>252</v>
      </c>
      <c r="B143" s="13" t="s">
        <v>134</v>
      </c>
      <c r="C143" s="15">
        <f t="shared" ref="C143:L143" si="22">SUM(C133:C142)</f>
        <v>883</v>
      </c>
      <c r="D143" s="15">
        <f t="shared" si="22"/>
        <v>543571</v>
      </c>
      <c r="E143" s="15">
        <f t="shared" si="22"/>
        <v>415050.22399999999</v>
      </c>
      <c r="F143" s="15" t="e">
        <f t="shared" si="22"/>
        <v>#REF!</v>
      </c>
      <c r="G143" s="15" t="e">
        <f t="shared" si="22"/>
        <v>#REF!</v>
      </c>
      <c r="H143" s="15" t="e">
        <f t="shared" si="22"/>
        <v>#REF!</v>
      </c>
      <c r="I143" s="15" t="e">
        <f t="shared" si="22"/>
        <v>#REF!</v>
      </c>
      <c r="J143" s="15" t="e">
        <f t="shared" si="22"/>
        <v>#REF!</v>
      </c>
      <c r="K143" s="15" t="e">
        <f t="shared" si="22"/>
        <v>#REF!</v>
      </c>
      <c r="L143" s="15" t="e">
        <f t="shared" si="22"/>
        <v>#REF!</v>
      </c>
    </row>
    <row r="144" spans="1:12" x14ac:dyDescent="0.25">
      <c r="A144" s="17" t="s">
        <v>260</v>
      </c>
      <c r="B144" s="17" t="s">
        <v>134</v>
      </c>
      <c r="C144" s="18">
        <f t="shared" ref="C144:L144" si="23">C143/5</f>
        <v>176.6</v>
      </c>
      <c r="D144" s="18">
        <f t="shared" si="23"/>
        <v>108714.2</v>
      </c>
      <c r="E144" s="18">
        <f t="shared" si="23"/>
        <v>83010.044800000003</v>
      </c>
      <c r="F144" s="18" t="e">
        <f t="shared" si="23"/>
        <v>#REF!</v>
      </c>
      <c r="G144" s="18" t="e">
        <f t="shared" si="23"/>
        <v>#REF!</v>
      </c>
      <c r="H144" s="18" t="e">
        <f t="shared" si="23"/>
        <v>#REF!</v>
      </c>
      <c r="I144" s="18" t="e">
        <f t="shared" si="23"/>
        <v>#REF!</v>
      </c>
      <c r="J144" s="18" t="e">
        <f t="shared" si="23"/>
        <v>#REF!</v>
      </c>
      <c r="K144" s="18" t="e">
        <f t="shared" si="23"/>
        <v>#REF!</v>
      </c>
      <c r="L144" s="18" t="e">
        <f t="shared" si="23"/>
        <v>#REF!</v>
      </c>
    </row>
    <row r="145" spans="1:12" x14ac:dyDescent="0.25">
      <c r="A145" s="85">
        <v>1987</v>
      </c>
      <c r="B145" s="14" t="s">
        <v>134</v>
      </c>
      <c r="C145" s="86">
        <v>1022</v>
      </c>
      <c r="D145" s="86">
        <v>272277</v>
      </c>
      <c r="E145" s="86">
        <v>300452.55</v>
      </c>
      <c r="F145" s="16" t="e">
        <f>#REF!</f>
        <v>#REF!</v>
      </c>
      <c r="G145" s="16" t="e">
        <f>#REF!</f>
        <v>#REF!</v>
      </c>
      <c r="H145" s="16" t="e">
        <f>#REF!</f>
        <v>#REF!</v>
      </c>
      <c r="I145" s="16" t="e">
        <f>#REF!</f>
        <v>#REF!</v>
      </c>
      <c r="J145" s="16" t="e">
        <f>#REF!</f>
        <v>#REF!</v>
      </c>
      <c r="K145" s="16" t="e">
        <f>#REF!</f>
        <v>#REF!</v>
      </c>
      <c r="L145" s="16" t="e">
        <f>#REF!</f>
        <v>#REF!</v>
      </c>
    </row>
    <row r="146" spans="1:12" x14ac:dyDescent="0.25">
      <c r="A146" s="85"/>
      <c r="B146" s="13" t="s">
        <v>132</v>
      </c>
      <c r="C146" s="86"/>
      <c r="D146" s="86"/>
      <c r="E146" s="86"/>
      <c r="F146" s="16">
        <f>'표4.1.4원시data'!F148/1000</f>
        <v>13726481</v>
      </c>
      <c r="G146" s="16">
        <f>'표4.1.4원시data'!G148/1000</f>
        <v>19287266</v>
      </c>
      <c r="H146" s="16">
        <f>'표4.1.4원시data'!H148/1000</f>
        <v>67512249</v>
      </c>
      <c r="I146" s="16">
        <f>'표4.1.4원시data'!I148/1000</f>
        <v>225735825</v>
      </c>
      <c r="J146" s="16">
        <f>'표4.1.4원시data'!J148/1000</f>
        <v>539501730</v>
      </c>
      <c r="K146" s="16">
        <f>'표4.1.4원시data'!K148/1000</f>
        <v>191781442</v>
      </c>
      <c r="L146" s="16">
        <f>'표4.1.4원시data'!L148/1000</f>
        <v>1057544993</v>
      </c>
    </row>
    <row r="147" spans="1:12" x14ac:dyDescent="0.25">
      <c r="A147" s="79">
        <v>1988</v>
      </c>
      <c r="B147" s="21" t="s">
        <v>134</v>
      </c>
      <c r="C147" s="81">
        <v>143</v>
      </c>
      <c r="D147" s="81">
        <v>5053</v>
      </c>
      <c r="E147" s="81">
        <v>17986.66</v>
      </c>
      <c r="F147" s="24" t="e">
        <f>#REF!</f>
        <v>#REF!</v>
      </c>
      <c r="G147" s="24" t="e">
        <f>#REF!</f>
        <v>#REF!</v>
      </c>
      <c r="H147" s="24" t="e">
        <f>#REF!</f>
        <v>#REF!</v>
      </c>
      <c r="I147" s="24" t="e">
        <f>#REF!</f>
        <v>#REF!</v>
      </c>
      <c r="J147" s="24" t="e">
        <f>#REF!</f>
        <v>#REF!</v>
      </c>
      <c r="K147" s="24" t="e">
        <f>#REF!</f>
        <v>#REF!</v>
      </c>
      <c r="L147" s="24" t="e">
        <f>#REF!</f>
        <v>#REF!</v>
      </c>
    </row>
    <row r="148" spans="1:12" x14ac:dyDescent="0.25">
      <c r="A148" s="80"/>
      <c r="B148" s="17" t="s">
        <v>132</v>
      </c>
      <c r="C148" s="82"/>
      <c r="D148" s="82"/>
      <c r="E148" s="82"/>
      <c r="F148" s="19">
        <f>'표4.1.4원시data'!F150/1000</f>
        <v>590300</v>
      </c>
      <c r="G148" s="19">
        <f>'표4.1.4원시data'!G150/1000</f>
        <v>1486348</v>
      </c>
      <c r="H148" s="19">
        <f>'표4.1.4원시data'!H150/1000</f>
        <v>10563701</v>
      </c>
      <c r="I148" s="19">
        <f>'표4.1.4원시data'!I150/1000</f>
        <v>13565088</v>
      </c>
      <c r="J148" s="19">
        <f>'표4.1.4원시data'!J150/1000</f>
        <v>82751360</v>
      </c>
      <c r="K148" s="19">
        <f>'표4.1.4원시data'!K150/1000</f>
        <v>12958473</v>
      </c>
      <c r="L148" s="19">
        <f>'표4.1.4원시data'!L150/1000</f>
        <v>121915270</v>
      </c>
    </row>
    <row r="149" spans="1:12" x14ac:dyDescent="0.25">
      <c r="A149" s="79">
        <v>1989</v>
      </c>
      <c r="B149" s="21" t="s">
        <v>134</v>
      </c>
      <c r="C149" s="81">
        <v>307</v>
      </c>
      <c r="D149" s="81">
        <v>92593</v>
      </c>
      <c r="E149" s="81">
        <v>121060.11</v>
      </c>
      <c r="F149" s="24" t="e">
        <f>#REF!</f>
        <v>#REF!</v>
      </c>
      <c r="G149" s="24" t="e">
        <f>#REF!</f>
        <v>#REF!</v>
      </c>
      <c r="H149" s="24" t="e">
        <f>#REF!</f>
        <v>#REF!</v>
      </c>
      <c r="I149" s="24" t="e">
        <f>#REF!</f>
        <v>#REF!</v>
      </c>
      <c r="J149" s="24" t="e">
        <f>#REF!</f>
        <v>#REF!</v>
      </c>
      <c r="K149" s="24" t="e">
        <f>#REF!</f>
        <v>#REF!</v>
      </c>
      <c r="L149" s="24" t="e">
        <f>#REF!</f>
        <v>#REF!</v>
      </c>
    </row>
    <row r="150" spans="1:12" x14ac:dyDescent="0.25">
      <c r="A150" s="80"/>
      <c r="B150" s="17" t="s">
        <v>132</v>
      </c>
      <c r="C150" s="82"/>
      <c r="D150" s="82"/>
      <c r="E150" s="82"/>
      <c r="F150" s="19">
        <f>'표4.1.4원시data'!F152/1000</f>
        <v>5913789</v>
      </c>
      <c r="G150" s="19">
        <f>'표4.1.4원시data'!G152/1000</f>
        <v>5306738</v>
      </c>
      <c r="H150" s="19">
        <f>'표4.1.4원시data'!H152/1000</f>
        <v>14624909</v>
      </c>
      <c r="I150" s="19">
        <f>'표4.1.4원시data'!I152/1000</f>
        <v>230338729</v>
      </c>
      <c r="J150" s="19">
        <f>'표4.1.4원시data'!J152/1000</f>
        <v>204203716</v>
      </c>
      <c r="K150" s="19">
        <f>'표4.1.4원시data'!K152/1000</f>
        <v>89702179</v>
      </c>
      <c r="L150" s="19">
        <f>'표4.1.4원시data'!L152/1000</f>
        <v>550090060</v>
      </c>
    </row>
    <row r="151" spans="1:12" x14ac:dyDescent="0.25">
      <c r="A151" s="85">
        <v>1990</v>
      </c>
      <c r="B151" s="14" t="s">
        <v>134</v>
      </c>
      <c r="C151" s="81">
        <v>257</v>
      </c>
      <c r="D151" s="81">
        <v>203314</v>
      </c>
      <c r="E151" s="81">
        <v>124276.1</v>
      </c>
      <c r="F151" s="24" t="e">
        <f>#REF!</f>
        <v>#REF!</v>
      </c>
      <c r="G151" s="24" t="e">
        <f>#REF!</f>
        <v>#REF!</v>
      </c>
      <c r="H151" s="24" t="e">
        <f>#REF!</f>
        <v>#REF!</v>
      </c>
      <c r="I151" s="24" t="e">
        <f>#REF!</f>
        <v>#REF!</v>
      </c>
      <c r="J151" s="24" t="e">
        <f>#REF!</f>
        <v>#REF!</v>
      </c>
      <c r="K151" s="24" t="e">
        <f>#REF!</f>
        <v>#REF!</v>
      </c>
      <c r="L151" s="24" t="e">
        <f>#REF!</f>
        <v>#REF!</v>
      </c>
    </row>
    <row r="152" spans="1:12" x14ac:dyDescent="0.25">
      <c r="A152" s="85"/>
      <c r="B152" s="13" t="s">
        <v>132</v>
      </c>
      <c r="C152" s="82"/>
      <c r="D152" s="82"/>
      <c r="E152" s="82"/>
      <c r="F152" s="19">
        <f>'표4.1.4원시data'!F154/1000</f>
        <v>9219731</v>
      </c>
      <c r="G152" s="19">
        <f>'표4.1.4원시data'!G154/1000</f>
        <v>3033461</v>
      </c>
      <c r="H152" s="19">
        <f>'표4.1.4원시data'!H154/1000</f>
        <v>44936270</v>
      </c>
      <c r="I152" s="19">
        <f>'표4.1.4원시data'!I154/1000</f>
        <v>146667918</v>
      </c>
      <c r="J152" s="19">
        <f>'표4.1.4원시data'!J154/1000</f>
        <v>276261309</v>
      </c>
      <c r="K152" s="19">
        <f>'표4.1.4원시data'!K154/1000</f>
        <v>169488744</v>
      </c>
      <c r="L152" s="19">
        <f>'표4.1.4원시data'!L154/1000</f>
        <v>649607433</v>
      </c>
    </row>
    <row r="153" spans="1:12" x14ac:dyDescent="0.25">
      <c r="A153" s="79">
        <v>1991</v>
      </c>
      <c r="B153" s="21" t="s">
        <v>134</v>
      </c>
      <c r="C153" s="81">
        <v>240</v>
      </c>
      <c r="D153" s="81">
        <v>29573</v>
      </c>
      <c r="E153" s="81">
        <v>61172.58</v>
      </c>
      <c r="F153" s="24" t="e">
        <f>#REF!</f>
        <v>#REF!</v>
      </c>
      <c r="G153" s="24" t="e">
        <f>#REF!</f>
        <v>#REF!</v>
      </c>
      <c r="H153" s="24" t="e">
        <f>#REF!</f>
        <v>#REF!</v>
      </c>
      <c r="I153" s="24" t="e">
        <f>#REF!</f>
        <v>#REF!</v>
      </c>
      <c r="J153" s="24" t="e">
        <f>#REF!</f>
        <v>#REF!</v>
      </c>
      <c r="K153" s="24" t="e">
        <f>#REF!</f>
        <v>#REF!</v>
      </c>
      <c r="L153" s="24" t="e">
        <f>#REF!</f>
        <v>#REF!</v>
      </c>
    </row>
    <row r="154" spans="1:12" x14ac:dyDescent="0.25">
      <c r="A154" s="80"/>
      <c r="B154" s="17" t="s">
        <v>132</v>
      </c>
      <c r="C154" s="82"/>
      <c r="D154" s="82"/>
      <c r="E154" s="82"/>
      <c r="F154" s="19">
        <f>'표4.1.4원시data'!F156/1000</f>
        <v>4948531</v>
      </c>
      <c r="G154" s="19">
        <f>'표4.1.4원시data'!G156/1000</f>
        <v>2190105</v>
      </c>
      <c r="H154" s="19">
        <f>'표4.1.4원시data'!H156/1000</f>
        <v>38361660</v>
      </c>
      <c r="I154" s="19">
        <f>'표4.1.4원시data'!I156/1000</f>
        <v>0</v>
      </c>
      <c r="J154" s="19">
        <f>'표4.1.4원시data'!J156/1000</f>
        <v>297515771</v>
      </c>
      <c r="K154" s="19">
        <f>'표4.1.4원시data'!K156/1000</f>
        <v>43852145</v>
      </c>
      <c r="L154" s="19">
        <f>'표4.1.4원시data'!L156/1000</f>
        <v>386868212</v>
      </c>
    </row>
    <row r="155" spans="1:12" x14ac:dyDescent="0.25">
      <c r="A155" s="20" t="s">
        <v>252</v>
      </c>
      <c r="B155" s="20" t="s">
        <v>134</v>
      </c>
      <c r="C155" s="15">
        <f t="shared" ref="C155:L155" si="24">SUM(C145:C154)</f>
        <v>1969</v>
      </c>
      <c r="D155" s="15">
        <f t="shared" si="24"/>
        <v>602810</v>
      </c>
      <c r="E155" s="15">
        <f t="shared" si="24"/>
        <v>624947.99999999988</v>
      </c>
      <c r="F155" s="15" t="e">
        <f t="shared" si="24"/>
        <v>#REF!</v>
      </c>
      <c r="G155" s="15" t="e">
        <f t="shared" si="24"/>
        <v>#REF!</v>
      </c>
      <c r="H155" s="15" t="e">
        <f t="shared" si="24"/>
        <v>#REF!</v>
      </c>
      <c r="I155" s="15" t="e">
        <f t="shared" si="24"/>
        <v>#REF!</v>
      </c>
      <c r="J155" s="15" t="e">
        <f t="shared" si="24"/>
        <v>#REF!</v>
      </c>
      <c r="K155" s="15" t="e">
        <f t="shared" si="24"/>
        <v>#REF!</v>
      </c>
      <c r="L155" s="15" t="e">
        <f t="shared" si="24"/>
        <v>#REF!</v>
      </c>
    </row>
    <row r="156" spans="1:12" x14ac:dyDescent="0.25">
      <c r="A156" s="17" t="s">
        <v>260</v>
      </c>
      <c r="B156" s="17" t="s">
        <v>134</v>
      </c>
      <c r="C156" s="18">
        <f t="shared" ref="C156:L156" si="25">C155/5</f>
        <v>393.8</v>
      </c>
      <c r="D156" s="18">
        <f t="shared" si="25"/>
        <v>120562</v>
      </c>
      <c r="E156" s="18">
        <f t="shared" si="25"/>
        <v>124989.59999999998</v>
      </c>
      <c r="F156" s="18" t="e">
        <f t="shared" si="25"/>
        <v>#REF!</v>
      </c>
      <c r="G156" s="18" t="e">
        <f t="shared" si="25"/>
        <v>#REF!</v>
      </c>
      <c r="H156" s="18" t="e">
        <f t="shared" si="25"/>
        <v>#REF!</v>
      </c>
      <c r="I156" s="18" t="e">
        <f t="shared" si="25"/>
        <v>#REF!</v>
      </c>
      <c r="J156" s="18" t="e">
        <f t="shared" si="25"/>
        <v>#REF!</v>
      </c>
      <c r="K156" s="18" t="e">
        <f t="shared" si="25"/>
        <v>#REF!</v>
      </c>
      <c r="L156" s="18" t="e">
        <f t="shared" si="25"/>
        <v>#REF!</v>
      </c>
    </row>
    <row r="157" spans="1:12" x14ac:dyDescent="0.25">
      <c r="A157" s="85">
        <v>1992</v>
      </c>
      <c r="B157" s="14" t="s">
        <v>134</v>
      </c>
      <c r="C157" s="86">
        <v>40</v>
      </c>
      <c r="D157" s="86">
        <v>965</v>
      </c>
      <c r="E157" s="86">
        <v>13968.11</v>
      </c>
      <c r="F157" s="16" t="e">
        <f>#REF!</f>
        <v>#REF!</v>
      </c>
      <c r="G157" s="16" t="e">
        <f>#REF!</f>
        <v>#REF!</v>
      </c>
      <c r="H157" s="16" t="e">
        <f>#REF!</f>
        <v>#REF!</v>
      </c>
      <c r="I157" s="16" t="e">
        <f>#REF!</f>
        <v>#REF!</v>
      </c>
      <c r="J157" s="16" t="e">
        <f>#REF!</f>
        <v>#REF!</v>
      </c>
      <c r="K157" s="16" t="e">
        <f>#REF!</f>
        <v>#REF!</v>
      </c>
      <c r="L157" s="16" t="e">
        <f>#REF!</f>
        <v>#REF!</v>
      </c>
    </row>
    <row r="158" spans="1:12" x14ac:dyDescent="0.25">
      <c r="A158" s="85"/>
      <c r="B158" s="13" t="s">
        <v>132</v>
      </c>
      <c r="C158" s="86"/>
      <c r="D158" s="86"/>
      <c r="E158" s="86"/>
      <c r="F158" s="16">
        <f>'표4.1.4원시data'!F158/1000</f>
        <v>97224</v>
      </c>
      <c r="G158" s="16">
        <f>'표4.1.4원시data'!G158/1000</f>
        <v>1087218</v>
      </c>
      <c r="H158" s="16">
        <f>'표4.1.4원시data'!H158/1000</f>
        <v>1390093</v>
      </c>
      <c r="I158" s="16">
        <f>'표4.1.4원시data'!I158/1000</f>
        <v>0</v>
      </c>
      <c r="J158" s="16">
        <f>'표4.1.4원시data'!J158/1000</f>
        <v>15039136</v>
      </c>
      <c r="K158" s="16">
        <f>'표4.1.4원시data'!K158/1000</f>
        <v>6445312</v>
      </c>
      <c r="L158" s="16">
        <f>'표4.1.4원시data'!L158/1000</f>
        <v>24058983</v>
      </c>
    </row>
    <row r="159" spans="1:12" x14ac:dyDescent="0.25">
      <c r="A159" s="79">
        <v>1993</v>
      </c>
      <c r="B159" s="21" t="s">
        <v>134</v>
      </c>
      <c r="C159" s="81">
        <v>69</v>
      </c>
      <c r="D159" s="81">
        <v>13779</v>
      </c>
      <c r="E159" s="81">
        <v>58488.21</v>
      </c>
      <c r="F159" s="24" t="e">
        <f>#REF!</f>
        <v>#REF!</v>
      </c>
      <c r="G159" s="24" t="e">
        <f>#REF!</f>
        <v>#REF!</v>
      </c>
      <c r="H159" s="24" t="e">
        <f>#REF!</f>
        <v>#REF!</v>
      </c>
      <c r="I159" s="24" t="e">
        <f>#REF!</f>
        <v>#REF!</v>
      </c>
      <c r="J159" s="24" t="e">
        <f>#REF!</f>
        <v>#REF!</v>
      </c>
      <c r="K159" s="24" t="e">
        <f>#REF!</f>
        <v>#REF!</v>
      </c>
      <c r="L159" s="24" t="e">
        <f>#REF!</f>
        <v>#REF!</v>
      </c>
    </row>
    <row r="160" spans="1:12" x14ac:dyDescent="0.25">
      <c r="A160" s="80"/>
      <c r="B160" s="17" t="s">
        <v>132</v>
      </c>
      <c r="C160" s="82"/>
      <c r="D160" s="82"/>
      <c r="E160" s="82"/>
      <c r="F160" s="19">
        <f>'표4.1.4원시data'!F160/1000</f>
        <v>1171974</v>
      </c>
      <c r="G160" s="19">
        <f>'표4.1.4원시data'!G160/1000</f>
        <v>10616292</v>
      </c>
      <c r="H160" s="19">
        <f>'표4.1.4원시data'!H160/1000</f>
        <v>10066077</v>
      </c>
      <c r="I160" s="19">
        <f>'표4.1.4원시data'!I160/1000</f>
        <v>0</v>
      </c>
      <c r="J160" s="19">
        <f>'표4.1.4원시data'!J160/1000</f>
        <v>153403849</v>
      </c>
      <c r="K160" s="19">
        <f>'표4.1.4원시data'!K160/1000</f>
        <v>21856125</v>
      </c>
      <c r="L160" s="19">
        <f>'표4.1.4원시data'!L160/1000</f>
        <v>197114317</v>
      </c>
    </row>
    <row r="161" spans="1:12" x14ac:dyDescent="0.25">
      <c r="A161" s="85">
        <v>1994</v>
      </c>
      <c r="B161" s="14" t="s">
        <v>134</v>
      </c>
      <c r="C161" s="86">
        <v>72</v>
      </c>
      <c r="D161" s="86">
        <v>11852</v>
      </c>
      <c r="E161" s="86">
        <v>6275.2</v>
      </c>
      <c r="F161" s="16" t="e">
        <f>#REF!</f>
        <v>#REF!</v>
      </c>
      <c r="G161" s="16" t="e">
        <f>#REF!</f>
        <v>#REF!</v>
      </c>
      <c r="H161" s="16" t="e">
        <f>#REF!</f>
        <v>#REF!</v>
      </c>
      <c r="I161" s="16" t="e">
        <f>#REF!</f>
        <v>#REF!</v>
      </c>
      <c r="J161" s="16" t="e">
        <f>#REF!</f>
        <v>#REF!</v>
      </c>
      <c r="K161" s="16" t="e">
        <f>#REF!</f>
        <v>#REF!</v>
      </c>
      <c r="L161" s="16" t="e">
        <f>#REF!</f>
        <v>#REF!</v>
      </c>
    </row>
    <row r="162" spans="1:12" x14ac:dyDescent="0.25">
      <c r="A162" s="85"/>
      <c r="B162" s="13" t="s">
        <v>132</v>
      </c>
      <c r="C162" s="86"/>
      <c r="D162" s="86"/>
      <c r="E162" s="86"/>
      <c r="F162" s="16">
        <f>'표4.1.4원시data'!F162/1000</f>
        <v>556798</v>
      </c>
      <c r="G162" s="16">
        <f>'표4.1.4원시data'!G162/1000</f>
        <v>4380818</v>
      </c>
      <c r="H162" s="16">
        <f>'표4.1.4원시data'!H162/1000</f>
        <v>10939642</v>
      </c>
      <c r="I162" s="16">
        <f>'표4.1.4원시data'!I162/1000</f>
        <v>0</v>
      </c>
      <c r="J162" s="16">
        <f>'표4.1.4원시data'!J162/1000</f>
        <v>86696034</v>
      </c>
      <c r="K162" s="16">
        <f>'표4.1.4원시data'!K162/1000</f>
        <v>50801535</v>
      </c>
      <c r="L162" s="16">
        <f>'표4.1.4원시data'!L162/1000</f>
        <v>153374827</v>
      </c>
    </row>
    <row r="163" spans="1:12" x14ac:dyDescent="0.25">
      <c r="A163" s="79">
        <v>1995</v>
      </c>
      <c r="B163" s="21" t="s">
        <v>134</v>
      </c>
      <c r="C163" s="81">
        <v>158</v>
      </c>
      <c r="D163" s="81">
        <v>30408</v>
      </c>
      <c r="E163" s="81">
        <v>79253.67</v>
      </c>
      <c r="F163" s="24" t="e">
        <f>#REF!</f>
        <v>#REF!</v>
      </c>
      <c r="G163" s="24" t="e">
        <f>#REF!</f>
        <v>#REF!</v>
      </c>
      <c r="H163" s="24" t="e">
        <f>#REF!</f>
        <v>#REF!</v>
      </c>
      <c r="I163" s="24" t="e">
        <f>#REF!</f>
        <v>#REF!</v>
      </c>
      <c r="J163" s="24" t="e">
        <f>#REF!</f>
        <v>#REF!</v>
      </c>
      <c r="K163" s="24" t="e">
        <f>#REF!</f>
        <v>#REF!</v>
      </c>
      <c r="L163" s="24" t="e">
        <f>#REF!</f>
        <v>#REF!</v>
      </c>
    </row>
    <row r="164" spans="1:12" x14ac:dyDescent="0.25">
      <c r="A164" s="80"/>
      <c r="B164" s="17" t="s">
        <v>132</v>
      </c>
      <c r="C164" s="82"/>
      <c r="D164" s="82"/>
      <c r="E164" s="82"/>
      <c r="F164" s="19">
        <f>'표4.1.4원시data'!F164/1000</f>
        <v>4958629</v>
      </c>
      <c r="G164" s="19">
        <f>'표4.1.4원시data'!G164/1000</f>
        <v>6959274</v>
      </c>
      <c r="H164" s="19">
        <f>'표4.1.4원시data'!H164/1000</f>
        <v>61033953</v>
      </c>
      <c r="I164" s="19">
        <f>'표4.1.4원시data'!I164/1000</f>
        <v>0</v>
      </c>
      <c r="J164" s="19">
        <f>'표4.1.4원시data'!J164/1000</f>
        <v>434300935</v>
      </c>
      <c r="K164" s="19">
        <f>'표4.1.4원시data'!K164/1000</f>
        <v>93898955</v>
      </c>
      <c r="L164" s="19">
        <f>'표4.1.4원시data'!L164/1000</f>
        <v>601151746</v>
      </c>
    </row>
    <row r="165" spans="1:12" x14ac:dyDescent="0.25">
      <c r="A165" s="79">
        <v>1996</v>
      </c>
      <c r="B165" s="21" t="s">
        <v>134</v>
      </c>
      <c r="C165" s="81">
        <v>77</v>
      </c>
      <c r="D165" s="81">
        <v>18686</v>
      </c>
      <c r="E165" s="81">
        <v>47967.6</v>
      </c>
      <c r="F165" s="24" t="e">
        <f>#REF!</f>
        <v>#REF!</v>
      </c>
      <c r="G165" s="24" t="e">
        <f>#REF!</f>
        <v>#REF!</v>
      </c>
      <c r="H165" s="24" t="e">
        <f>#REF!</f>
        <v>#REF!</v>
      </c>
      <c r="I165" s="24" t="e">
        <f>#REF!</f>
        <v>#REF!</v>
      </c>
      <c r="J165" s="24" t="e">
        <f>#REF!</f>
        <v>#REF!</v>
      </c>
      <c r="K165" s="24" t="e">
        <f>#REF!</f>
        <v>#REF!</v>
      </c>
      <c r="L165" s="24" t="e">
        <f>#REF!</f>
        <v>#REF!</v>
      </c>
    </row>
    <row r="166" spans="1:12" x14ac:dyDescent="0.25">
      <c r="A166" s="80"/>
      <c r="B166" s="17" t="s">
        <v>132</v>
      </c>
      <c r="C166" s="82"/>
      <c r="D166" s="82"/>
      <c r="E166" s="82"/>
      <c r="F166" s="19">
        <f>'표4.1.4원시data'!F166/1000</f>
        <v>14968689</v>
      </c>
      <c r="G166" s="19">
        <f>'표4.1.4원시data'!G166/1000</f>
        <v>854670</v>
      </c>
      <c r="H166" s="19">
        <f>'표4.1.4원시data'!H166/1000</f>
        <v>54086615</v>
      </c>
      <c r="I166" s="19">
        <f>'표4.1.4원시data'!I166/1000</f>
        <v>0</v>
      </c>
      <c r="J166" s="19">
        <f>'표4.1.4원시data'!J166/1000</f>
        <v>334512140</v>
      </c>
      <c r="K166" s="19">
        <f>'표4.1.4원시data'!K166/1000</f>
        <v>78628268</v>
      </c>
      <c r="L166" s="19">
        <f>'표4.1.4원시data'!L166/1000</f>
        <v>483050382</v>
      </c>
    </row>
    <row r="167" spans="1:12" x14ac:dyDescent="0.25">
      <c r="A167" s="20" t="s">
        <v>252</v>
      </c>
      <c r="B167" s="20" t="s">
        <v>134</v>
      </c>
      <c r="C167" s="15">
        <f t="shared" ref="C167:L167" si="26">SUM(C157:C166)</f>
        <v>416</v>
      </c>
      <c r="D167" s="15">
        <f t="shared" si="26"/>
        <v>75690</v>
      </c>
      <c r="E167" s="15">
        <f t="shared" si="26"/>
        <v>205952.79</v>
      </c>
      <c r="F167" s="15" t="e">
        <f t="shared" si="26"/>
        <v>#REF!</v>
      </c>
      <c r="G167" s="15" t="e">
        <f t="shared" si="26"/>
        <v>#REF!</v>
      </c>
      <c r="H167" s="15" t="e">
        <f t="shared" si="26"/>
        <v>#REF!</v>
      </c>
      <c r="I167" s="15" t="e">
        <f t="shared" si="26"/>
        <v>#REF!</v>
      </c>
      <c r="J167" s="15" t="e">
        <f t="shared" si="26"/>
        <v>#REF!</v>
      </c>
      <c r="K167" s="15" t="e">
        <f t="shared" si="26"/>
        <v>#REF!</v>
      </c>
      <c r="L167" s="15" t="e">
        <f t="shared" si="26"/>
        <v>#REF!</v>
      </c>
    </row>
    <row r="168" spans="1:12" x14ac:dyDescent="0.25">
      <c r="A168" s="17" t="s">
        <v>260</v>
      </c>
      <c r="B168" s="17" t="s">
        <v>134</v>
      </c>
      <c r="C168" s="18">
        <f t="shared" ref="C168:L168" si="27">C167/5</f>
        <v>83.2</v>
      </c>
      <c r="D168" s="18">
        <f t="shared" si="27"/>
        <v>15138</v>
      </c>
      <c r="E168" s="18">
        <f t="shared" si="27"/>
        <v>41190.558000000005</v>
      </c>
      <c r="F168" s="18" t="e">
        <f t="shared" si="27"/>
        <v>#REF!</v>
      </c>
      <c r="G168" s="18" t="e">
        <f t="shared" si="27"/>
        <v>#REF!</v>
      </c>
      <c r="H168" s="18" t="e">
        <f t="shared" si="27"/>
        <v>#REF!</v>
      </c>
      <c r="I168" s="18" t="e">
        <f t="shared" si="27"/>
        <v>#REF!</v>
      </c>
      <c r="J168" s="18" t="e">
        <f t="shared" si="27"/>
        <v>#REF!</v>
      </c>
      <c r="K168" s="18" t="e">
        <f t="shared" si="27"/>
        <v>#REF!</v>
      </c>
      <c r="L168" s="18" t="e">
        <f t="shared" si="27"/>
        <v>#REF!</v>
      </c>
    </row>
    <row r="169" spans="1:12" x14ac:dyDescent="0.25">
      <c r="A169" s="85">
        <v>1997</v>
      </c>
      <c r="B169" s="14" t="s">
        <v>134</v>
      </c>
      <c r="C169" s="86">
        <v>38</v>
      </c>
      <c r="D169" s="86">
        <v>6296</v>
      </c>
      <c r="E169" s="86">
        <v>45773.46</v>
      </c>
      <c r="F169" s="16" t="e">
        <f>#REF!</f>
        <v>#REF!</v>
      </c>
      <c r="G169" s="16" t="e">
        <f>#REF!</f>
        <v>#REF!</v>
      </c>
      <c r="H169" s="16" t="e">
        <f>#REF!</f>
        <v>#REF!</v>
      </c>
      <c r="I169" s="16" t="e">
        <f>#REF!</f>
        <v>#REF!</v>
      </c>
      <c r="J169" s="16" t="e">
        <f>#REF!</f>
        <v>#REF!</v>
      </c>
      <c r="K169" s="16" t="e">
        <f>#REF!</f>
        <v>#REF!</v>
      </c>
      <c r="L169" s="16" t="e">
        <f>#REF!</f>
        <v>#REF!</v>
      </c>
    </row>
    <row r="170" spans="1:12" x14ac:dyDescent="0.25">
      <c r="A170" s="85"/>
      <c r="B170" s="13" t="s">
        <v>132</v>
      </c>
      <c r="C170" s="86"/>
      <c r="D170" s="86"/>
      <c r="E170" s="86"/>
      <c r="F170" s="16">
        <f>'표4.1.4원시data'!F168/1000</f>
        <v>1879567</v>
      </c>
      <c r="G170" s="16">
        <f>'표4.1.4원시data'!G168/1000</f>
        <v>2792416</v>
      </c>
      <c r="H170" s="16">
        <f>'표4.1.4원시data'!H168/1000</f>
        <v>11109187</v>
      </c>
      <c r="I170" s="16">
        <f>'표4.1.4원시data'!I168/1000</f>
        <v>0</v>
      </c>
      <c r="J170" s="16">
        <f>'표4.1.4원시data'!J168/1000</f>
        <v>146312292</v>
      </c>
      <c r="K170" s="16">
        <f>'표4.1.4원시data'!K168/1000</f>
        <v>28821051</v>
      </c>
      <c r="L170" s="16">
        <f>'표4.1.4원시data'!L168/1000</f>
        <v>190914513</v>
      </c>
    </row>
    <row r="171" spans="1:12" x14ac:dyDescent="0.25">
      <c r="A171" s="79">
        <v>1998</v>
      </c>
      <c r="B171" s="21" t="s">
        <v>134</v>
      </c>
      <c r="C171" s="81">
        <v>384</v>
      </c>
      <c r="D171" s="81">
        <v>30308</v>
      </c>
      <c r="E171" s="81">
        <v>91628.86</v>
      </c>
      <c r="F171" s="24" t="e">
        <f>#REF!</f>
        <v>#REF!</v>
      </c>
      <c r="G171" s="24" t="e">
        <f>#REF!</f>
        <v>#REF!</v>
      </c>
      <c r="H171" s="24" t="e">
        <f>#REF!</f>
        <v>#REF!</v>
      </c>
      <c r="I171" s="24" t="e">
        <f>#REF!</f>
        <v>#REF!</v>
      </c>
      <c r="J171" s="24" t="e">
        <f>#REF!</f>
        <v>#REF!</v>
      </c>
      <c r="K171" s="24" t="e">
        <f>#REF!</f>
        <v>#REF!</v>
      </c>
      <c r="L171" s="24" t="e">
        <f>#REF!</f>
        <v>#REF!</v>
      </c>
    </row>
    <row r="172" spans="1:12" x14ac:dyDescent="0.25">
      <c r="A172" s="80"/>
      <c r="B172" s="17" t="s">
        <v>132</v>
      </c>
      <c r="C172" s="82"/>
      <c r="D172" s="82"/>
      <c r="E172" s="82"/>
      <c r="F172" s="19">
        <f>'표4.1.4원시data'!F170/1000</f>
        <v>38618311</v>
      </c>
      <c r="G172" s="19">
        <f>'표4.1.4원시data'!G170/1000</f>
        <v>1316397</v>
      </c>
      <c r="H172" s="19">
        <f>'표4.1.4원시data'!H170/1000</f>
        <v>105291458</v>
      </c>
      <c r="I172" s="19">
        <f>'표4.1.4원시data'!I170/1000</f>
        <v>0</v>
      </c>
      <c r="J172" s="19">
        <f>'표4.1.4원시data'!J170/1000</f>
        <v>1227365997</v>
      </c>
      <c r="K172" s="19">
        <f>'표4.1.4원시data'!K170/1000</f>
        <v>210218675</v>
      </c>
      <c r="L172" s="19">
        <f>'표4.1.4원시data'!L170/1000</f>
        <v>1582810838</v>
      </c>
    </row>
    <row r="173" spans="1:12" x14ac:dyDescent="0.25">
      <c r="A173" s="79">
        <v>1999</v>
      </c>
      <c r="B173" s="21" t="s">
        <v>134</v>
      </c>
      <c r="C173" s="81">
        <v>89</v>
      </c>
      <c r="D173" s="81">
        <v>26656</v>
      </c>
      <c r="E173" s="81">
        <v>76128</v>
      </c>
      <c r="F173" s="24" t="e">
        <f>#REF!</f>
        <v>#REF!</v>
      </c>
      <c r="G173" s="24" t="e">
        <f>#REF!</f>
        <v>#REF!</v>
      </c>
      <c r="H173" s="24" t="e">
        <f>#REF!</f>
        <v>#REF!</v>
      </c>
      <c r="I173" s="24" t="e">
        <f>#REF!</f>
        <v>#REF!</v>
      </c>
      <c r="J173" s="24" t="e">
        <f>#REF!</f>
        <v>#REF!</v>
      </c>
      <c r="K173" s="24" t="e">
        <f>#REF!</f>
        <v>#REF!</v>
      </c>
      <c r="L173" s="24" t="e">
        <f>#REF!</f>
        <v>#REF!</v>
      </c>
    </row>
    <row r="174" spans="1:12" x14ac:dyDescent="0.25">
      <c r="A174" s="80"/>
      <c r="B174" s="17" t="s">
        <v>132</v>
      </c>
      <c r="C174" s="82"/>
      <c r="D174" s="82"/>
      <c r="E174" s="82"/>
      <c r="F174" s="19">
        <f>'표4.1.4원시data'!F172/1000</f>
        <v>40559178</v>
      </c>
      <c r="G174" s="19">
        <f>'표4.1.4원시data'!G172/1000</f>
        <v>2217879</v>
      </c>
      <c r="H174" s="19">
        <f>'표4.1.4원시data'!H172/1000</f>
        <v>24194876</v>
      </c>
      <c r="I174" s="19">
        <f>'표4.1.4원시data'!I172/1000</f>
        <v>0</v>
      </c>
      <c r="J174" s="19">
        <f>'표4.1.4원시data'!J172/1000</f>
        <v>945459173</v>
      </c>
      <c r="K174" s="19">
        <f>'표4.1.4원시data'!K172/1000</f>
        <v>207249993</v>
      </c>
      <c r="L174" s="19">
        <f>'표4.1.4원시data'!L172/1000</f>
        <v>1219681099</v>
      </c>
    </row>
    <row r="175" spans="1:12" x14ac:dyDescent="0.25">
      <c r="A175" s="85">
        <v>2000</v>
      </c>
      <c r="B175" s="14" t="s">
        <v>134</v>
      </c>
      <c r="C175" s="81">
        <v>49</v>
      </c>
      <c r="D175" s="81">
        <v>3665</v>
      </c>
      <c r="E175" s="81">
        <v>53092</v>
      </c>
      <c r="F175" s="24" t="e">
        <f>#REF!</f>
        <v>#REF!</v>
      </c>
      <c r="G175" s="24" t="e">
        <f>#REF!</f>
        <v>#REF!</v>
      </c>
      <c r="H175" s="24" t="e">
        <f>#REF!</f>
        <v>#REF!</v>
      </c>
      <c r="I175" s="24" t="e">
        <f>#REF!</f>
        <v>#REF!</v>
      </c>
      <c r="J175" s="24" t="e">
        <f>#REF!</f>
        <v>#REF!</v>
      </c>
      <c r="K175" s="24" t="e">
        <f>#REF!</f>
        <v>#REF!</v>
      </c>
      <c r="L175" s="24" t="e">
        <f>#REF!</f>
        <v>#REF!</v>
      </c>
    </row>
    <row r="176" spans="1:12" x14ac:dyDescent="0.25">
      <c r="A176" s="85"/>
      <c r="B176" s="13" t="s">
        <v>132</v>
      </c>
      <c r="C176" s="82"/>
      <c r="D176" s="82"/>
      <c r="E176" s="82"/>
      <c r="F176" s="19">
        <f>'표4.1.4원시data'!F174/1000</f>
        <v>11378287</v>
      </c>
      <c r="G176" s="19">
        <f>'표4.1.4원시data'!G174/1000</f>
        <v>8098218</v>
      </c>
      <c r="H176" s="19">
        <f>'표4.1.4원시data'!H174/1000</f>
        <v>6435811</v>
      </c>
      <c r="I176" s="19">
        <f>'표4.1.4원시data'!I174/1000</f>
        <v>0</v>
      </c>
      <c r="J176" s="19">
        <f>'표4.1.4원시data'!J174/1000</f>
        <v>530451918</v>
      </c>
      <c r="K176" s="19">
        <f>'표4.1.4원시data'!K174/1000</f>
        <v>89086819</v>
      </c>
      <c r="L176" s="19">
        <f>'표4.1.4원시data'!L174/1000</f>
        <v>645451053</v>
      </c>
    </row>
    <row r="177" spans="1:12" x14ac:dyDescent="0.25">
      <c r="A177" s="79">
        <v>2001</v>
      </c>
      <c r="B177" s="21" t="s">
        <v>134</v>
      </c>
      <c r="C177" s="81">
        <v>82</v>
      </c>
      <c r="D177" s="81">
        <v>4165</v>
      </c>
      <c r="E177" s="81">
        <v>20012</v>
      </c>
      <c r="F177" s="24" t="e">
        <f>#REF!</f>
        <v>#REF!</v>
      </c>
      <c r="G177" s="24" t="e">
        <f>#REF!</f>
        <v>#REF!</v>
      </c>
      <c r="H177" s="24" t="e">
        <f>#REF!</f>
        <v>#REF!</v>
      </c>
      <c r="I177" s="24" t="e">
        <f>#REF!</f>
        <v>#REF!</v>
      </c>
      <c r="J177" s="24" t="e">
        <f>#REF!</f>
        <v>#REF!</v>
      </c>
      <c r="K177" s="24" t="e">
        <f>#REF!</f>
        <v>#REF!</v>
      </c>
      <c r="L177" s="24" t="e">
        <f>#REF!</f>
        <v>#REF!</v>
      </c>
    </row>
    <row r="178" spans="1:12" x14ac:dyDescent="0.25">
      <c r="A178" s="80"/>
      <c r="B178" s="17" t="s">
        <v>132</v>
      </c>
      <c r="C178" s="82"/>
      <c r="D178" s="82"/>
      <c r="E178" s="82"/>
      <c r="F178" s="19">
        <f>'표4.1.4원시data'!F176/1000</f>
        <v>10813131</v>
      </c>
      <c r="G178" s="19">
        <f>'표4.1.4원시data'!G176/1000</f>
        <v>998704</v>
      </c>
      <c r="H178" s="19">
        <f>'표4.1.4원시data'!H176/1000</f>
        <v>10361108</v>
      </c>
      <c r="I178" s="19">
        <f>'표4.1.4원시data'!I176/1000</f>
        <v>0</v>
      </c>
      <c r="J178" s="19">
        <f>'표4.1.4원시data'!J176/1000</f>
        <v>382598080</v>
      </c>
      <c r="K178" s="19">
        <f>'표4.1.4원시data'!K176/1000</f>
        <v>851396545</v>
      </c>
      <c r="L178" s="19">
        <f>'표4.1.4원시data'!L176/1000</f>
        <v>1256167568</v>
      </c>
    </row>
    <row r="179" spans="1:12" x14ac:dyDescent="0.25">
      <c r="A179" s="20" t="s">
        <v>252</v>
      </c>
      <c r="B179" s="20" t="s">
        <v>134</v>
      </c>
      <c r="C179" s="15">
        <f t="shared" ref="C179:L179" si="28">SUM(C169:C178)</f>
        <v>642</v>
      </c>
      <c r="D179" s="15">
        <f t="shared" si="28"/>
        <v>71090</v>
      </c>
      <c r="E179" s="15">
        <f t="shared" si="28"/>
        <v>286634.32</v>
      </c>
      <c r="F179" s="15" t="e">
        <f t="shared" si="28"/>
        <v>#REF!</v>
      </c>
      <c r="G179" s="15" t="e">
        <f t="shared" si="28"/>
        <v>#REF!</v>
      </c>
      <c r="H179" s="15" t="e">
        <f t="shared" si="28"/>
        <v>#REF!</v>
      </c>
      <c r="I179" s="15" t="e">
        <f t="shared" si="28"/>
        <v>#REF!</v>
      </c>
      <c r="J179" s="15" t="e">
        <f t="shared" si="28"/>
        <v>#REF!</v>
      </c>
      <c r="K179" s="15" t="e">
        <f t="shared" si="28"/>
        <v>#REF!</v>
      </c>
      <c r="L179" s="15" t="e">
        <f t="shared" si="28"/>
        <v>#REF!</v>
      </c>
    </row>
    <row r="180" spans="1:12" x14ac:dyDescent="0.25">
      <c r="A180" s="17" t="s">
        <v>260</v>
      </c>
      <c r="B180" s="17" t="s">
        <v>134</v>
      </c>
      <c r="C180" s="18">
        <f t="shared" ref="C180:L180" si="29">C179/5</f>
        <v>128.4</v>
      </c>
      <c r="D180" s="18">
        <f t="shared" si="29"/>
        <v>14218</v>
      </c>
      <c r="E180" s="18">
        <f t="shared" si="29"/>
        <v>57326.864000000001</v>
      </c>
      <c r="F180" s="18" t="e">
        <f t="shared" si="29"/>
        <v>#REF!</v>
      </c>
      <c r="G180" s="18" t="e">
        <f t="shared" si="29"/>
        <v>#REF!</v>
      </c>
      <c r="H180" s="18" t="e">
        <f t="shared" si="29"/>
        <v>#REF!</v>
      </c>
      <c r="I180" s="18" t="e">
        <f t="shared" si="29"/>
        <v>#REF!</v>
      </c>
      <c r="J180" s="18" t="e">
        <f t="shared" si="29"/>
        <v>#REF!</v>
      </c>
      <c r="K180" s="18" t="e">
        <f t="shared" si="29"/>
        <v>#REF!</v>
      </c>
      <c r="L180" s="18" t="e">
        <f t="shared" si="29"/>
        <v>#REF!</v>
      </c>
    </row>
    <row r="181" spans="1:12" x14ac:dyDescent="0.25">
      <c r="A181" s="85">
        <v>2002</v>
      </c>
      <c r="B181" s="14" t="s">
        <v>134</v>
      </c>
      <c r="C181" s="86">
        <v>270</v>
      </c>
      <c r="D181" s="86">
        <v>71204</v>
      </c>
      <c r="E181" s="86">
        <v>61579</v>
      </c>
      <c r="F181" s="16" t="e">
        <f>#REF!</f>
        <v>#REF!</v>
      </c>
      <c r="G181" s="16" t="e">
        <f>#REF!</f>
        <v>#REF!</v>
      </c>
      <c r="H181" s="16" t="e">
        <f>#REF!</f>
        <v>#REF!</v>
      </c>
      <c r="I181" s="16" t="e">
        <f>#REF!</f>
        <v>#REF!</v>
      </c>
      <c r="J181" s="16" t="e">
        <f>#REF!</f>
        <v>#REF!</v>
      </c>
      <c r="K181" s="16" t="e">
        <f>#REF!</f>
        <v>#REF!</v>
      </c>
      <c r="L181" s="16" t="e">
        <f>#REF!</f>
        <v>#REF!</v>
      </c>
    </row>
    <row r="182" spans="1:12" x14ac:dyDescent="0.25">
      <c r="A182" s="85"/>
      <c r="B182" s="13" t="s">
        <v>132</v>
      </c>
      <c r="C182" s="86"/>
      <c r="D182" s="86"/>
      <c r="E182" s="86"/>
      <c r="F182" s="16">
        <f>'표4.1.4원시data'!F178/1000</f>
        <v>115790805</v>
      </c>
      <c r="G182" s="16">
        <f>'표4.1.4원시data'!G178/1000</f>
        <v>4780900</v>
      </c>
      <c r="H182" s="16">
        <f>'표4.1.4원시data'!H178/1000</f>
        <v>436873154</v>
      </c>
      <c r="I182" s="16">
        <f>'표4.1.4원시data'!I178/1000</f>
        <v>0</v>
      </c>
      <c r="J182" s="16">
        <f>'표4.1.4원시data'!J178/1000</f>
        <v>4920925705</v>
      </c>
      <c r="K182" s="16">
        <f>'표4.1.4원시data'!K178/1000</f>
        <v>636922044</v>
      </c>
      <c r="L182" s="16">
        <f>'표4.1.4원시data'!L178/1000</f>
        <v>6115292608</v>
      </c>
    </row>
    <row r="183" spans="1:12" x14ac:dyDescent="0.25">
      <c r="A183" s="79">
        <v>2003</v>
      </c>
      <c r="B183" s="21" t="s">
        <v>134</v>
      </c>
      <c r="C183" s="81">
        <v>148</v>
      </c>
      <c r="D183" s="81">
        <v>63133</v>
      </c>
      <c r="E183" s="81">
        <v>51412</v>
      </c>
      <c r="F183" s="24" t="e">
        <f>#REF!</f>
        <v>#REF!</v>
      </c>
      <c r="G183" s="24" t="e">
        <f>#REF!</f>
        <v>#REF!</v>
      </c>
      <c r="H183" s="24" t="e">
        <f>#REF!</f>
        <v>#REF!</v>
      </c>
      <c r="I183" s="24" t="e">
        <f>#REF!</f>
        <v>#REF!</v>
      </c>
      <c r="J183" s="24" t="e">
        <f>#REF!</f>
        <v>#REF!</v>
      </c>
      <c r="K183" s="24" t="e">
        <f>#REF!</f>
        <v>#REF!</v>
      </c>
      <c r="L183" s="24" t="e">
        <f>#REF!</f>
        <v>#REF!</v>
      </c>
    </row>
    <row r="184" spans="1:12" x14ac:dyDescent="0.25">
      <c r="A184" s="80"/>
      <c r="B184" s="17" t="s">
        <v>132</v>
      </c>
      <c r="C184" s="82"/>
      <c r="D184" s="82"/>
      <c r="E184" s="82"/>
      <c r="F184" s="19">
        <f>'표4.1.4원시data'!F180/1000</f>
        <v>96389139</v>
      </c>
      <c r="G184" s="19">
        <f>'표4.1.4원시data'!G180/1000</f>
        <v>32388294</v>
      </c>
      <c r="H184" s="19">
        <f>'표4.1.4원시data'!H180/1000</f>
        <v>116938255</v>
      </c>
      <c r="I184" s="19">
        <f>'표4.1.4원시data'!I180/1000</f>
        <v>0</v>
      </c>
      <c r="J184" s="19">
        <f>'표4.1.4원시data'!J180/1000</f>
        <v>3098573221</v>
      </c>
      <c r="K184" s="19">
        <f>'표4.1.4원시data'!K180/1000</f>
        <v>1063952035</v>
      </c>
      <c r="L184" s="19">
        <f>'표4.1.4원시data'!L180/1000</f>
        <v>4408240944</v>
      </c>
    </row>
    <row r="185" spans="1:12" x14ac:dyDescent="0.25">
      <c r="A185" s="79">
        <v>2004</v>
      </c>
      <c r="B185" s="21" t="s">
        <v>134</v>
      </c>
      <c r="C185" s="81">
        <v>14</v>
      </c>
      <c r="D185" s="81">
        <v>8814</v>
      </c>
      <c r="E185" s="81">
        <v>56903</v>
      </c>
      <c r="F185" s="24" t="e">
        <f>#REF!</f>
        <v>#REF!</v>
      </c>
      <c r="G185" s="24" t="e">
        <f>#REF!</f>
        <v>#REF!</v>
      </c>
      <c r="H185" s="24" t="e">
        <f>#REF!</f>
        <v>#REF!</v>
      </c>
      <c r="I185" s="24" t="e">
        <f>#REF!</f>
        <v>#REF!</v>
      </c>
      <c r="J185" s="24" t="e">
        <f>#REF!</f>
        <v>#REF!</v>
      </c>
      <c r="K185" s="24" t="e">
        <f>#REF!</f>
        <v>#REF!</v>
      </c>
      <c r="L185" s="24" t="e">
        <f>#REF!</f>
        <v>#REF!</v>
      </c>
    </row>
    <row r="186" spans="1:12" x14ac:dyDescent="0.25">
      <c r="A186" s="80"/>
      <c r="B186" s="17" t="s">
        <v>132</v>
      </c>
      <c r="C186" s="82"/>
      <c r="D186" s="82"/>
      <c r="E186" s="82"/>
      <c r="F186" s="19">
        <f>'표4.1.4원시data'!F182/1000</f>
        <v>8012171</v>
      </c>
      <c r="G186" s="19">
        <f>'표4.1.4원시data'!G182/1000</f>
        <v>473165</v>
      </c>
      <c r="H186" s="19">
        <f>'표4.1.4원시data'!H182/1000</f>
        <v>20637556</v>
      </c>
      <c r="I186" s="19">
        <f>'표4.1.4원시data'!I182/1000</f>
        <v>0</v>
      </c>
      <c r="J186" s="19">
        <f>'표4.1.4원시data'!J182/1000</f>
        <v>516828565</v>
      </c>
      <c r="K186" s="19">
        <f>'표4.1.4원시data'!K182/1000</f>
        <v>684484444</v>
      </c>
      <c r="L186" s="19">
        <f>'표4.1.4원시data'!L182/1000</f>
        <v>1230435901</v>
      </c>
    </row>
    <row r="187" spans="1:12" x14ac:dyDescent="0.25">
      <c r="A187" s="85">
        <v>2005</v>
      </c>
      <c r="B187" s="14" t="s">
        <v>134</v>
      </c>
      <c r="C187" s="81">
        <v>52</v>
      </c>
      <c r="D187" s="81">
        <v>9914</v>
      </c>
      <c r="E187" s="81">
        <v>26782</v>
      </c>
      <c r="F187" s="24" t="e">
        <f>#REF!</f>
        <v>#REF!</v>
      </c>
      <c r="G187" s="24" t="e">
        <f>#REF!</f>
        <v>#REF!</v>
      </c>
      <c r="H187" s="24" t="e">
        <f>#REF!</f>
        <v>#REF!</v>
      </c>
      <c r="I187" s="24" t="e">
        <f>#REF!</f>
        <v>#REF!</v>
      </c>
      <c r="J187" s="24" t="e">
        <f>#REF!</f>
        <v>#REF!</v>
      </c>
      <c r="K187" s="24" t="e">
        <f>#REF!</f>
        <v>#REF!</v>
      </c>
      <c r="L187" s="24" t="e">
        <f>#REF!</f>
        <v>#REF!</v>
      </c>
    </row>
    <row r="188" spans="1:12" x14ac:dyDescent="0.25">
      <c r="A188" s="85"/>
      <c r="B188" s="13" t="s">
        <v>132</v>
      </c>
      <c r="C188" s="82"/>
      <c r="D188" s="82"/>
      <c r="E188" s="82"/>
      <c r="F188" s="19">
        <f>'표4.1.4원시data'!F184/1000</f>
        <v>15027675</v>
      </c>
      <c r="G188" s="19">
        <f>'표4.1.4원시data'!G184/1000</f>
        <v>971287</v>
      </c>
      <c r="H188" s="19">
        <f>'표4.1.4원시data'!H184/1000</f>
        <v>28029000</v>
      </c>
      <c r="I188" s="19">
        <f>'표4.1.4원시data'!I184/1000</f>
        <v>0</v>
      </c>
      <c r="J188" s="19">
        <f>'표4.1.4원시data'!J184/1000</f>
        <v>446229448</v>
      </c>
      <c r="K188" s="19">
        <f>'표4.1.4원시data'!K184/1000</f>
        <v>559581842</v>
      </c>
      <c r="L188" s="19">
        <f>'표4.1.4원시data'!L184/1000</f>
        <v>1049839252</v>
      </c>
    </row>
    <row r="189" spans="1:12" x14ac:dyDescent="0.25">
      <c r="A189" s="79">
        <v>2006</v>
      </c>
      <c r="B189" s="21" t="s">
        <v>134</v>
      </c>
      <c r="C189" s="81">
        <v>63</v>
      </c>
      <c r="D189" s="81">
        <v>2883</v>
      </c>
      <c r="E189" s="81">
        <v>34759</v>
      </c>
      <c r="F189" s="24" t="e">
        <f>#REF!</f>
        <v>#REF!</v>
      </c>
      <c r="G189" s="24" t="e">
        <f>#REF!</f>
        <v>#REF!</v>
      </c>
      <c r="H189" s="24" t="e">
        <f>#REF!</f>
        <v>#REF!</v>
      </c>
      <c r="I189" s="24" t="e">
        <f>#REF!</f>
        <v>#REF!</v>
      </c>
      <c r="J189" s="24" t="e">
        <f>#REF!</f>
        <v>#REF!</v>
      </c>
      <c r="K189" s="24" t="e">
        <f>#REF!</f>
        <v>#REF!</v>
      </c>
      <c r="L189" s="24" t="e">
        <f>#REF!</f>
        <v>#REF!</v>
      </c>
    </row>
    <row r="190" spans="1:12" x14ac:dyDescent="0.25">
      <c r="A190" s="80"/>
      <c r="B190" s="17" t="s">
        <v>132</v>
      </c>
      <c r="C190" s="82"/>
      <c r="D190" s="82"/>
      <c r="E190" s="82"/>
      <c r="F190" s="19">
        <f>'표4.1.4원시data'!F186/1000</f>
        <v>25065000</v>
      </c>
      <c r="G190" s="19">
        <f>'표4.1.4원시data'!G186/1000</f>
        <v>1604687</v>
      </c>
      <c r="H190" s="19">
        <f>'표4.1.4원시data'!H186/1000</f>
        <v>141065839</v>
      </c>
      <c r="I190" s="19">
        <f>'표4.1.4원시data'!I186/1000</f>
        <v>0</v>
      </c>
      <c r="J190" s="19">
        <f>'표4.1.4원시data'!J186/1000</f>
        <v>1692948331</v>
      </c>
      <c r="K190" s="19">
        <f>'표4.1.4원시data'!K186/1000</f>
        <v>82299898</v>
      </c>
      <c r="L190" s="19">
        <f>'표4.1.4원시data'!L186/1000</f>
        <v>1942983755</v>
      </c>
    </row>
    <row r="191" spans="1:12" x14ac:dyDescent="0.25">
      <c r="A191" s="20" t="s">
        <v>252</v>
      </c>
      <c r="B191" s="20" t="s">
        <v>134</v>
      </c>
      <c r="C191" s="15">
        <f t="shared" ref="C191:L191" si="30">SUM(C181:C190)</f>
        <v>547</v>
      </c>
      <c r="D191" s="15">
        <f t="shared" si="30"/>
        <v>155948</v>
      </c>
      <c r="E191" s="15">
        <f t="shared" si="30"/>
        <v>231435</v>
      </c>
      <c r="F191" s="15" t="e">
        <f t="shared" si="30"/>
        <v>#REF!</v>
      </c>
      <c r="G191" s="15" t="e">
        <f t="shared" si="30"/>
        <v>#REF!</v>
      </c>
      <c r="H191" s="15" t="e">
        <f t="shared" si="30"/>
        <v>#REF!</v>
      </c>
      <c r="I191" s="15" t="e">
        <f t="shared" si="30"/>
        <v>#REF!</v>
      </c>
      <c r="J191" s="15" t="e">
        <f t="shared" si="30"/>
        <v>#REF!</v>
      </c>
      <c r="K191" s="15" t="e">
        <f t="shared" si="30"/>
        <v>#REF!</v>
      </c>
      <c r="L191" s="15" t="e">
        <f t="shared" si="30"/>
        <v>#REF!</v>
      </c>
    </row>
    <row r="192" spans="1:12" x14ac:dyDescent="0.25">
      <c r="A192" s="17" t="s">
        <v>260</v>
      </c>
      <c r="B192" s="17" t="s">
        <v>134</v>
      </c>
      <c r="C192" s="18">
        <f t="shared" ref="C192:L192" si="31">C191/5</f>
        <v>109.4</v>
      </c>
      <c r="D192" s="18">
        <f t="shared" si="31"/>
        <v>31189.599999999999</v>
      </c>
      <c r="E192" s="18">
        <f t="shared" si="31"/>
        <v>46287</v>
      </c>
      <c r="F192" s="18" t="e">
        <f t="shared" si="31"/>
        <v>#REF!</v>
      </c>
      <c r="G192" s="18" t="e">
        <f t="shared" si="31"/>
        <v>#REF!</v>
      </c>
      <c r="H192" s="18" t="e">
        <f t="shared" si="31"/>
        <v>#REF!</v>
      </c>
      <c r="I192" s="18" t="e">
        <f t="shared" si="31"/>
        <v>#REF!</v>
      </c>
      <c r="J192" s="18" t="e">
        <f t="shared" si="31"/>
        <v>#REF!</v>
      </c>
      <c r="K192" s="18" t="e">
        <f t="shared" si="31"/>
        <v>#REF!</v>
      </c>
      <c r="L192" s="18" t="e">
        <f t="shared" si="31"/>
        <v>#REF!</v>
      </c>
    </row>
    <row r="193" spans="1:12" x14ac:dyDescent="0.25">
      <c r="A193" s="85">
        <v>2007</v>
      </c>
      <c r="B193" s="14" t="s">
        <v>134</v>
      </c>
      <c r="C193" s="86">
        <v>17</v>
      </c>
      <c r="D193" s="86">
        <v>675</v>
      </c>
      <c r="E193" s="86">
        <v>4859</v>
      </c>
      <c r="F193" s="16" t="e">
        <f>#REF!</f>
        <v>#REF!</v>
      </c>
      <c r="G193" s="16" t="e">
        <f>#REF!</f>
        <v>#REF!</v>
      </c>
      <c r="H193" s="16" t="e">
        <f>#REF!</f>
        <v>#REF!</v>
      </c>
      <c r="I193" s="16" t="e">
        <f>#REF!</f>
        <v>#REF!</v>
      </c>
      <c r="J193" s="16" t="e">
        <f>#REF!</f>
        <v>#REF!</v>
      </c>
      <c r="K193" s="16" t="e">
        <f>#REF!</f>
        <v>#REF!</v>
      </c>
      <c r="L193" s="16" t="e">
        <f>#REF!</f>
        <v>#REF!</v>
      </c>
    </row>
    <row r="194" spans="1:12" x14ac:dyDescent="0.25">
      <c r="A194" s="85"/>
      <c r="B194" s="13" t="s">
        <v>132</v>
      </c>
      <c r="C194" s="86"/>
      <c r="D194" s="86"/>
      <c r="E194" s="86"/>
      <c r="F194" s="16">
        <f>'표4.1.4원시data'!F188/1000</f>
        <v>5910000</v>
      </c>
      <c r="G194" s="16">
        <f>'표4.1.4원시data'!G188/1000</f>
        <v>2611772</v>
      </c>
      <c r="H194" s="16">
        <f>'표4.1.4원시data'!H188/1000</f>
        <v>10970942</v>
      </c>
      <c r="I194" s="16">
        <f>'표4.1.4원시data'!I188/1000</f>
        <v>0</v>
      </c>
      <c r="J194" s="16">
        <f>'표4.1.4원시data'!J188/1000</f>
        <v>156114467</v>
      </c>
      <c r="K194" s="16">
        <f>'표4.1.4원시data'!K188/1000</f>
        <v>76203695</v>
      </c>
      <c r="L194" s="16">
        <f>'표4.1.4원시data'!L188/1000</f>
        <v>251810876</v>
      </c>
    </row>
    <row r="195" spans="1:12" x14ac:dyDescent="0.25">
      <c r="A195" s="79">
        <v>2008</v>
      </c>
      <c r="B195" s="21" t="s">
        <v>134</v>
      </c>
      <c r="C195" s="81">
        <v>11</v>
      </c>
      <c r="D195" s="81">
        <v>4627</v>
      </c>
      <c r="E195" s="81">
        <v>601.95000000000005</v>
      </c>
      <c r="F195" s="24" t="e">
        <f>#REF!</f>
        <v>#REF!</v>
      </c>
      <c r="G195" s="24" t="e">
        <f>#REF!</f>
        <v>#REF!</v>
      </c>
      <c r="H195" s="24" t="e">
        <f>#REF!</f>
        <v>#REF!</v>
      </c>
      <c r="I195" s="24" t="e">
        <f>#REF!</f>
        <v>#REF!</v>
      </c>
      <c r="J195" s="24" t="e">
        <f>#REF!</f>
        <v>#REF!</v>
      </c>
      <c r="K195" s="24" t="e">
        <f>#REF!</f>
        <v>#REF!</v>
      </c>
      <c r="L195" s="24" t="e">
        <f>#REF!</f>
        <v>#REF!</v>
      </c>
    </row>
    <row r="196" spans="1:12" x14ac:dyDescent="0.25">
      <c r="A196" s="80"/>
      <c r="B196" s="17" t="s">
        <v>132</v>
      </c>
      <c r="C196" s="82"/>
      <c r="D196" s="82"/>
      <c r="E196" s="82"/>
      <c r="F196" s="19">
        <f>'표4.1.4원시data'!F190/1000</f>
        <v>1533000</v>
      </c>
      <c r="G196" s="19">
        <f>'표4.1.4원시data'!G190/1000</f>
        <v>172388</v>
      </c>
      <c r="H196" s="19">
        <f>'표4.1.4원시data'!H190/1000</f>
        <v>3833853</v>
      </c>
      <c r="I196" s="19">
        <f>'표4.1.4원시data'!I190/1000</f>
        <v>0</v>
      </c>
      <c r="J196" s="19">
        <f>'표4.1.4원시data'!J190/1000</f>
        <v>51995256</v>
      </c>
      <c r="K196" s="19">
        <f>'표4.1.4원시data'!K190/1000</f>
        <v>6168248</v>
      </c>
      <c r="L196" s="19">
        <f>'표4.1.4원시data'!L190/1000</f>
        <v>63702745</v>
      </c>
    </row>
    <row r="197" spans="1:12" x14ac:dyDescent="0.25">
      <c r="A197" s="79">
        <v>2009</v>
      </c>
      <c r="B197" s="20" t="s">
        <v>134</v>
      </c>
      <c r="C197" s="81">
        <v>13</v>
      </c>
      <c r="D197" s="81">
        <v>11931</v>
      </c>
      <c r="E197" s="81">
        <v>5677.39</v>
      </c>
      <c r="F197" s="24" t="e">
        <f>#REF!</f>
        <v>#REF!</v>
      </c>
      <c r="G197" s="24" t="e">
        <f>#REF!</f>
        <v>#REF!</v>
      </c>
      <c r="H197" s="24" t="e">
        <f>#REF!</f>
        <v>#REF!</v>
      </c>
      <c r="I197" s="44" t="s">
        <v>112</v>
      </c>
      <c r="J197" s="24" t="e">
        <f>#REF!</f>
        <v>#REF!</v>
      </c>
      <c r="K197" s="24" t="e">
        <f>#REF!</f>
        <v>#REF!</v>
      </c>
      <c r="L197" s="24" t="e">
        <f>#REF!</f>
        <v>#REF!</v>
      </c>
    </row>
    <row r="198" spans="1:12" x14ac:dyDescent="0.25">
      <c r="A198" s="80"/>
      <c r="B198" s="17" t="s">
        <v>132</v>
      </c>
      <c r="C198" s="82"/>
      <c r="D198" s="82"/>
      <c r="E198" s="82"/>
      <c r="F198" s="19">
        <f>'표4.1.4원시data'!F192/1000</f>
        <v>2250000</v>
      </c>
      <c r="G198" s="19">
        <f>'표4.1.4원시data'!G192/1000</f>
        <v>708462</v>
      </c>
      <c r="H198" s="19">
        <f>'표4.1.4원시data'!H192/1000</f>
        <v>7637794</v>
      </c>
      <c r="I198" s="28" t="s">
        <v>112</v>
      </c>
      <c r="J198" s="19">
        <f>'표4.1.4원시data'!J192/1000</f>
        <v>244181635</v>
      </c>
      <c r="K198" s="19">
        <f>'표4.1.4원시data'!K192/1000</f>
        <v>44030487</v>
      </c>
      <c r="L198" s="19">
        <f>'표4.1.4원시data'!L192/1000</f>
        <v>298808378</v>
      </c>
    </row>
    <row r="199" spans="1:12" x14ac:dyDescent="0.25">
      <c r="A199" s="79">
        <v>2010</v>
      </c>
      <c r="B199" s="20" t="s">
        <v>134</v>
      </c>
      <c r="C199" s="81">
        <v>14</v>
      </c>
      <c r="D199" s="81">
        <v>76110</v>
      </c>
      <c r="E199" s="81">
        <v>12925</v>
      </c>
      <c r="F199" s="24" t="e">
        <f>#REF!</f>
        <v>#REF!</v>
      </c>
      <c r="G199" s="24" t="e">
        <f>#REF!</f>
        <v>#REF!</v>
      </c>
      <c r="H199" s="24" t="e">
        <f>#REF!</f>
        <v>#REF!</v>
      </c>
      <c r="I199" s="44" t="s">
        <v>112</v>
      </c>
      <c r="J199" s="24" t="e">
        <f>#REF!</f>
        <v>#REF!</v>
      </c>
      <c r="K199" s="24" t="e">
        <f>#REF!</f>
        <v>#REF!</v>
      </c>
      <c r="L199" s="24" t="e">
        <f>#REF!</f>
        <v>#REF!</v>
      </c>
    </row>
    <row r="200" spans="1:12" x14ac:dyDescent="0.25">
      <c r="A200" s="80"/>
      <c r="B200" s="17" t="s">
        <v>132</v>
      </c>
      <c r="C200" s="82"/>
      <c r="D200" s="82"/>
      <c r="E200" s="82"/>
      <c r="F200" s="19">
        <f>'표4.1.4원시data'!F194/1000</f>
        <v>28354800</v>
      </c>
      <c r="G200" s="19">
        <f>'표4.1.4원시data'!G194/1000</f>
        <v>2779308</v>
      </c>
      <c r="H200" s="19">
        <f>'표4.1.4원시data'!H194/1000</f>
        <v>8962217</v>
      </c>
      <c r="I200" s="28" t="s">
        <v>112</v>
      </c>
      <c r="J200" s="19">
        <f>'표4.1.4원시data'!J194/1000</f>
        <v>207680387</v>
      </c>
      <c r="K200" s="19">
        <f>'표4.1.4원시data'!K194/1000</f>
        <v>179005165</v>
      </c>
      <c r="L200" s="19">
        <f>'표4.1.4원시data'!L194/1000</f>
        <v>426781877</v>
      </c>
    </row>
    <row r="201" spans="1:12" x14ac:dyDescent="0.25">
      <c r="A201" s="79">
        <v>2011</v>
      </c>
      <c r="B201" s="51" t="s">
        <v>134</v>
      </c>
      <c r="C201" s="81">
        <v>78</v>
      </c>
      <c r="D201" s="81">
        <v>70099</v>
      </c>
      <c r="E201" s="81">
        <v>14890</v>
      </c>
      <c r="F201" s="53">
        <v>28136400</v>
      </c>
      <c r="G201" s="53">
        <v>1800168</v>
      </c>
      <c r="H201" s="53">
        <v>15404446</v>
      </c>
      <c r="I201" s="44" t="s">
        <v>112</v>
      </c>
      <c r="J201" s="53">
        <v>687095483</v>
      </c>
      <c r="K201" s="53">
        <v>61763956</v>
      </c>
      <c r="L201" s="53">
        <f>SUM(F201:K201)</f>
        <v>794200453</v>
      </c>
    </row>
    <row r="202" spans="1:12" x14ac:dyDescent="0.25">
      <c r="A202" s="80"/>
      <c r="B202" s="52" t="s">
        <v>132</v>
      </c>
      <c r="C202" s="82"/>
      <c r="D202" s="82"/>
      <c r="E202" s="82"/>
      <c r="F202" s="54">
        <v>28136400</v>
      </c>
      <c r="G202" s="54">
        <v>1800168</v>
      </c>
      <c r="H202" s="54">
        <v>15404446</v>
      </c>
      <c r="I202" s="28" t="s">
        <v>112</v>
      </c>
      <c r="J202" s="54">
        <v>687095483</v>
      </c>
      <c r="K202" s="54">
        <v>61763956</v>
      </c>
      <c r="L202" s="53">
        <f>SUM(F202:K202)</f>
        <v>794200453</v>
      </c>
    </row>
    <row r="203" spans="1:12" x14ac:dyDescent="0.25">
      <c r="A203" s="13" t="s">
        <v>252</v>
      </c>
      <c r="B203" s="13" t="s">
        <v>134</v>
      </c>
      <c r="C203" s="15">
        <f>SUM(C193:C202)</f>
        <v>133</v>
      </c>
      <c r="D203" s="15">
        <f>SUM(D189:D200)</f>
        <v>283363.59999999998</v>
      </c>
      <c r="E203" s="15">
        <f>SUM(E189:E200)</f>
        <v>336544.34</v>
      </c>
      <c r="F203" s="16" t="e">
        <f t="shared" ref="F203:L203" si="32">SUM(F189,F193,F195,F197,F199)</f>
        <v>#REF!</v>
      </c>
      <c r="G203" s="16" t="e">
        <f t="shared" si="32"/>
        <v>#REF!</v>
      </c>
      <c r="H203" s="16" t="e">
        <f t="shared" si="32"/>
        <v>#REF!</v>
      </c>
      <c r="I203" s="16" t="e">
        <f t="shared" si="32"/>
        <v>#REF!</v>
      </c>
      <c r="J203" s="16" t="e">
        <f t="shared" si="32"/>
        <v>#REF!</v>
      </c>
      <c r="K203" s="16" t="e">
        <f t="shared" si="32"/>
        <v>#REF!</v>
      </c>
      <c r="L203" s="16" t="e">
        <f t="shared" si="32"/>
        <v>#REF!</v>
      </c>
    </row>
    <row r="204" spans="1:12" x14ac:dyDescent="0.25">
      <c r="A204" s="17" t="s">
        <v>260</v>
      </c>
      <c r="B204" s="17" t="s">
        <v>134</v>
      </c>
      <c r="C204" s="18">
        <f t="shared" ref="C204:L204" si="33">C203/5</f>
        <v>26.6</v>
      </c>
      <c r="D204" s="18">
        <f t="shared" si="33"/>
        <v>56672.719999999994</v>
      </c>
      <c r="E204" s="18">
        <f t="shared" si="33"/>
        <v>67308.868000000002</v>
      </c>
      <c r="F204" s="18" t="e">
        <f t="shared" si="33"/>
        <v>#REF!</v>
      </c>
      <c r="G204" s="18" t="e">
        <f t="shared" si="33"/>
        <v>#REF!</v>
      </c>
      <c r="H204" s="18" t="e">
        <f t="shared" si="33"/>
        <v>#REF!</v>
      </c>
      <c r="I204" s="18" t="e">
        <f t="shared" si="33"/>
        <v>#REF!</v>
      </c>
      <c r="J204" s="18" t="e">
        <f t="shared" si="33"/>
        <v>#REF!</v>
      </c>
      <c r="K204" s="18" t="e">
        <f t="shared" si="33"/>
        <v>#REF!</v>
      </c>
      <c r="L204" s="18" t="e">
        <f t="shared" si="33"/>
        <v>#REF!</v>
      </c>
    </row>
    <row r="205" spans="1:12" x14ac:dyDescent="0.25">
      <c r="A205" s="20" t="s">
        <v>253</v>
      </c>
      <c r="B205" s="20" t="s">
        <v>134</v>
      </c>
      <c r="C205" s="48">
        <f t="shared" ref="C205:L205" si="34">SUM(C203,C191,C179,C167,C155,C143,C131,C119,C107,C95,C83,C73,C61,C49,C37,C25,C13)</f>
        <v>19078</v>
      </c>
      <c r="D205" s="22">
        <f t="shared" si="34"/>
        <v>3961524.6</v>
      </c>
      <c r="E205" s="22">
        <f t="shared" si="34"/>
        <v>6821392.1740000006</v>
      </c>
      <c r="F205" s="22" t="e">
        <f t="shared" si="34"/>
        <v>#REF!</v>
      </c>
      <c r="G205" s="22" t="e">
        <f t="shared" si="34"/>
        <v>#REF!</v>
      </c>
      <c r="H205" s="22" t="e">
        <f t="shared" si="34"/>
        <v>#REF!</v>
      </c>
      <c r="I205" s="22" t="e">
        <f t="shared" si="34"/>
        <v>#REF!</v>
      </c>
      <c r="J205" s="22" t="e">
        <f t="shared" si="34"/>
        <v>#REF!</v>
      </c>
      <c r="K205" s="22" t="e">
        <f t="shared" si="34"/>
        <v>#REF!</v>
      </c>
      <c r="L205" s="22" t="e">
        <f t="shared" si="34"/>
        <v>#REF!</v>
      </c>
    </row>
    <row r="206" spans="1:12" x14ac:dyDescent="0.25">
      <c r="A206" s="17" t="s">
        <v>258</v>
      </c>
      <c r="B206" s="17" t="s">
        <v>134</v>
      </c>
      <c r="C206" s="49">
        <f t="shared" ref="C206:L206" si="35">C205/83</f>
        <v>229.85542168674698</v>
      </c>
      <c r="D206" s="49">
        <f t="shared" si="35"/>
        <v>47729.21204819277</v>
      </c>
      <c r="E206" s="49">
        <f t="shared" si="35"/>
        <v>82185.447879518077</v>
      </c>
      <c r="F206" s="49" t="e">
        <f t="shared" si="35"/>
        <v>#REF!</v>
      </c>
      <c r="G206" s="49" t="e">
        <f t="shared" si="35"/>
        <v>#REF!</v>
      </c>
      <c r="H206" s="49" t="e">
        <f t="shared" si="35"/>
        <v>#REF!</v>
      </c>
      <c r="I206" s="49" t="e">
        <f t="shared" si="35"/>
        <v>#REF!</v>
      </c>
      <c r="J206" s="49" t="e">
        <f t="shared" si="35"/>
        <v>#REF!</v>
      </c>
      <c r="K206" s="49" t="e">
        <f t="shared" si="35"/>
        <v>#REF!</v>
      </c>
      <c r="L206" s="49" t="e">
        <f t="shared" si="35"/>
        <v>#REF!</v>
      </c>
    </row>
    <row r="207" spans="1:12" x14ac:dyDescent="0.25">
      <c r="A207" s="45" t="s">
        <v>279</v>
      </c>
    </row>
    <row r="208" spans="1:12" x14ac:dyDescent="0.25">
      <c r="A208" s="27" t="s">
        <v>274</v>
      </c>
    </row>
    <row r="209" spans="1:1" x14ac:dyDescent="0.25">
      <c r="A209" s="46" t="s">
        <v>271</v>
      </c>
    </row>
  </sheetData>
  <mergeCells count="332">
    <mergeCell ref="D199:D200"/>
    <mergeCell ref="E199:E200"/>
    <mergeCell ref="A195:A196"/>
    <mergeCell ref="C195:C196"/>
    <mergeCell ref="D195:D196"/>
    <mergeCell ref="E195:E196"/>
    <mergeCell ref="A193:A194"/>
    <mergeCell ref="C193:C194"/>
    <mergeCell ref="D193:D194"/>
    <mergeCell ref="E193:E194"/>
    <mergeCell ref="D51:D52"/>
    <mergeCell ref="E51:E52"/>
    <mergeCell ref="A91:A92"/>
    <mergeCell ref="C91:C92"/>
    <mergeCell ref="D81:D82"/>
    <mergeCell ref="E81:E82"/>
    <mergeCell ref="A85:A86"/>
    <mergeCell ref="C85:C86"/>
    <mergeCell ref="D87:D88"/>
    <mergeCell ref="E87:E88"/>
    <mergeCell ref="A187:A188"/>
    <mergeCell ref="C187:C188"/>
    <mergeCell ref="D187:D188"/>
    <mergeCell ref="E187:E188"/>
    <mergeCell ref="D185:D186"/>
    <mergeCell ref="E185:E186"/>
    <mergeCell ref="A189:A190"/>
    <mergeCell ref="C189:C190"/>
    <mergeCell ref="D189:D190"/>
    <mergeCell ref="E189:E190"/>
    <mergeCell ref="A183:A184"/>
    <mergeCell ref="C183:C184"/>
    <mergeCell ref="D183:D184"/>
    <mergeCell ref="E183:E184"/>
    <mergeCell ref="A185:A186"/>
    <mergeCell ref="C185:C186"/>
    <mergeCell ref="A177:A178"/>
    <mergeCell ref="C177:C178"/>
    <mergeCell ref="D177:D178"/>
    <mergeCell ref="E177:E178"/>
    <mergeCell ref="A181:A182"/>
    <mergeCell ref="C181:C182"/>
    <mergeCell ref="D181:D182"/>
    <mergeCell ref="E181:E182"/>
    <mergeCell ref="A173:A174"/>
    <mergeCell ref="C173:C174"/>
    <mergeCell ref="D173:D174"/>
    <mergeCell ref="E173:E174"/>
    <mergeCell ref="A175:A176"/>
    <mergeCell ref="C175:C176"/>
    <mergeCell ref="D175:D176"/>
    <mergeCell ref="E175:E176"/>
    <mergeCell ref="A169:A170"/>
    <mergeCell ref="C169:C170"/>
    <mergeCell ref="D169:D170"/>
    <mergeCell ref="E169:E170"/>
    <mergeCell ref="A171:A172"/>
    <mergeCell ref="C171:C172"/>
    <mergeCell ref="D171:D172"/>
    <mergeCell ref="E171:E172"/>
    <mergeCell ref="A163:A164"/>
    <mergeCell ref="C163:C164"/>
    <mergeCell ref="D163:D164"/>
    <mergeCell ref="E163:E164"/>
    <mergeCell ref="A165:A166"/>
    <mergeCell ref="C165:C166"/>
    <mergeCell ref="D165:D166"/>
    <mergeCell ref="E165:E166"/>
    <mergeCell ref="A159:A160"/>
    <mergeCell ref="C159:C160"/>
    <mergeCell ref="D159:D160"/>
    <mergeCell ref="E159:E160"/>
    <mergeCell ref="A161:A162"/>
    <mergeCell ref="C161:C162"/>
    <mergeCell ref="D161:D162"/>
    <mergeCell ref="E161:E162"/>
    <mergeCell ref="A153:A154"/>
    <mergeCell ref="C153:C154"/>
    <mergeCell ref="D153:D154"/>
    <mergeCell ref="E153:E154"/>
    <mergeCell ref="A157:A158"/>
    <mergeCell ref="C157:C158"/>
    <mergeCell ref="D157:D158"/>
    <mergeCell ref="E157:E158"/>
    <mergeCell ref="A149:A150"/>
    <mergeCell ref="C149:C150"/>
    <mergeCell ref="D149:D150"/>
    <mergeCell ref="E149:E150"/>
    <mergeCell ref="A151:A152"/>
    <mergeCell ref="C151:C152"/>
    <mergeCell ref="D151:D152"/>
    <mergeCell ref="E151:E152"/>
    <mergeCell ref="A145:A146"/>
    <mergeCell ref="C145:C146"/>
    <mergeCell ref="D145:D146"/>
    <mergeCell ref="E145:E146"/>
    <mergeCell ref="A147:A148"/>
    <mergeCell ref="C147:C148"/>
    <mergeCell ref="D147:D148"/>
    <mergeCell ref="E147:E148"/>
    <mergeCell ref="A139:A140"/>
    <mergeCell ref="C139:C140"/>
    <mergeCell ref="D139:D140"/>
    <mergeCell ref="E139:E140"/>
    <mergeCell ref="A141:A142"/>
    <mergeCell ref="C141:C142"/>
    <mergeCell ref="D141:D142"/>
    <mergeCell ref="E141:E142"/>
    <mergeCell ref="A135:A136"/>
    <mergeCell ref="C135:C136"/>
    <mergeCell ref="D135:D136"/>
    <mergeCell ref="E135:E136"/>
    <mergeCell ref="A137:A138"/>
    <mergeCell ref="C137:C138"/>
    <mergeCell ref="D137:D138"/>
    <mergeCell ref="E137:E138"/>
    <mergeCell ref="A129:A130"/>
    <mergeCell ref="C129:C130"/>
    <mergeCell ref="D129:D130"/>
    <mergeCell ref="E129:E130"/>
    <mergeCell ref="A133:A134"/>
    <mergeCell ref="C133:C134"/>
    <mergeCell ref="D133:D134"/>
    <mergeCell ref="E133:E134"/>
    <mergeCell ref="A125:A126"/>
    <mergeCell ref="C125:C126"/>
    <mergeCell ref="D125:D126"/>
    <mergeCell ref="E125:E126"/>
    <mergeCell ref="A127:A128"/>
    <mergeCell ref="C127:C128"/>
    <mergeCell ref="D127:D128"/>
    <mergeCell ref="E127:E128"/>
    <mergeCell ref="A121:A122"/>
    <mergeCell ref="C121:C122"/>
    <mergeCell ref="D121:D122"/>
    <mergeCell ref="E121:E122"/>
    <mergeCell ref="A123:A124"/>
    <mergeCell ref="C123:C124"/>
    <mergeCell ref="D123:D124"/>
    <mergeCell ref="E123:E124"/>
    <mergeCell ref="A115:A116"/>
    <mergeCell ref="C115:C116"/>
    <mergeCell ref="D115:D116"/>
    <mergeCell ref="E115:E116"/>
    <mergeCell ref="A117:A118"/>
    <mergeCell ref="C117:C118"/>
    <mergeCell ref="D117:D118"/>
    <mergeCell ref="E117:E118"/>
    <mergeCell ref="A111:A112"/>
    <mergeCell ref="C111:C112"/>
    <mergeCell ref="D111:D112"/>
    <mergeCell ref="E111:E112"/>
    <mergeCell ref="A113:A114"/>
    <mergeCell ref="C113:C114"/>
    <mergeCell ref="D113:D114"/>
    <mergeCell ref="E113:E114"/>
    <mergeCell ref="A105:A106"/>
    <mergeCell ref="C105:C106"/>
    <mergeCell ref="D105:D106"/>
    <mergeCell ref="E105:E106"/>
    <mergeCell ref="A109:A110"/>
    <mergeCell ref="C109:C110"/>
    <mergeCell ref="D109:D110"/>
    <mergeCell ref="E109:E110"/>
    <mergeCell ref="A101:A102"/>
    <mergeCell ref="C101:C102"/>
    <mergeCell ref="D101:D102"/>
    <mergeCell ref="E101:E102"/>
    <mergeCell ref="A103:A104"/>
    <mergeCell ref="C103:C104"/>
    <mergeCell ref="D103:D104"/>
    <mergeCell ref="E103:E104"/>
    <mergeCell ref="A97:A98"/>
    <mergeCell ref="C97:C98"/>
    <mergeCell ref="D97:D98"/>
    <mergeCell ref="E97:E98"/>
    <mergeCell ref="A99:A100"/>
    <mergeCell ref="C99:C100"/>
    <mergeCell ref="D99:D100"/>
    <mergeCell ref="E99:E100"/>
    <mergeCell ref="A93:A94"/>
    <mergeCell ref="C93:C94"/>
    <mergeCell ref="D93:D94"/>
    <mergeCell ref="E93:E94"/>
    <mergeCell ref="A87:A88"/>
    <mergeCell ref="C87:C88"/>
    <mergeCell ref="D91:D92"/>
    <mergeCell ref="E91:E92"/>
    <mergeCell ref="A79:A80"/>
    <mergeCell ref="C79:C80"/>
    <mergeCell ref="D79:D80"/>
    <mergeCell ref="E79:E80"/>
    <mergeCell ref="A89:A90"/>
    <mergeCell ref="C89:C90"/>
    <mergeCell ref="D89:D90"/>
    <mergeCell ref="E89:E90"/>
    <mergeCell ref="A81:A82"/>
    <mergeCell ref="C81:C82"/>
    <mergeCell ref="A75:A76"/>
    <mergeCell ref="C75:C76"/>
    <mergeCell ref="D75:D76"/>
    <mergeCell ref="E75:E76"/>
    <mergeCell ref="D85:D86"/>
    <mergeCell ref="E85:E86"/>
    <mergeCell ref="A77:A78"/>
    <mergeCell ref="C77:C78"/>
    <mergeCell ref="D77:D78"/>
    <mergeCell ref="E77:E78"/>
    <mergeCell ref="A69:A70"/>
    <mergeCell ref="C69:C70"/>
    <mergeCell ref="D69:D70"/>
    <mergeCell ref="E69:E70"/>
    <mergeCell ref="A71:A72"/>
    <mergeCell ref="C71:C72"/>
    <mergeCell ref="D71:D72"/>
    <mergeCell ref="E71:E72"/>
    <mergeCell ref="A65:A66"/>
    <mergeCell ref="C65:C66"/>
    <mergeCell ref="D65:D66"/>
    <mergeCell ref="E65:E66"/>
    <mergeCell ref="A67:A68"/>
    <mergeCell ref="C67:C68"/>
    <mergeCell ref="D67:D68"/>
    <mergeCell ref="E67:E68"/>
    <mergeCell ref="A59:A60"/>
    <mergeCell ref="C59:C60"/>
    <mergeCell ref="D59:D60"/>
    <mergeCell ref="E59:E60"/>
    <mergeCell ref="A63:A64"/>
    <mergeCell ref="C63:C64"/>
    <mergeCell ref="D63:D64"/>
    <mergeCell ref="E63:E64"/>
    <mergeCell ref="A55:A56"/>
    <mergeCell ref="C55:C56"/>
    <mergeCell ref="D55:D56"/>
    <mergeCell ref="E55:E56"/>
    <mergeCell ref="A57:A58"/>
    <mergeCell ref="C57:C58"/>
    <mergeCell ref="D57:D58"/>
    <mergeCell ref="E57:E58"/>
    <mergeCell ref="A47:A48"/>
    <mergeCell ref="C47:C48"/>
    <mergeCell ref="D47:D48"/>
    <mergeCell ref="E47:E48"/>
    <mergeCell ref="A53:A54"/>
    <mergeCell ref="C53:C54"/>
    <mergeCell ref="D53:D54"/>
    <mergeCell ref="E53:E54"/>
    <mergeCell ref="A51:A52"/>
    <mergeCell ref="C51:C52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A33:A34"/>
    <mergeCell ref="C33:C34"/>
    <mergeCell ref="D33:D34"/>
    <mergeCell ref="E33:E34"/>
    <mergeCell ref="A35:A36"/>
    <mergeCell ref="C35:C36"/>
    <mergeCell ref="D35:D36"/>
    <mergeCell ref="E35:E36"/>
    <mergeCell ref="A29:A30"/>
    <mergeCell ref="C29:C30"/>
    <mergeCell ref="D29:D30"/>
    <mergeCell ref="E29:E30"/>
    <mergeCell ref="A31:A32"/>
    <mergeCell ref="C31:C32"/>
    <mergeCell ref="D31:D32"/>
    <mergeCell ref="E31:E32"/>
    <mergeCell ref="A23:A24"/>
    <mergeCell ref="C23:C24"/>
    <mergeCell ref="D23:D24"/>
    <mergeCell ref="E23:E24"/>
    <mergeCell ref="A27:A28"/>
    <mergeCell ref="C27:C28"/>
    <mergeCell ref="D27:D28"/>
    <mergeCell ref="E27:E28"/>
    <mergeCell ref="A19:A20"/>
    <mergeCell ref="C19:C20"/>
    <mergeCell ref="D19:D20"/>
    <mergeCell ref="E19:E20"/>
    <mergeCell ref="A21:A22"/>
    <mergeCell ref="C21:C22"/>
    <mergeCell ref="D21:D22"/>
    <mergeCell ref="E21:E22"/>
    <mergeCell ref="A15:A16"/>
    <mergeCell ref="C15:C16"/>
    <mergeCell ref="D15:D16"/>
    <mergeCell ref="E15:E16"/>
    <mergeCell ref="A17:A18"/>
    <mergeCell ref="C17:C18"/>
    <mergeCell ref="D17:D18"/>
    <mergeCell ref="E17:E18"/>
    <mergeCell ref="A9:A10"/>
    <mergeCell ref="C9:C10"/>
    <mergeCell ref="D9:D10"/>
    <mergeCell ref="E9:E10"/>
    <mergeCell ref="A11:A12"/>
    <mergeCell ref="C11:C12"/>
    <mergeCell ref="D11:D12"/>
    <mergeCell ref="E11:E12"/>
    <mergeCell ref="A5:A6"/>
    <mergeCell ref="C5:C6"/>
    <mergeCell ref="D5:D6"/>
    <mergeCell ref="E5:E6"/>
    <mergeCell ref="A7:A8"/>
    <mergeCell ref="C7:C8"/>
    <mergeCell ref="D7:D8"/>
    <mergeCell ref="E7:E8"/>
    <mergeCell ref="A201:A202"/>
    <mergeCell ref="C201:C202"/>
    <mergeCell ref="D201:D202"/>
    <mergeCell ref="E201:E202"/>
    <mergeCell ref="C197:C198"/>
    <mergeCell ref="D197:D198"/>
    <mergeCell ref="E197:E198"/>
    <mergeCell ref="A197:A198"/>
    <mergeCell ref="A199:A200"/>
    <mergeCell ref="C199:C200"/>
  </mergeCells>
  <phoneticPr fontId="22" type="noConversion"/>
  <pageMargins left="0.62000000476837158" right="0.62000000476837158" top="0.38999998569488525" bottom="0.60000002384185791" header="0.34000000357627869" footer="0.36000001430511475"/>
  <pageSetup paperSize="9" scale="84" orientation="landscape" r:id="rId1"/>
  <headerFooter alignWithMargins="0"/>
  <rowBreaks count="7" manualBreakCount="7">
    <brk id="26" max="16383" man="1"/>
    <brk id="50" max="16383" man="1"/>
    <brk id="74" max="16383" man="1"/>
    <brk id="90" max="16383" man="1"/>
    <brk id="114" max="16383" man="1"/>
    <brk id="138" max="16383" man="1"/>
    <brk id="1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0"/>
  <sheetViews>
    <sheetView zoomScaleSheetLayoutView="75" workbookViewId="0">
      <pane xSplit="1" ySplit="4" topLeftCell="B5" activePane="bottomRight" state="frozen"/>
      <selection activeCell="K37" sqref="K37"/>
      <selection pane="topRight"/>
      <selection pane="bottomLeft"/>
      <selection pane="bottomRight" activeCell="B5" sqref="B5"/>
    </sheetView>
  </sheetViews>
  <sheetFormatPr defaultRowHeight="14" x14ac:dyDescent="0.25"/>
  <cols>
    <col min="2" max="2" width="4.9140625" style="1" customWidth="1"/>
    <col min="3" max="3" width="5.75" customWidth="1"/>
    <col min="4" max="4" width="7.08203125" customWidth="1"/>
    <col min="5" max="5" width="8.25" customWidth="1"/>
    <col min="6" max="6" width="12.25" customWidth="1"/>
    <col min="7" max="7" width="11.4140625" customWidth="1"/>
    <col min="8" max="9" width="12.25" customWidth="1"/>
    <col min="10" max="10" width="13.75" customWidth="1"/>
    <col min="11" max="11" width="13.4140625" customWidth="1"/>
    <col min="12" max="12" width="13.75" customWidth="1"/>
  </cols>
  <sheetData>
    <row r="4" spans="1:12" ht="28" x14ac:dyDescent="0.25">
      <c r="A4" s="5" t="s">
        <v>244</v>
      </c>
      <c r="B4" s="5" t="s">
        <v>135</v>
      </c>
      <c r="C4" s="5" t="s">
        <v>241</v>
      </c>
      <c r="D4" s="5" t="s">
        <v>261</v>
      </c>
      <c r="E4" s="5" t="s">
        <v>21</v>
      </c>
      <c r="F4" s="5" t="s">
        <v>257</v>
      </c>
      <c r="G4" s="5" t="s">
        <v>243</v>
      </c>
      <c r="H4" s="5" t="s">
        <v>24</v>
      </c>
      <c r="I4" s="5" t="s">
        <v>25</v>
      </c>
      <c r="J4" s="5" t="s">
        <v>23</v>
      </c>
      <c r="K4" s="5" t="s">
        <v>245</v>
      </c>
      <c r="L4" s="5" t="s">
        <v>246</v>
      </c>
    </row>
    <row r="5" spans="1:12" x14ac:dyDescent="0.25">
      <c r="A5" s="87">
        <v>1916</v>
      </c>
      <c r="B5" s="10" t="s">
        <v>134</v>
      </c>
      <c r="C5" s="38">
        <f>'표4.1.4원시data'!C5</f>
        <v>363</v>
      </c>
      <c r="D5" s="39">
        <f>'표4.1.4원시data'!D5</f>
        <v>0</v>
      </c>
      <c r="E5" s="38">
        <f>'표4.1.4원시data'!E5</f>
        <v>50250</v>
      </c>
      <c r="F5" s="11" t="e">
        <f>#REF!</f>
        <v>#REF!</v>
      </c>
      <c r="G5" s="11" t="e">
        <f>#REF!</f>
        <v>#REF!</v>
      </c>
      <c r="H5" s="11" t="e">
        <f>#REF!</f>
        <v>#REF!</v>
      </c>
      <c r="I5" s="11" t="e">
        <f>#REF!</f>
        <v>#REF!</v>
      </c>
      <c r="J5" s="11" t="e">
        <f>#REF!</f>
        <v>#REF!</v>
      </c>
      <c r="K5" s="11" t="e">
        <f>#REF!</f>
        <v>#REF!</v>
      </c>
      <c r="L5" s="11" t="e">
        <f>#REF!</f>
        <v>#REF!</v>
      </c>
    </row>
    <row r="6" spans="1:12" x14ac:dyDescent="0.25">
      <c r="A6" s="87"/>
      <c r="B6" s="9" t="s">
        <v>132</v>
      </c>
      <c r="C6" s="38">
        <f>'표4.1.4원시data'!C6</f>
        <v>0</v>
      </c>
      <c r="D6" s="39">
        <f>'표4.1.4원시data'!D6</f>
        <v>0</v>
      </c>
      <c r="E6" s="38">
        <f>'표4.1.4원시data'!E6</f>
        <v>0</v>
      </c>
      <c r="F6" s="7">
        <f>'표4.1.4원시data'!F6/1000</f>
        <v>4249.9250000000002</v>
      </c>
      <c r="G6" s="7">
        <f>'표4.1.4원시data'!G6/1000</f>
        <v>0</v>
      </c>
      <c r="H6" s="7">
        <f>'표4.1.4원시data'!H6/1000</f>
        <v>2348.8890000000001</v>
      </c>
      <c r="I6" s="7">
        <f>'표4.1.4원시data'!I6/1000</f>
        <v>3848.9409999999998</v>
      </c>
      <c r="J6" s="7">
        <f>'표4.1.4원시data'!J6/1000</f>
        <v>135.61199999999999</v>
      </c>
      <c r="K6" s="7">
        <f>'표4.1.4원시data'!K6/1000</f>
        <v>13.502000000000001</v>
      </c>
      <c r="L6" s="7">
        <f>'표4.1.4원시data'!L6/1000</f>
        <v>10596.869000000001</v>
      </c>
    </row>
    <row r="7" spans="1:12" x14ac:dyDescent="0.25">
      <c r="A7" s="87">
        <v>1917</v>
      </c>
      <c r="B7" s="10" t="s">
        <v>134</v>
      </c>
      <c r="C7" s="38">
        <f>'표4.1.4원시data'!C7</f>
        <v>217</v>
      </c>
      <c r="D7" s="39">
        <f>'표4.1.4원시data'!D7</f>
        <v>0</v>
      </c>
      <c r="E7" s="38">
        <f>'표4.1.4원시data'!E7</f>
        <v>15390</v>
      </c>
      <c r="F7" s="7" t="e">
        <f>#REF!</f>
        <v>#REF!</v>
      </c>
      <c r="G7" s="7" t="e">
        <f>#REF!</f>
        <v>#REF!</v>
      </c>
      <c r="H7" s="7" t="e">
        <f>#REF!</f>
        <v>#REF!</v>
      </c>
      <c r="I7" s="7" t="e">
        <f>#REF!</f>
        <v>#REF!</v>
      </c>
      <c r="J7" s="7" t="e">
        <f>#REF!</f>
        <v>#REF!</v>
      </c>
      <c r="K7" s="7" t="e">
        <f>#REF!</f>
        <v>#REF!</v>
      </c>
      <c r="L7" s="7" t="e">
        <f>#REF!</f>
        <v>#REF!</v>
      </c>
    </row>
    <row r="8" spans="1:12" x14ac:dyDescent="0.25">
      <c r="A8" s="87"/>
      <c r="B8" s="9" t="s">
        <v>132</v>
      </c>
      <c r="C8" s="38">
        <f>'표4.1.4원시data'!C8</f>
        <v>0</v>
      </c>
      <c r="D8" s="39">
        <f>'표4.1.4원시data'!D8</f>
        <v>0</v>
      </c>
      <c r="E8" s="38">
        <f>'표4.1.4원시data'!E8</f>
        <v>0</v>
      </c>
      <c r="F8" s="7">
        <f>'표4.1.4원시data'!F8/1000</f>
        <v>2709.3</v>
      </c>
      <c r="G8" s="7">
        <f>'표4.1.4원시data'!G8/1000</f>
        <v>0</v>
      </c>
      <c r="H8" s="7">
        <f>'표4.1.4원시data'!H8/1000</f>
        <v>1322.296</v>
      </c>
      <c r="I8" s="7">
        <f>'표4.1.4원시data'!I8/1000</f>
        <v>851.07600000000002</v>
      </c>
      <c r="J8" s="7">
        <f>'표4.1.4원시data'!J8/1000</f>
        <v>144.506</v>
      </c>
      <c r="K8" s="7">
        <f>'표4.1.4원시data'!K8/1000</f>
        <v>16.673999999999999</v>
      </c>
      <c r="L8" s="7">
        <f>'표4.1.4원시data'!L8/1000</f>
        <v>5043.8519999999999</v>
      </c>
    </row>
    <row r="9" spans="1:12" x14ac:dyDescent="0.25">
      <c r="A9" s="87">
        <v>1918</v>
      </c>
      <c r="B9" s="10" t="s">
        <v>134</v>
      </c>
      <c r="C9" s="38">
        <f>'표4.1.4원시data'!C9</f>
        <v>197</v>
      </c>
      <c r="D9" s="39">
        <f>'표4.1.4원시data'!D9</f>
        <v>0</v>
      </c>
      <c r="E9" s="38">
        <f>'표4.1.4원시data'!E9</f>
        <v>9127</v>
      </c>
      <c r="F9" s="7" t="e">
        <f>#REF!</f>
        <v>#REF!</v>
      </c>
      <c r="G9" s="7" t="e">
        <f>#REF!</f>
        <v>#REF!</v>
      </c>
      <c r="H9" s="7" t="e">
        <f>#REF!</f>
        <v>#REF!</v>
      </c>
      <c r="I9" s="7" t="e">
        <f>#REF!</f>
        <v>#REF!</v>
      </c>
      <c r="J9" s="7" t="e">
        <f>#REF!</f>
        <v>#REF!</v>
      </c>
      <c r="K9" s="7" t="e">
        <f>#REF!</f>
        <v>#REF!</v>
      </c>
      <c r="L9" s="7" t="e">
        <f>#REF!</f>
        <v>#REF!</v>
      </c>
    </row>
    <row r="10" spans="1:12" x14ac:dyDescent="0.25">
      <c r="A10" s="87"/>
      <c r="B10" s="9" t="s">
        <v>132</v>
      </c>
      <c r="C10" s="38">
        <f>'표4.1.4원시data'!C10</f>
        <v>0</v>
      </c>
      <c r="D10" s="39">
        <f>'표4.1.4원시data'!D10</f>
        <v>0</v>
      </c>
      <c r="E10" s="38">
        <f>'표4.1.4원시data'!E10</f>
        <v>0</v>
      </c>
      <c r="F10" s="7">
        <f>'표4.1.4원시data'!F10/1000</f>
        <v>4084.9</v>
      </c>
      <c r="G10" s="7">
        <f>'표4.1.4원시data'!G10/1000</f>
        <v>0</v>
      </c>
      <c r="H10" s="7">
        <f>'표4.1.4원시data'!H10/1000</f>
        <v>5612.3689999999997</v>
      </c>
      <c r="I10" s="7">
        <f>'표4.1.4원시data'!I10/1000</f>
        <v>7961.9889999999996</v>
      </c>
      <c r="J10" s="7">
        <f>'표4.1.4원시data'!J10/1000</f>
        <v>252.999</v>
      </c>
      <c r="K10" s="7">
        <f>'표4.1.4원시data'!K10/1000</f>
        <v>4.2350000000000003</v>
      </c>
      <c r="L10" s="7">
        <f>'표4.1.4원시data'!L10/1000</f>
        <v>17916.491999999998</v>
      </c>
    </row>
    <row r="11" spans="1:12" x14ac:dyDescent="0.25">
      <c r="A11" s="87">
        <v>1919</v>
      </c>
      <c r="B11" s="10" t="s">
        <v>134</v>
      </c>
      <c r="C11" s="38">
        <f>'표4.1.4원시data'!C11</f>
        <v>159</v>
      </c>
      <c r="D11" s="39">
        <f>'표4.1.4원시data'!D11</f>
        <v>0</v>
      </c>
      <c r="E11" s="38">
        <f>'표4.1.4원시data'!E11</f>
        <v>25256</v>
      </c>
      <c r="F11" s="7" t="e">
        <f>#REF!</f>
        <v>#REF!</v>
      </c>
      <c r="G11" s="7" t="e">
        <f>#REF!</f>
        <v>#REF!</v>
      </c>
      <c r="H11" s="7" t="e">
        <f>#REF!</f>
        <v>#REF!</v>
      </c>
      <c r="I11" s="7" t="e">
        <f>#REF!</f>
        <v>#REF!</v>
      </c>
      <c r="J11" s="7" t="e">
        <f>#REF!</f>
        <v>#REF!</v>
      </c>
      <c r="K11" s="7" t="e">
        <f>#REF!</f>
        <v>#REF!</v>
      </c>
      <c r="L11" s="7" t="e">
        <f>#REF!</f>
        <v>#REF!</v>
      </c>
    </row>
    <row r="12" spans="1:12" x14ac:dyDescent="0.25">
      <c r="A12" s="87"/>
      <c r="B12" s="9" t="s">
        <v>132</v>
      </c>
      <c r="C12" s="38">
        <f>'표4.1.4원시data'!C12</f>
        <v>0</v>
      </c>
      <c r="D12" s="39">
        <f>'표4.1.4원시data'!D12</f>
        <v>0</v>
      </c>
      <c r="E12" s="38">
        <f>'표4.1.4원시data'!E12</f>
        <v>0</v>
      </c>
      <c r="F12" s="7">
        <f>'표4.1.4원시data'!F12/1000</f>
        <v>2702.8</v>
      </c>
      <c r="G12" s="7">
        <f>'표4.1.4원시data'!G12/1000</f>
        <v>0</v>
      </c>
      <c r="H12" s="7">
        <f>'표4.1.4원시data'!H12/1000</f>
        <v>4575.8530000000001</v>
      </c>
      <c r="I12" s="7">
        <f>'표4.1.4원시data'!I12/1000</f>
        <v>2749.8409999999999</v>
      </c>
      <c r="J12" s="7">
        <f>'표4.1.4원시data'!J12/1000</f>
        <v>48.475000000000001</v>
      </c>
      <c r="K12" s="7">
        <f>'표4.1.4원시data'!K12/1000</f>
        <v>17.170000000000002</v>
      </c>
      <c r="L12" s="7">
        <f>'표4.1.4원시data'!L12/1000</f>
        <v>10094.138999999999</v>
      </c>
    </row>
    <row r="13" spans="1:12" x14ac:dyDescent="0.25">
      <c r="A13" s="87">
        <v>1920</v>
      </c>
      <c r="B13" s="10" t="s">
        <v>134</v>
      </c>
      <c r="C13" s="38">
        <f>'표4.1.4원시data'!C13</f>
        <v>1264</v>
      </c>
      <c r="D13" s="39">
        <f>'표4.1.4원시data'!D13</f>
        <v>0</v>
      </c>
      <c r="E13" s="38">
        <f>'표4.1.4원시data'!E13</f>
        <v>82393</v>
      </c>
      <c r="F13" s="7" t="e">
        <f>#REF!</f>
        <v>#REF!</v>
      </c>
      <c r="G13" s="7" t="e">
        <f>#REF!</f>
        <v>#REF!</v>
      </c>
      <c r="H13" s="7" t="e">
        <f>#REF!</f>
        <v>#REF!</v>
      </c>
      <c r="I13" s="7" t="e">
        <f>#REF!</f>
        <v>#REF!</v>
      </c>
      <c r="J13" s="7" t="e">
        <f>#REF!</f>
        <v>#REF!</v>
      </c>
      <c r="K13" s="7" t="e">
        <f>#REF!</f>
        <v>#REF!</v>
      </c>
      <c r="L13" s="7" t="e">
        <f>#REF!</f>
        <v>#REF!</v>
      </c>
    </row>
    <row r="14" spans="1:12" x14ac:dyDescent="0.25">
      <c r="A14" s="87"/>
      <c r="B14" s="9" t="s">
        <v>132</v>
      </c>
      <c r="C14" s="38">
        <f>'표4.1.4원시data'!C14</f>
        <v>0</v>
      </c>
      <c r="D14" s="39">
        <f>'표4.1.4원시data'!D14</f>
        <v>0</v>
      </c>
      <c r="E14" s="38">
        <f>'표4.1.4원시data'!E14</f>
        <v>0</v>
      </c>
      <c r="F14" s="7">
        <f>'표4.1.4원시data'!F14/1000</f>
        <v>12981.8</v>
      </c>
      <c r="G14" s="7">
        <f>'표4.1.4원시data'!G14/1000</f>
        <v>0</v>
      </c>
      <c r="H14" s="7">
        <f>'표4.1.4원시data'!H14/1000</f>
        <v>15949.406000000001</v>
      </c>
      <c r="I14" s="7">
        <f>'표4.1.4원시data'!I14/1000</f>
        <v>13185.245999999999</v>
      </c>
      <c r="J14" s="7">
        <f>'표4.1.4원시data'!J14/1000</f>
        <v>2112.9920000000002</v>
      </c>
      <c r="K14" s="7">
        <f>'표4.1.4원시data'!K14/1000</f>
        <v>120.096</v>
      </c>
      <c r="L14" s="7">
        <f>'표4.1.4원시data'!L14/1000</f>
        <v>44349.54</v>
      </c>
    </row>
    <row r="15" spans="1:12" x14ac:dyDescent="0.25">
      <c r="A15" s="87">
        <v>1921</v>
      </c>
      <c r="B15" s="10" t="s">
        <v>134</v>
      </c>
      <c r="C15" s="38">
        <f>'표4.1.4원시data'!C15</f>
        <v>8</v>
      </c>
      <c r="D15" s="39">
        <f>'표4.1.4원시data'!D15</f>
        <v>0</v>
      </c>
      <c r="E15" s="38">
        <f>'표4.1.4원시data'!E15</f>
        <v>13310</v>
      </c>
      <c r="F15" s="7" t="e">
        <f>#REF!</f>
        <v>#REF!</v>
      </c>
      <c r="G15" s="7" t="e">
        <f>#REF!</f>
        <v>#REF!</v>
      </c>
      <c r="H15" s="7" t="e">
        <f>#REF!</f>
        <v>#REF!</v>
      </c>
      <c r="I15" s="7" t="e">
        <f>#REF!</f>
        <v>#REF!</v>
      </c>
      <c r="J15" s="7" t="e">
        <f>#REF!</f>
        <v>#REF!</v>
      </c>
      <c r="K15" s="7" t="e">
        <f>#REF!</f>
        <v>#REF!</v>
      </c>
      <c r="L15" s="7" t="e">
        <f>#REF!</f>
        <v>#REF!</v>
      </c>
    </row>
    <row r="16" spans="1:12" x14ac:dyDescent="0.25">
      <c r="A16" s="87"/>
      <c r="B16" s="9" t="s">
        <v>132</v>
      </c>
      <c r="C16" s="38">
        <f>'표4.1.4원시data'!C16</f>
        <v>0</v>
      </c>
      <c r="D16" s="39">
        <f>'표4.1.4원시data'!D16</f>
        <v>0</v>
      </c>
      <c r="E16" s="38">
        <f>'표4.1.4원시data'!E16</f>
        <v>0</v>
      </c>
      <c r="F16" s="7">
        <f>'표4.1.4원시data'!F16/1000</f>
        <v>848.67</v>
      </c>
      <c r="G16" s="7">
        <f>'표4.1.4원시data'!G16/1000</f>
        <v>0</v>
      </c>
      <c r="H16" s="7">
        <f>'표4.1.4원시data'!H16/1000</f>
        <v>230.57</v>
      </c>
      <c r="I16" s="7">
        <f>'표4.1.4원시data'!I16/1000</f>
        <v>1551.0609999999999</v>
      </c>
      <c r="J16" s="7">
        <f>'표4.1.4원시data'!J16/1000</f>
        <v>14.698</v>
      </c>
      <c r="K16" s="7">
        <f>'표4.1.4원시data'!K16/1000</f>
        <v>0.08</v>
      </c>
      <c r="L16" s="7">
        <f>'표4.1.4원시data'!L16/1000</f>
        <v>2645.0790000000002</v>
      </c>
    </row>
    <row r="17" spans="1:12" x14ac:dyDescent="0.25">
      <c r="A17" s="87">
        <v>1922</v>
      </c>
      <c r="B17" s="10" t="s">
        <v>134</v>
      </c>
      <c r="C17" s="38">
        <f>'표4.1.4원시data'!C17</f>
        <v>218</v>
      </c>
      <c r="D17" s="39">
        <f>'표4.1.4원시data'!D17</f>
        <v>0</v>
      </c>
      <c r="E17" s="38">
        <f>'표4.1.4원시data'!E17</f>
        <v>106253</v>
      </c>
      <c r="F17" s="7" t="e">
        <f>#REF!</f>
        <v>#REF!</v>
      </c>
      <c r="G17" s="7" t="e">
        <f>#REF!</f>
        <v>#REF!</v>
      </c>
      <c r="H17" s="7" t="e">
        <f>#REF!</f>
        <v>#REF!</v>
      </c>
      <c r="I17" s="7" t="e">
        <f>#REF!</f>
        <v>#REF!</v>
      </c>
      <c r="J17" s="7" t="e">
        <f>#REF!</f>
        <v>#REF!</v>
      </c>
      <c r="K17" s="7" t="e">
        <f>#REF!</f>
        <v>#REF!</v>
      </c>
      <c r="L17" s="7" t="e">
        <f>#REF!</f>
        <v>#REF!</v>
      </c>
    </row>
    <row r="18" spans="1:12" x14ac:dyDescent="0.25">
      <c r="A18" s="87"/>
      <c r="B18" s="9" t="s">
        <v>132</v>
      </c>
      <c r="C18" s="38">
        <f>'표4.1.4원시data'!C18</f>
        <v>0</v>
      </c>
      <c r="D18" s="39">
        <f>'표4.1.4원시data'!D18</f>
        <v>0</v>
      </c>
      <c r="E18" s="38">
        <f>'표4.1.4원시data'!E18</f>
        <v>0</v>
      </c>
      <c r="F18" s="7">
        <f>'표4.1.4원시data'!F18/1000</f>
        <v>12804.151</v>
      </c>
      <c r="G18" s="7">
        <f>'표4.1.4원시data'!G18/1000</f>
        <v>0</v>
      </c>
      <c r="H18" s="7">
        <f>'표4.1.4원시data'!H18/1000</f>
        <v>7954.1109999999999</v>
      </c>
      <c r="I18" s="7">
        <f>'표4.1.4원시data'!I18/1000</f>
        <v>7132.8389999999999</v>
      </c>
      <c r="J18" s="7">
        <f>'표4.1.4원시data'!J18/1000</f>
        <v>1040.93</v>
      </c>
      <c r="K18" s="7">
        <f>'표4.1.4원시data'!K18/1000</f>
        <v>28.451000000000001</v>
      </c>
      <c r="L18" s="7">
        <f>'표4.1.4원시data'!L18/1000</f>
        <v>28960.482</v>
      </c>
    </row>
    <row r="19" spans="1:12" x14ac:dyDescent="0.25">
      <c r="A19" s="87">
        <v>1923</v>
      </c>
      <c r="B19" s="10" t="s">
        <v>134</v>
      </c>
      <c r="C19" s="38">
        <f>'표4.1.4원시data'!C19</f>
        <v>93</v>
      </c>
      <c r="D19" s="39">
        <f>'표4.1.4원시data'!D19</f>
        <v>0</v>
      </c>
      <c r="E19" s="38">
        <f>'표4.1.4원시data'!E19</f>
        <v>43208</v>
      </c>
      <c r="F19" s="7" t="e">
        <f>#REF!</f>
        <v>#REF!</v>
      </c>
      <c r="G19" s="7" t="e">
        <f>#REF!</f>
        <v>#REF!</v>
      </c>
      <c r="H19" s="7" t="e">
        <f>#REF!</f>
        <v>#REF!</v>
      </c>
      <c r="I19" s="7" t="e">
        <f>#REF!</f>
        <v>#REF!</v>
      </c>
      <c r="J19" s="7" t="e">
        <f>#REF!</f>
        <v>#REF!</v>
      </c>
      <c r="K19" s="7" t="e">
        <f>#REF!</f>
        <v>#REF!</v>
      </c>
      <c r="L19" s="7" t="e">
        <f>#REF!</f>
        <v>#REF!</v>
      </c>
    </row>
    <row r="20" spans="1:12" x14ac:dyDescent="0.25">
      <c r="A20" s="87"/>
      <c r="B20" s="9" t="s">
        <v>132</v>
      </c>
      <c r="C20" s="38">
        <f>'표4.1.4원시data'!C20</f>
        <v>0</v>
      </c>
      <c r="D20" s="39">
        <f>'표4.1.4원시data'!D20</f>
        <v>0</v>
      </c>
      <c r="E20" s="38">
        <f>'표4.1.4원시data'!E20</f>
        <v>0</v>
      </c>
      <c r="F20" s="7">
        <f>'표4.1.4원시data'!F20/1000</f>
        <v>216.398</v>
      </c>
      <c r="G20" s="7">
        <f>'표4.1.4원시data'!G20/1000</f>
        <v>0</v>
      </c>
      <c r="H20" s="7">
        <f>'표4.1.4원시data'!H20/1000</f>
        <v>3420.7719999999999</v>
      </c>
      <c r="I20" s="7">
        <f>'표4.1.4원시data'!I20/1000</f>
        <v>2149.5390000000002</v>
      </c>
      <c r="J20" s="7">
        <f>'표4.1.4원시data'!J20/1000</f>
        <v>73.415999999999997</v>
      </c>
      <c r="K20" s="7">
        <f>'표4.1.4원시data'!K20/1000</f>
        <v>10.904</v>
      </c>
      <c r="L20" s="7">
        <f>'표4.1.4원시data'!L20/1000</f>
        <v>5871.0290000000005</v>
      </c>
    </row>
    <row r="21" spans="1:12" x14ac:dyDescent="0.25">
      <c r="A21" s="87">
        <v>1924</v>
      </c>
      <c r="B21" s="10" t="s">
        <v>134</v>
      </c>
      <c r="C21" s="38">
        <f>'표4.1.4원시data'!C21</f>
        <v>317</v>
      </c>
      <c r="D21" s="39">
        <f>'표4.1.4원시data'!D21</f>
        <v>0</v>
      </c>
      <c r="E21" s="38">
        <f>'표4.1.4원시data'!E21</f>
        <v>63319</v>
      </c>
      <c r="F21" s="7" t="e">
        <f>#REF!</f>
        <v>#REF!</v>
      </c>
      <c r="G21" s="7" t="e">
        <f>#REF!</f>
        <v>#REF!</v>
      </c>
      <c r="H21" s="7" t="e">
        <f>#REF!</f>
        <v>#REF!</v>
      </c>
      <c r="I21" s="7" t="e">
        <f>#REF!</f>
        <v>#REF!</v>
      </c>
      <c r="J21" s="7" t="e">
        <f>#REF!</f>
        <v>#REF!</v>
      </c>
      <c r="K21" s="7" t="e">
        <f>#REF!</f>
        <v>#REF!</v>
      </c>
      <c r="L21" s="7" t="e">
        <f>#REF!</f>
        <v>#REF!</v>
      </c>
    </row>
    <row r="22" spans="1:12" x14ac:dyDescent="0.25">
      <c r="A22" s="87"/>
      <c r="B22" s="9" t="s">
        <v>132</v>
      </c>
      <c r="C22" s="38">
        <f>'표4.1.4원시data'!C22</f>
        <v>0</v>
      </c>
      <c r="D22" s="39">
        <f>'표4.1.4원시data'!D22</f>
        <v>0</v>
      </c>
      <c r="E22" s="38">
        <f>'표4.1.4원시data'!E22</f>
        <v>0</v>
      </c>
      <c r="F22" s="7">
        <f>'표4.1.4원시data'!F22/1000</f>
        <v>161.21</v>
      </c>
      <c r="G22" s="7">
        <f>'표4.1.4원시data'!G22/1000</f>
        <v>0</v>
      </c>
      <c r="H22" s="7">
        <f>'표4.1.4원시data'!H22/1000</f>
        <v>1798.5340000000001</v>
      </c>
      <c r="I22" s="7">
        <f>'표4.1.4원시data'!I22/1000</f>
        <v>3045.694</v>
      </c>
      <c r="J22" s="7">
        <f>'표4.1.4원시data'!J22/1000</f>
        <v>139.19900000000001</v>
      </c>
      <c r="K22" s="7">
        <f>'표4.1.4원시data'!K22/1000</f>
        <v>0.79900000000000004</v>
      </c>
      <c r="L22" s="7">
        <f>'표4.1.4원시data'!L22/1000</f>
        <v>5145.4359999999997</v>
      </c>
    </row>
    <row r="23" spans="1:12" x14ac:dyDescent="0.25">
      <c r="A23" s="87">
        <v>1925</v>
      </c>
      <c r="B23" s="10" t="s">
        <v>134</v>
      </c>
      <c r="C23" s="38">
        <f>'표4.1.4원시data'!C23</f>
        <v>517</v>
      </c>
      <c r="D23" s="39">
        <f>'표4.1.4원시data'!D23</f>
        <v>0</v>
      </c>
      <c r="E23" s="38">
        <f>'표4.1.4원시data'!E23</f>
        <v>191647</v>
      </c>
      <c r="F23" s="7" t="e">
        <f>#REF!</f>
        <v>#REF!</v>
      </c>
      <c r="G23" s="7" t="e">
        <f>#REF!</f>
        <v>#REF!</v>
      </c>
      <c r="H23" s="7" t="e">
        <f>#REF!</f>
        <v>#REF!</v>
      </c>
      <c r="I23" s="7" t="e">
        <f>#REF!</f>
        <v>#REF!</v>
      </c>
      <c r="J23" s="7" t="e">
        <f>#REF!</f>
        <v>#REF!</v>
      </c>
      <c r="K23" s="7" t="e">
        <f>#REF!</f>
        <v>#REF!</v>
      </c>
      <c r="L23" s="7" t="e">
        <f>#REF!</f>
        <v>#REF!</v>
      </c>
    </row>
    <row r="24" spans="1:12" x14ac:dyDescent="0.25">
      <c r="A24" s="87"/>
      <c r="B24" s="9" t="s">
        <v>132</v>
      </c>
      <c r="C24" s="38">
        <f>'표4.1.4원시data'!C24</f>
        <v>0</v>
      </c>
      <c r="D24" s="39">
        <f>'표4.1.4원시data'!D24</f>
        <v>0</v>
      </c>
      <c r="E24" s="38">
        <f>'표4.1.4원시data'!E24</f>
        <v>0</v>
      </c>
      <c r="F24" s="7">
        <f>'표4.1.4원시data'!F24/1000</f>
        <v>53447.5</v>
      </c>
      <c r="G24" s="7">
        <f>'표4.1.4원시data'!G24/1000</f>
        <v>0</v>
      </c>
      <c r="H24" s="7">
        <f>'표4.1.4원시data'!H24/1000</f>
        <v>10221.254000000001</v>
      </c>
      <c r="I24" s="7">
        <f>'표4.1.4원시data'!I24/1000</f>
        <v>20641.643</v>
      </c>
      <c r="J24" s="7">
        <f>'표4.1.4원시data'!J24/1000</f>
        <v>4608.3029999999999</v>
      </c>
      <c r="K24" s="7">
        <f>'표4.1.4원시data'!K24/1000</f>
        <v>27.527000000000001</v>
      </c>
      <c r="L24" s="7">
        <f>'표4.1.4원시data'!L24/1000</f>
        <v>88946.226999999999</v>
      </c>
    </row>
    <row r="25" spans="1:12" x14ac:dyDescent="0.25">
      <c r="A25" s="87">
        <v>1926</v>
      </c>
      <c r="B25" s="10" t="s">
        <v>134</v>
      </c>
      <c r="C25" s="38">
        <f>'표4.1.4원시data'!C25</f>
        <v>148</v>
      </c>
      <c r="D25" s="39">
        <f>'표4.1.4원시data'!D25</f>
        <v>0</v>
      </c>
      <c r="E25" s="38">
        <f>'표4.1.4원시data'!E25</f>
        <v>94149</v>
      </c>
      <c r="F25" s="7" t="e">
        <f>#REF!</f>
        <v>#REF!</v>
      </c>
      <c r="G25" s="7" t="e">
        <f>#REF!</f>
        <v>#REF!</v>
      </c>
      <c r="H25" s="7" t="e">
        <f>#REF!</f>
        <v>#REF!</v>
      </c>
      <c r="I25" s="7" t="e">
        <f>#REF!</f>
        <v>#REF!</v>
      </c>
      <c r="J25" s="7" t="e">
        <f>#REF!</f>
        <v>#REF!</v>
      </c>
      <c r="K25" s="7" t="e">
        <f>#REF!</f>
        <v>#REF!</v>
      </c>
      <c r="L25" s="7" t="e">
        <f>#REF!</f>
        <v>#REF!</v>
      </c>
    </row>
    <row r="26" spans="1:12" x14ac:dyDescent="0.25">
      <c r="A26" s="87"/>
      <c r="B26" s="9" t="s">
        <v>132</v>
      </c>
      <c r="C26" s="38">
        <f>'표4.1.4원시data'!C26</f>
        <v>0</v>
      </c>
      <c r="D26" s="39">
        <f>'표4.1.4원시data'!D26</f>
        <v>0</v>
      </c>
      <c r="E26" s="38">
        <f>'표4.1.4원시data'!E26</f>
        <v>0</v>
      </c>
      <c r="F26" s="7">
        <f>'표4.1.4원시data'!F26/1000</f>
        <v>1488.13</v>
      </c>
      <c r="G26" s="7">
        <f>'표4.1.4원시data'!G26/1000</f>
        <v>0</v>
      </c>
      <c r="H26" s="7">
        <f>'표4.1.4원시data'!H26/1000</f>
        <v>9205.7260000000006</v>
      </c>
      <c r="I26" s="7">
        <f>'표4.1.4원시data'!I26/1000</f>
        <v>6634.2330000000002</v>
      </c>
      <c r="J26" s="7">
        <f>'표4.1.4원시data'!J26/1000</f>
        <v>5685.72</v>
      </c>
      <c r="K26" s="7">
        <f>'표4.1.4원시data'!K26/1000</f>
        <v>5.8209999999999997</v>
      </c>
      <c r="L26" s="7">
        <f>'표4.1.4원시data'!L26/1000</f>
        <v>23019.63</v>
      </c>
    </row>
    <row r="27" spans="1:12" x14ac:dyDescent="0.25">
      <c r="A27" s="87">
        <v>1927</v>
      </c>
      <c r="B27" s="10" t="s">
        <v>134</v>
      </c>
      <c r="C27" s="38">
        <f>'표4.1.4원시data'!C27</f>
        <v>14</v>
      </c>
      <c r="D27" s="39">
        <f>'표4.1.4원시data'!D27</f>
        <v>0</v>
      </c>
      <c r="E27" s="38">
        <f>'표4.1.4원시data'!E27</f>
        <v>7148</v>
      </c>
      <c r="F27" s="7" t="e">
        <f>#REF!</f>
        <v>#REF!</v>
      </c>
      <c r="G27" s="7" t="e">
        <f>#REF!</f>
        <v>#REF!</v>
      </c>
      <c r="H27" s="7" t="e">
        <f>#REF!</f>
        <v>#REF!</v>
      </c>
      <c r="I27" s="7" t="e">
        <f>#REF!</f>
        <v>#REF!</v>
      </c>
      <c r="J27" s="7" t="e">
        <f>#REF!</f>
        <v>#REF!</v>
      </c>
      <c r="K27" s="7" t="e">
        <f>#REF!</f>
        <v>#REF!</v>
      </c>
      <c r="L27" s="7" t="e">
        <f>#REF!</f>
        <v>#REF!</v>
      </c>
    </row>
    <row r="28" spans="1:12" x14ac:dyDescent="0.25">
      <c r="A28" s="87"/>
      <c r="B28" s="9" t="s">
        <v>132</v>
      </c>
      <c r="C28" s="38">
        <f>'표4.1.4원시data'!C28</f>
        <v>0</v>
      </c>
      <c r="D28" s="39">
        <f>'표4.1.4원시data'!D28</f>
        <v>0</v>
      </c>
      <c r="E28" s="38">
        <f>'표4.1.4원시data'!E28</f>
        <v>0</v>
      </c>
      <c r="F28" s="7">
        <f>'표4.1.4원시data'!F28/1000</f>
        <v>12.888999999999999</v>
      </c>
      <c r="G28" s="7">
        <f>'표4.1.4원시data'!G28/1000</f>
        <v>0</v>
      </c>
      <c r="H28" s="7">
        <f>'표4.1.4원시data'!H28/1000</f>
        <v>190.91499999999999</v>
      </c>
      <c r="I28" s="7">
        <f>'표4.1.4원시data'!I28/1000</f>
        <v>308.71699999999998</v>
      </c>
      <c r="J28" s="7">
        <f>'표4.1.4원시data'!J28/1000</f>
        <v>2205.6019999999999</v>
      </c>
      <c r="K28" s="7">
        <f>'표4.1.4원시data'!K28/1000</f>
        <v>7.6999999999999999E-2</v>
      </c>
      <c r="L28" s="7">
        <f>'표4.1.4원시data'!L28/1000</f>
        <v>2718.2</v>
      </c>
    </row>
    <row r="29" spans="1:12" x14ac:dyDescent="0.25">
      <c r="A29" s="87">
        <v>1928</v>
      </c>
      <c r="B29" s="10" t="s">
        <v>134</v>
      </c>
      <c r="C29" s="38">
        <f>'표4.1.4원시data'!C29</f>
        <v>2</v>
      </c>
      <c r="D29" s="39">
        <f>'표4.1.4원시data'!D29</f>
        <v>0</v>
      </c>
      <c r="E29" s="38">
        <f>'표4.1.4원시data'!E29</f>
        <v>6602</v>
      </c>
      <c r="F29" s="7" t="e">
        <f>#REF!</f>
        <v>#REF!</v>
      </c>
      <c r="G29" s="7" t="e">
        <f>#REF!</f>
        <v>#REF!</v>
      </c>
      <c r="H29" s="7" t="e">
        <f>#REF!</f>
        <v>#REF!</v>
      </c>
      <c r="I29" s="7" t="e">
        <f>#REF!</f>
        <v>#REF!</v>
      </c>
      <c r="J29" s="7" t="e">
        <f>#REF!</f>
        <v>#REF!</v>
      </c>
      <c r="K29" s="7" t="e">
        <f>#REF!</f>
        <v>#REF!</v>
      </c>
      <c r="L29" s="7" t="e">
        <f>#REF!</f>
        <v>#REF!</v>
      </c>
    </row>
    <row r="30" spans="1:12" x14ac:dyDescent="0.25">
      <c r="A30" s="87"/>
      <c r="B30" s="9" t="s">
        <v>132</v>
      </c>
      <c r="C30" s="38">
        <f>'표4.1.4원시data'!C30</f>
        <v>0</v>
      </c>
      <c r="D30" s="39">
        <f>'표4.1.4원시data'!D30</f>
        <v>0</v>
      </c>
      <c r="E30" s="38">
        <f>'표4.1.4원시data'!E30</f>
        <v>0</v>
      </c>
      <c r="F30" s="7">
        <f>'표4.1.4원시data'!F30/1000</f>
        <v>19.814</v>
      </c>
      <c r="G30" s="7">
        <f>'표4.1.4원시data'!G30/1000</f>
        <v>0</v>
      </c>
      <c r="H30" s="7">
        <f>'표4.1.4원시data'!H30/1000</f>
        <v>66.117999999999995</v>
      </c>
      <c r="I30" s="7">
        <f>'표4.1.4원시data'!I30/1000</f>
        <v>253.94800000000001</v>
      </c>
      <c r="J30" s="7">
        <f>'표4.1.4원시data'!J30/1000</f>
        <v>824.02800000000002</v>
      </c>
      <c r="K30" s="7">
        <f>'표4.1.4원시data'!K30/1000</f>
        <v>0.189</v>
      </c>
      <c r="L30" s="7">
        <f>'표4.1.4원시data'!L30/1000</f>
        <v>1164.097</v>
      </c>
    </row>
    <row r="31" spans="1:12" x14ac:dyDescent="0.25">
      <c r="A31" s="87">
        <v>1929</v>
      </c>
      <c r="B31" s="10" t="s">
        <v>134</v>
      </c>
      <c r="C31" s="38">
        <f>'표4.1.4원시data'!C31</f>
        <v>27</v>
      </c>
      <c r="D31" s="39">
        <f>'표4.1.4원시data'!D31</f>
        <v>0</v>
      </c>
      <c r="E31" s="38">
        <f>'표4.1.4원시data'!E31</f>
        <v>32108</v>
      </c>
      <c r="F31" s="7" t="e">
        <f>#REF!</f>
        <v>#REF!</v>
      </c>
      <c r="G31" s="7" t="e">
        <f>#REF!</f>
        <v>#REF!</v>
      </c>
      <c r="H31" s="7" t="e">
        <f>#REF!</f>
        <v>#REF!</v>
      </c>
      <c r="I31" s="7" t="e">
        <f>#REF!</f>
        <v>#REF!</v>
      </c>
      <c r="J31" s="7" t="e">
        <f>#REF!</f>
        <v>#REF!</v>
      </c>
      <c r="K31" s="7" t="e">
        <f>#REF!</f>
        <v>#REF!</v>
      </c>
      <c r="L31" s="7" t="e">
        <f>#REF!</f>
        <v>#REF!</v>
      </c>
    </row>
    <row r="32" spans="1:12" x14ac:dyDescent="0.25">
      <c r="A32" s="87"/>
      <c r="B32" s="9" t="s">
        <v>132</v>
      </c>
      <c r="C32" s="38">
        <f>'표4.1.4원시data'!C32</f>
        <v>0</v>
      </c>
      <c r="D32" s="39">
        <f>'표4.1.4원시data'!D32</f>
        <v>0</v>
      </c>
      <c r="E32" s="38">
        <f>'표4.1.4원시data'!E32</f>
        <v>0</v>
      </c>
      <c r="F32" s="7">
        <f>'표4.1.4원시data'!F32/1000</f>
        <v>136.06399999999999</v>
      </c>
      <c r="G32" s="7">
        <f>'표4.1.4원시data'!G32/1000</f>
        <v>0</v>
      </c>
      <c r="H32" s="7">
        <f>'표4.1.4원시data'!H32/1000</f>
        <v>1653.3</v>
      </c>
      <c r="I32" s="7">
        <f>'표4.1.4원시data'!I32/1000</f>
        <v>699.33199999999999</v>
      </c>
      <c r="J32" s="7">
        <f>'표4.1.4원시data'!J32/1000</f>
        <v>827.40899999999999</v>
      </c>
      <c r="K32" s="7">
        <f>'표4.1.4원시data'!K32/1000</f>
        <v>3.5030000000000001</v>
      </c>
      <c r="L32" s="7">
        <f>'표4.1.4원시data'!L32/1000</f>
        <v>3319.6080000000002</v>
      </c>
    </row>
    <row r="33" spans="1:12" x14ac:dyDescent="0.25">
      <c r="A33" s="87">
        <v>1930</v>
      </c>
      <c r="B33" s="10" t="s">
        <v>134</v>
      </c>
      <c r="C33" s="38">
        <f>'표4.1.4원시data'!C33</f>
        <v>374</v>
      </c>
      <c r="D33" s="39">
        <f>'표4.1.4원시data'!D33</f>
        <v>0</v>
      </c>
      <c r="E33" s="38">
        <f>'표4.1.4원시data'!E33</f>
        <v>168142</v>
      </c>
      <c r="F33" s="7" t="e">
        <f>#REF!</f>
        <v>#REF!</v>
      </c>
      <c r="G33" s="7" t="e">
        <f>#REF!</f>
        <v>#REF!</v>
      </c>
      <c r="H33" s="7" t="e">
        <f>#REF!</f>
        <v>#REF!</v>
      </c>
      <c r="I33" s="7" t="e">
        <f>#REF!</f>
        <v>#REF!</v>
      </c>
      <c r="J33" s="7" t="e">
        <f>#REF!</f>
        <v>#REF!</v>
      </c>
      <c r="K33" s="7" t="e">
        <f>#REF!</f>
        <v>#REF!</v>
      </c>
      <c r="L33" s="7" t="e">
        <f>#REF!</f>
        <v>#REF!</v>
      </c>
    </row>
    <row r="34" spans="1:12" x14ac:dyDescent="0.25">
      <c r="A34" s="87"/>
      <c r="B34" s="9" t="s">
        <v>132</v>
      </c>
      <c r="C34" s="38">
        <f>'표4.1.4원시data'!C34</f>
        <v>0</v>
      </c>
      <c r="D34" s="39">
        <f>'표4.1.4원시data'!D34</f>
        <v>0</v>
      </c>
      <c r="E34" s="38">
        <f>'표4.1.4원시data'!E34</f>
        <v>0</v>
      </c>
      <c r="F34" s="7">
        <f>'표4.1.4원시data'!F34/1000</f>
        <v>719.27200000000005</v>
      </c>
      <c r="G34" s="7">
        <f>'표4.1.4원시data'!G34/1000</f>
        <v>0</v>
      </c>
      <c r="H34" s="7">
        <f>'표4.1.4원시data'!H34/1000</f>
        <v>11953.064</v>
      </c>
      <c r="I34" s="7">
        <f>'표4.1.4원시data'!I34/1000</f>
        <v>9339.1329999999998</v>
      </c>
      <c r="J34" s="7">
        <f>'표4.1.4원시data'!J34/1000</f>
        <v>3518.3629999999998</v>
      </c>
      <c r="K34" s="7">
        <f>'표4.1.4원시data'!K34/1000</f>
        <v>10.919</v>
      </c>
      <c r="L34" s="7">
        <f>'표4.1.4원시data'!L34/1000</f>
        <v>25540.751</v>
      </c>
    </row>
    <row r="35" spans="1:12" x14ac:dyDescent="0.25">
      <c r="A35" s="87">
        <v>1931</v>
      </c>
      <c r="B35" s="10" t="s">
        <v>134</v>
      </c>
      <c r="C35" s="38">
        <f>'표4.1.4원시data'!C35</f>
        <v>12</v>
      </c>
      <c r="D35" s="39">
        <f>'표4.1.4원시data'!D35</f>
        <v>0</v>
      </c>
      <c r="E35" s="38">
        <f>'표4.1.4원시data'!E35</f>
        <v>46771</v>
      </c>
      <c r="F35" s="7" t="e">
        <f>#REF!</f>
        <v>#REF!</v>
      </c>
      <c r="G35" s="7" t="e">
        <f>#REF!</f>
        <v>#REF!</v>
      </c>
      <c r="H35" s="7" t="e">
        <f>#REF!</f>
        <v>#REF!</v>
      </c>
      <c r="I35" s="7" t="e">
        <f>#REF!</f>
        <v>#REF!</v>
      </c>
      <c r="J35" s="7" t="e">
        <f>#REF!</f>
        <v>#REF!</v>
      </c>
      <c r="K35" s="7" t="e">
        <f>#REF!</f>
        <v>#REF!</v>
      </c>
      <c r="L35" s="7" t="e">
        <f>#REF!</f>
        <v>#REF!</v>
      </c>
    </row>
    <row r="36" spans="1:12" x14ac:dyDescent="0.25">
      <c r="A36" s="87"/>
      <c r="B36" s="9" t="s">
        <v>132</v>
      </c>
      <c r="C36" s="38">
        <f>'표4.1.4원시data'!C36</f>
        <v>0</v>
      </c>
      <c r="D36" s="39">
        <f>'표4.1.4원시data'!D36</f>
        <v>0</v>
      </c>
      <c r="E36" s="38">
        <f>'표4.1.4원시data'!E36</f>
        <v>0</v>
      </c>
      <c r="F36" s="7">
        <f>'표4.1.4원시data'!F36/1000</f>
        <v>76.474000000000004</v>
      </c>
      <c r="G36" s="7">
        <f>'표4.1.4원시data'!G36/1000</f>
        <v>0</v>
      </c>
      <c r="H36" s="7">
        <f>'표4.1.4원시data'!H36/1000</f>
        <v>908.59799999999996</v>
      </c>
      <c r="I36" s="7">
        <f>'표4.1.4원시data'!I36/1000</f>
        <v>1435.617</v>
      </c>
      <c r="J36" s="7">
        <f>'표4.1.4원시data'!J36/1000</f>
        <v>339.06400000000002</v>
      </c>
      <c r="K36" s="7">
        <f>'표4.1.4원시data'!K36/1000</f>
        <v>0.32700000000000001</v>
      </c>
      <c r="L36" s="7">
        <f>'표4.1.4원시data'!L36/1000</f>
        <v>2760.08</v>
      </c>
    </row>
    <row r="37" spans="1:12" x14ac:dyDescent="0.25">
      <c r="A37" s="87">
        <v>1932</v>
      </c>
      <c r="B37" s="10" t="s">
        <v>134</v>
      </c>
      <c r="C37" s="38">
        <f>'표4.1.4원시data'!C37</f>
        <v>10</v>
      </c>
      <c r="D37" s="39">
        <f>'표4.1.4원시data'!D37</f>
        <v>0</v>
      </c>
      <c r="E37" s="38">
        <f>'표4.1.4원시data'!E37</f>
        <v>13015</v>
      </c>
      <c r="F37" s="7" t="e">
        <f>#REF!</f>
        <v>#REF!</v>
      </c>
      <c r="G37" s="7" t="e">
        <f>#REF!</f>
        <v>#REF!</v>
      </c>
      <c r="H37" s="7" t="e">
        <f>#REF!</f>
        <v>#REF!</v>
      </c>
      <c r="I37" s="7" t="e">
        <f>#REF!</f>
        <v>#REF!</v>
      </c>
      <c r="J37" s="7" t="e">
        <f>#REF!</f>
        <v>#REF!</v>
      </c>
      <c r="K37" s="7" t="e">
        <f>#REF!</f>
        <v>#REF!</v>
      </c>
      <c r="L37" s="7" t="e">
        <f>#REF!</f>
        <v>#REF!</v>
      </c>
    </row>
    <row r="38" spans="1:12" x14ac:dyDescent="0.25">
      <c r="A38" s="87"/>
      <c r="B38" s="9" t="s">
        <v>132</v>
      </c>
      <c r="C38" s="38">
        <f>'표4.1.4원시data'!C38</f>
        <v>0</v>
      </c>
      <c r="D38" s="39">
        <f>'표4.1.4원시data'!D38</f>
        <v>0</v>
      </c>
      <c r="E38" s="38">
        <f>'표4.1.4원시data'!E38</f>
        <v>0</v>
      </c>
      <c r="F38" s="7">
        <f>'표4.1.4원시data'!F38/1000</f>
        <v>7.97</v>
      </c>
      <c r="G38" s="7">
        <f>'표4.1.4원시data'!G38/1000</f>
        <v>0</v>
      </c>
      <c r="H38" s="7">
        <f>'표4.1.4원시data'!H38/1000</f>
        <v>61.503</v>
      </c>
      <c r="I38" s="7">
        <f>'표4.1.4원시data'!I38/1000</f>
        <v>280.10199999999998</v>
      </c>
      <c r="J38" s="7">
        <f>'표4.1.4원시data'!J38/1000</f>
        <v>56.854999999999997</v>
      </c>
      <c r="K38" s="7">
        <f>'표4.1.4원시data'!K38/1000</f>
        <v>7.3999999999999996E-2</v>
      </c>
      <c r="L38" s="7">
        <f>'표4.1.4원시data'!L38/1000</f>
        <v>406.50400000000002</v>
      </c>
    </row>
    <row r="39" spans="1:12" x14ac:dyDescent="0.25">
      <c r="A39" s="87">
        <v>1933</v>
      </c>
      <c r="B39" s="10" t="s">
        <v>134</v>
      </c>
      <c r="C39" s="38">
        <f>'표4.1.4원시data'!C39</f>
        <v>222</v>
      </c>
      <c r="D39" s="39">
        <f>'표4.1.4원시data'!D39</f>
        <v>0</v>
      </c>
      <c r="E39" s="38">
        <f>'표4.1.4원시data'!E39</f>
        <v>265857</v>
      </c>
      <c r="F39" s="7" t="e">
        <f>#REF!</f>
        <v>#REF!</v>
      </c>
      <c r="G39" s="7" t="e">
        <f>#REF!</f>
        <v>#REF!</v>
      </c>
      <c r="H39" s="7" t="e">
        <f>#REF!</f>
        <v>#REF!</v>
      </c>
      <c r="I39" s="7" t="e">
        <f>#REF!</f>
        <v>#REF!</v>
      </c>
      <c r="J39" s="7" t="e">
        <f>#REF!</f>
        <v>#REF!</v>
      </c>
      <c r="K39" s="7" t="e">
        <f>#REF!</f>
        <v>#REF!</v>
      </c>
      <c r="L39" s="7" t="e">
        <f>#REF!</f>
        <v>#REF!</v>
      </c>
    </row>
    <row r="40" spans="1:12" x14ac:dyDescent="0.25">
      <c r="A40" s="87"/>
      <c r="B40" s="9" t="s">
        <v>132</v>
      </c>
      <c r="C40" s="38">
        <f>'표4.1.4원시data'!C40</f>
        <v>0</v>
      </c>
      <c r="D40" s="39">
        <f>'표4.1.4원시data'!D40</f>
        <v>0</v>
      </c>
      <c r="E40" s="38">
        <f>'표4.1.4원시data'!E40</f>
        <v>0</v>
      </c>
      <c r="F40" s="7">
        <f>'표4.1.4원시data'!F40/1000</f>
        <v>743.12199999999996</v>
      </c>
      <c r="G40" s="7">
        <f>'표4.1.4원시data'!G40/1000</f>
        <v>0</v>
      </c>
      <c r="H40" s="7">
        <f>'표4.1.4원시data'!H40/1000</f>
        <v>5070.3190000000004</v>
      </c>
      <c r="I40" s="7">
        <f>'표4.1.4원시data'!I40/1000</f>
        <v>10315.046</v>
      </c>
      <c r="J40" s="7">
        <f>'표4.1.4원시data'!J40/1000</f>
        <v>3344.0149999999999</v>
      </c>
      <c r="K40" s="7">
        <f>'표4.1.4원시data'!K40/1000</f>
        <v>5.694</v>
      </c>
      <c r="L40" s="7">
        <f>'표4.1.4원시data'!L40/1000</f>
        <v>19478.196</v>
      </c>
    </row>
    <row r="41" spans="1:12" x14ac:dyDescent="0.25">
      <c r="A41" s="87">
        <v>1934</v>
      </c>
      <c r="B41" s="10" t="s">
        <v>134</v>
      </c>
      <c r="C41" s="38">
        <f>'표4.1.4원시data'!C41</f>
        <v>198</v>
      </c>
      <c r="D41" s="39">
        <f>'표4.1.4원시data'!D41</f>
        <v>0</v>
      </c>
      <c r="E41" s="38">
        <f>'표4.1.4원시data'!E41</f>
        <v>216313</v>
      </c>
      <c r="F41" s="7" t="e">
        <f>#REF!</f>
        <v>#REF!</v>
      </c>
      <c r="G41" s="7" t="e">
        <f>#REF!</f>
        <v>#REF!</v>
      </c>
      <c r="H41" s="7" t="e">
        <f>#REF!</f>
        <v>#REF!</v>
      </c>
      <c r="I41" s="7" t="e">
        <f>#REF!</f>
        <v>#REF!</v>
      </c>
      <c r="J41" s="7" t="e">
        <f>#REF!</f>
        <v>#REF!</v>
      </c>
      <c r="K41" s="7" t="e">
        <f>#REF!</f>
        <v>#REF!</v>
      </c>
      <c r="L41" s="7" t="e">
        <f>#REF!</f>
        <v>#REF!</v>
      </c>
    </row>
    <row r="42" spans="1:12" x14ac:dyDescent="0.25">
      <c r="A42" s="87"/>
      <c r="B42" s="9" t="s">
        <v>132</v>
      </c>
      <c r="C42" s="38">
        <f>'표4.1.4원시data'!C42</f>
        <v>0</v>
      </c>
      <c r="D42" s="39">
        <f>'표4.1.4원시data'!D42</f>
        <v>0</v>
      </c>
      <c r="E42" s="38">
        <f>'표4.1.4원시data'!E42</f>
        <v>0</v>
      </c>
      <c r="F42" s="7">
        <f>'표4.1.4원시data'!F42/1000</f>
        <v>2116.1930000000002</v>
      </c>
      <c r="G42" s="7">
        <f>'표4.1.4원시data'!G42/1000</f>
        <v>0</v>
      </c>
      <c r="H42" s="7">
        <f>'표4.1.4원시data'!H42/1000</f>
        <v>7330.357</v>
      </c>
      <c r="I42" s="7">
        <f>'표4.1.4원시data'!I42/1000</f>
        <v>17780.698</v>
      </c>
      <c r="J42" s="7">
        <f>'표4.1.4원시data'!J42/1000</f>
        <v>5480.7290000000003</v>
      </c>
      <c r="K42" s="7">
        <f>'표4.1.4원시data'!K42/1000</f>
        <v>15.396000000000001</v>
      </c>
      <c r="L42" s="7">
        <f>'표4.1.4원시data'!L42/1000</f>
        <v>32723.373</v>
      </c>
    </row>
    <row r="43" spans="1:12" x14ac:dyDescent="0.25">
      <c r="A43" s="87">
        <v>1935</v>
      </c>
      <c r="B43" s="10" t="s">
        <v>134</v>
      </c>
      <c r="C43" s="38">
        <f>'표4.1.4원시data'!C43</f>
        <v>47</v>
      </c>
      <c r="D43" s="39">
        <f>'표4.1.4원시data'!D43</f>
        <v>0</v>
      </c>
      <c r="E43" s="38">
        <f>'표4.1.4원시data'!E43</f>
        <v>32303</v>
      </c>
      <c r="F43" s="7" t="e">
        <f>#REF!</f>
        <v>#REF!</v>
      </c>
      <c r="G43" s="7" t="e">
        <f>#REF!</f>
        <v>#REF!</v>
      </c>
      <c r="H43" s="7" t="e">
        <f>#REF!</f>
        <v>#REF!</v>
      </c>
      <c r="I43" s="7" t="e">
        <f>#REF!</f>
        <v>#REF!</v>
      </c>
      <c r="J43" s="7" t="e">
        <f>#REF!</f>
        <v>#REF!</v>
      </c>
      <c r="K43" s="7" t="e">
        <f>#REF!</f>
        <v>#REF!</v>
      </c>
      <c r="L43" s="7" t="e">
        <f>#REF!</f>
        <v>#REF!</v>
      </c>
    </row>
    <row r="44" spans="1:12" x14ac:dyDescent="0.25">
      <c r="A44" s="87"/>
      <c r="B44" s="9" t="s">
        <v>132</v>
      </c>
      <c r="C44" s="38">
        <f>'표4.1.4원시data'!C44</f>
        <v>0</v>
      </c>
      <c r="D44" s="39">
        <f>'표4.1.4원시data'!D44</f>
        <v>0</v>
      </c>
      <c r="E44" s="38">
        <f>'표4.1.4원시data'!E44</f>
        <v>0</v>
      </c>
      <c r="F44" s="7">
        <f>'표4.1.4원시data'!F44/1000</f>
        <v>69.44</v>
      </c>
      <c r="G44" s="7">
        <f>'표4.1.4원시data'!G44/1000</f>
        <v>0</v>
      </c>
      <c r="H44" s="7">
        <f>'표4.1.4원시data'!H44/1000</f>
        <v>893.34</v>
      </c>
      <c r="I44" s="7">
        <f>'표4.1.4원시data'!I44/1000</f>
        <v>2142.1080000000002</v>
      </c>
      <c r="J44" s="7">
        <f>'표4.1.4원시data'!J44/1000</f>
        <v>653.95399999999995</v>
      </c>
      <c r="K44" s="7">
        <f>'표4.1.4원시data'!K44/1000</f>
        <v>0.85299999999999998</v>
      </c>
      <c r="L44" s="7">
        <f>'표4.1.4원시data'!L44/1000</f>
        <v>3759.6950000000002</v>
      </c>
    </row>
    <row r="45" spans="1:12" x14ac:dyDescent="0.25">
      <c r="A45" s="87">
        <v>1936</v>
      </c>
      <c r="B45" s="10" t="s">
        <v>134</v>
      </c>
      <c r="C45" s="38">
        <f>'표4.1.4원시data'!C45</f>
        <v>1916</v>
      </c>
      <c r="D45" s="39">
        <f>'표4.1.4원시data'!D45</f>
        <v>0</v>
      </c>
      <c r="E45" s="38">
        <f>'표4.1.4원시data'!E45</f>
        <v>338835</v>
      </c>
      <c r="F45" s="7" t="e">
        <f>#REF!</f>
        <v>#REF!</v>
      </c>
      <c r="G45" s="7" t="e">
        <f>#REF!</f>
        <v>#REF!</v>
      </c>
      <c r="H45" s="7" t="e">
        <f>#REF!</f>
        <v>#REF!</v>
      </c>
      <c r="I45" s="7" t="e">
        <f>#REF!</f>
        <v>#REF!</v>
      </c>
      <c r="J45" s="7" t="e">
        <f>#REF!</f>
        <v>#REF!</v>
      </c>
      <c r="K45" s="7" t="e">
        <f>#REF!</f>
        <v>#REF!</v>
      </c>
      <c r="L45" s="7" t="e">
        <f>#REF!</f>
        <v>#REF!</v>
      </c>
    </row>
    <row r="46" spans="1:12" x14ac:dyDescent="0.25">
      <c r="A46" s="87"/>
      <c r="B46" s="9" t="s">
        <v>132</v>
      </c>
      <c r="C46" s="38">
        <f>'표4.1.4원시data'!C46</f>
        <v>0</v>
      </c>
      <c r="D46" s="39">
        <f>'표4.1.4원시data'!D46</f>
        <v>0</v>
      </c>
      <c r="E46" s="38">
        <f>'표4.1.4원시data'!E46</f>
        <v>0</v>
      </c>
      <c r="F46" s="7">
        <f>'표4.1.4원시data'!F46/1000</f>
        <v>4883.3130000000001</v>
      </c>
      <c r="G46" s="7">
        <f>'표4.1.4원시data'!G46/1000</f>
        <v>0</v>
      </c>
      <c r="H46" s="7">
        <f>'표4.1.4원시data'!H46/1000</f>
        <v>32172.031999999999</v>
      </c>
      <c r="I46" s="7">
        <f>'표4.1.4원시data'!I46/1000</f>
        <v>40605.182999999997</v>
      </c>
      <c r="J46" s="7">
        <f>'표4.1.4원시data'!J46/1000</f>
        <v>27916.147000000001</v>
      </c>
      <c r="K46" s="7">
        <f>'표4.1.4원시data'!K46/1000</f>
        <v>98.209000000000003</v>
      </c>
      <c r="L46" s="7">
        <f>'표4.1.4원시data'!L46/1000</f>
        <v>105674.88400000001</v>
      </c>
    </row>
    <row r="47" spans="1:12" x14ac:dyDescent="0.25">
      <c r="A47" s="87">
        <v>1937</v>
      </c>
      <c r="B47" s="10" t="s">
        <v>134</v>
      </c>
      <c r="C47" s="38">
        <f>'표4.1.4원시data'!C47</f>
        <v>240</v>
      </c>
      <c r="D47" s="39">
        <f>'표4.1.4원시data'!D47</f>
        <v>0</v>
      </c>
      <c r="E47" s="38">
        <f>'표4.1.4원시data'!E47</f>
        <v>49052</v>
      </c>
      <c r="F47" s="7" t="e">
        <f>#REF!</f>
        <v>#REF!</v>
      </c>
      <c r="G47" s="7" t="e">
        <f>#REF!</f>
        <v>#REF!</v>
      </c>
      <c r="H47" s="7" t="e">
        <f>#REF!</f>
        <v>#REF!</v>
      </c>
      <c r="I47" s="7" t="e">
        <f>#REF!</f>
        <v>#REF!</v>
      </c>
      <c r="J47" s="7" t="e">
        <f>#REF!</f>
        <v>#REF!</v>
      </c>
      <c r="K47" s="7" t="e">
        <f>#REF!</f>
        <v>#REF!</v>
      </c>
      <c r="L47" s="7" t="e">
        <f>#REF!</f>
        <v>#REF!</v>
      </c>
    </row>
    <row r="48" spans="1:12" x14ac:dyDescent="0.25">
      <c r="A48" s="87"/>
      <c r="B48" s="9" t="s">
        <v>132</v>
      </c>
      <c r="C48" s="38">
        <f>'표4.1.4원시data'!C48</f>
        <v>0</v>
      </c>
      <c r="D48" s="39">
        <f>'표4.1.4원시data'!D48</f>
        <v>0</v>
      </c>
      <c r="E48" s="38">
        <f>'표4.1.4원시data'!E48</f>
        <v>0</v>
      </c>
      <c r="F48" s="7">
        <f>'표4.1.4원시data'!F48/1000</f>
        <v>88.233999999999995</v>
      </c>
      <c r="G48" s="7">
        <f>'표4.1.4원시data'!G48/1000</f>
        <v>0</v>
      </c>
      <c r="H48" s="7">
        <f>'표4.1.4원시data'!H48/1000</f>
        <v>1208.413</v>
      </c>
      <c r="I48" s="7">
        <f>'표4.1.4원시data'!I48/1000</f>
        <v>2596.6619999999998</v>
      </c>
      <c r="J48" s="7">
        <f>'표4.1.4원시data'!J48/1000</f>
        <v>2168.8409999999999</v>
      </c>
      <c r="K48" s="7">
        <f>'표4.1.4원시data'!K48/1000</f>
        <v>0.56699999999999995</v>
      </c>
      <c r="L48" s="7">
        <f>'표4.1.4원시data'!L48/1000</f>
        <v>6062.7169999999996</v>
      </c>
    </row>
    <row r="49" spans="1:12" x14ac:dyDescent="0.25">
      <c r="A49" s="87">
        <v>1938</v>
      </c>
      <c r="B49" s="10" t="s">
        <v>134</v>
      </c>
      <c r="C49" s="38">
        <f>'표4.1.4원시data'!C49</f>
        <v>2</v>
      </c>
      <c r="D49" s="39">
        <f>'표4.1.4원시data'!D49</f>
        <v>0</v>
      </c>
      <c r="E49" s="38">
        <f>'표4.1.4원시data'!E49</f>
        <v>8450</v>
      </c>
      <c r="F49" s="7" t="e">
        <f>#REF!</f>
        <v>#REF!</v>
      </c>
      <c r="G49" s="7" t="e">
        <f>#REF!</f>
        <v>#REF!</v>
      </c>
      <c r="H49" s="7" t="e">
        <f>#REF!</f>
        <v>#REF!</v>
      </c>
      <c r="I49" s="7" t="e">
        <f>#REF!</f>
        <v>#REF!</v>
      </c>
      <c r="J49" s="7" t="e">
        <f>#REF!</f>
        <v>#REF!</v>
      </c>
      <c r="K49" s="7" t="e">
        <f>#REF!</f>
        <v>#REF!</v>
      </c>
      <c r="L49" s="7" t="e">
        <f>#REF!</f>
        <v>#REF!</v>
      </c>
    </row>
    <row r="50" spans="1:12" x14ac:dyDescent="0.25">
      <c r="A50" s="87"/>
      <c r="B50" s="9" t="s">
        <v>132</v>
      </c>
      <c r="C50" s="38">
        <f>'표4.1.4원시data'!C50</f>
        <v>0</v>
      </c>
      <c r="D50" s="39">
        <f>'표4.1.4원시data'!D50</f>
        <v>0</v>
      </c>
      <c r="E50" s="38">
        <f>'표4.1.4원시data'!E50</f>
        <v>0</v>
      </c>
      <c r="F50" s="7">
        <f>'표4.1.4원시data'!F50/1000</f>
        <v>0.31</v>
      </c>
      <c r="G50" s="7">
        <f>'표4.1.4원시data'!G50/1000</f>
        <v>0</v>
      </c>
      <c r="H50" s="7">
        <f>'표4.1.4원시data'!H50/1000</f>
        <v>79.02</v>
      </c>
      <c r="I50" s="7">
        <f>'표4.1.4원시data'!I50/1000</f>
        <v>413.524</v>
      </c>
      <c r="J50" s="7">
        <f>'표4.1.4원시data'!J50/1000</f>
        <v>78.001000000000005</v>
      </c>
      <c r="K50" s="7">
        <f>'표4.1.4원시data'!K50/1000</f>
        <v>0</v>
      </c>
      <c r="L50" s="7">
        <f>'표4.1.4원시data'!L50/1000</f>
        <v>570.85500000000002</v>
      </c>
    </row>
    <row r="51" spans="1:12" x14ac:dyDescent="0.25">
      <c r="A51" s="87">
        <v>1939</v>
      </c>
      <c r="B51" s="10" t="s">
        <v>134</v>
      </c>
      <c r="C51" s="38">
        <f>'표4.1.4원시data'!C51</f>
        <v>0</v>
      </c>
      <c r="D51" s="39">
        <f>'표4.1.4원시data'!D51</f>
        <v>0</v>
      </c>
      <c r="E51" s="38">
        <f>'표4.1.4원시data'!E51</f>
        <v>649</v>
      </c>
      <c r="F51" s="7" t="e">
        <f>#REF!</f>
        <v>#REF!</v>
      </c>
      <c r="G51" s="7" t="e">
        <f>#REF!</f>
        <v>#REF!</v>
      </c>
      <c r="H51" s="7" t="e">
        <f>#REF!</f>
        <v>#REF!</v>
      </c>
      <c r="I51" s="7" t="e">
        <f>#REF!</f>
        <v>#REF!</v>
      </c>
      <c r="J51" s="7" t="e">
        <f>#REF!</f>
        <v>#REF!</v>
      </c>
      <c r="K51" s="7" t="e">
        <f>#REF!</f>
        <v>#REF!</v>
      </c>
      <c r="L51" s="7" t="e">
        <f>#REF!</f>
        <v>#REF!</v>
      </c>
    </row>
    <row r="52" spans="1:12" x14ac:dyDescent="0.25">
      <c r="A52" s="87"/>
      <c r="B52" s="9" t="s">
        <v>132</v>
      </c>
      <c r="C52" s="38">
        <f>'표4.1.4원시data'!C52</f>
        <v>0</v>
      </c>
      <c r="D52" s="39">
        <f>'표4.1.4원시data'!D52</f>
        <v>0</v>
      </c>
      <c r="E52" s="38">
        <f>'표4.1.4원시data'!E52</f>
        <v>0</v>
      </c>
      <c r="F52" s="7">
        <f>'표4.1.4원시data'!F52/1000</f>
        <v>0.32300000000000001</v>
      </c>
      <c r="G52" s="7">
        <f>'표4.1.4원시data'!G52/1000</f>
        <v>0</v>
      </c>
      <c r="H52" s="7">
        <f>'표4.1.4원시data'!H52/1000</f>
        <v>19.477</v>
      </c>
      <c r="I52" s="7">
        <f>'표4.1.4원시data'!I52/1000</f>
        <v>57.817</v>
      </c>
      <c r="J52" s="7">
        <f>'표4.1.4원시data'!J52/1000</f>
        <v>14.058</v>
      </c>
      <c r="K52" s="7">
        <f>'표4.1.4원시data'!K52/1000</f>
        <v>0</v>
      </c>
      <c r="L52" s="7">
        <f>'표4.1.4원시data'!L52/1000</f>
        <v>91.674999999999997</v>
      </c>
    </row>
    <row r="53" spans="1:12" x14ac:dyDescent="0.25">
      <c r="A53" s="87">
        <v>1940</v>
      </c>
      <c r="B53" s="10" t="s">
        <v>134</v>
      </c>
      <c r="C53" s="38">
        <f>'표4.1.4원시data'!C53</f>
        <v>90</v>
      </c>
      <c r="D53" s="39">
        <f>'표4.1.4원시data'!D53</f>
        <v>0</v>
      </c>
      <c r="E53" s="38">
        <f>'표4.1.4원시data'!E53</f>
        <v>162259</v>
      </c>
      <c r="F53" s="7" t="e">
        <f>#REF!</f>
        <v>#REF!</v>
      </c>
      <c r="G53" s="7" t="e">
        <f>#REF!</f>
        <v>#REF!</v>
      </c>
      <c r="H53" s="7" t="e">
        <f>#REF!</f>
        <v>#REF!</v>
      </c>
      <c r="I53" s="7" t="e">
        <f>#REF!</f>
        <v>#REF!</v>
      </c>
      <c r="J53" s="7" t="e">
        <f>#REF!</f>
        <v>#REF!</v>
      </c>
      <c r="K53" s="7" t="e">
        <f>#REF!</f>
        <v>#REF!</v>
      </c>
      <c r="L53" s="7" t="e">
        <f>#REF!</f>
        <v>#REF!</v>
      </c>
    </row>
    <row r="54" spans="1:12" x14ac:dyDescent="0.25">
      <c r="A54" s="87"/>
      <c r="B54" s="9" t="s">
        <v>132</v>
      </c>
      <c r="C54" s="38">
        <f>'표4.1.4원시data'!C54</f>
        <v>0</v>
      </c>
      <c r="D54" s="39">
        <f>'표4.1.4원시data'!D54</f>
        <v>0</v>
      </c>
      <c r="E54" s="38">
        <f>'표4.1.4원시data'!E54</f>
        <v>0</v>
      </c>
      <c r="F54" s="7">
        <f>'표4.1.4원시data'!F54/1000</f>
        <v>757.05899999999997</v>
      </c>
      <c r="G54" s="7">
        <f>'표4.1.4원시data'!G54/1000</f>
        <v>0</v>
      </c>
      <c r="H54" s="7">
        <f>'표4.1.4원시data'!H54/1000</f>
        <v>9656.357</v>
      </c>
      <c r="I54" s="7">
        <f>'표4.1.4원시data'!I54/1000</f>
        <v>18244.148000000001</v>
      </c>
      <c r="J54" s="7">
        <f>'표4.1.4원시data'!J54/1000</f>
        <v>7064.7240000000002</v>
      </c>
      <c r="K54" s="7">
        <f>'표4.1.4원시data'!K54/1000</f>
        <v>3.944</v>
      </c>
      <c r="L54" s="7">
        <f>'표4.1.4원시data'!L54/1000</f>
        <v>35726.232000000004</v>
      </c>
    </row>
    <row r="55" spans="1:12" x14ac:dyDescent="0.25">
      <c r="A55" s="87">
        <v>1941</v>
      </c>
      <c r="B55" s="10" t="s">
        <v>134</v>
      </c>
      <c r="C55" s="38">
        <f>'표4.1.4원시data'!C55</f>
        <v>105</v>
      </c>
      <c r="D55" s="39">
        <f>'표4.1.4원시data'!D55</f>
        <v>0</v>
      </c>
      <c r="E55" s="38">
        <f>'표4.1.4원시data'!E55</f>
        <v>118307</v>
      </c>
      <c r="F55" s="7" t="e">
        <f>#REF!</f>
        <v>#REF!</v>
      </c>
      <c r="G55" s="7" t="e">
        <f>#REF!</f>
        <v>#REF!</v>
      </c>
      <c r="H55" s="7" t="e">
        <f>#REF!</f>
        <v>#REF!</v>
      </c>
      <c r="I55" s="7" t="e">
        <f>#REF!</f>
        <v>#REF!</v>
      </c>
      <c r="J55" s="7" t="e">
        <f>#REF!</f>
        <v>#REF!</v>
      </c>
      <c r="K55" s="7" t="e">
        <f>#REF!</f>
        <v>#REF!</v>
      </c>
      <c r="L55" s="7" t="e">
        <f>#REF!</f>
        <v>#REF!</v>
      </c>
    </row>
    <row r="56" spans="1:12" x14ac:dyDescent="0.25">
      <c r="A56" s="87"/>
      <c r="B56" s="9" t="s">
        <v>132</v>
      </c>
      <c r="C56" s="38">
        <f>'표4.1.4원시data'!C56</f>
        <v>0</v>
      </c>
      <c r="D56" s="39">
        <f>'표4.1.4원시data'!D56</f>
        <v>0</v>
      </c>
      <c r="E56" s="38">
        <f>'표4.1.4원시data'!E56</f>
        <v>0</v>
      </c>
      <c r="F56" s="7">
        <f>'표4.1.4원시data'!F56/1000</f>
        <v>1620.405</v>
      </c>
      <c r="G56" s="7">
        <f>'표4.1.4원시data'!G56/1000</f>
        <v>0</v>
      </c>
      <c r="H56" s="7">
        <f>'표4.1.4원시data'!H56/1000</f>
        <v>24187.63</v>
      </c>
      <c r="I56" s="7">
        <f>'표4.1.4원시data'!I56/1000</f>
        <v>21901.455999999998</v>
      </c>
      <c r="J56" s="7">
        <f>'표4.1.4원시data'!J56/1000</f>
        <v>10771.23</v>
      </c>
      <c r="K56" s="7">
        <f>'표4.1.4원시data'!K56/1000</f>
        <v>24.352</v>
      </c>
      <c r="L56" s="7">
        <f>'표4.1.4원시data'!L56/1000</f>
        <v>58505.072999999997</v>
      </c>
    </row>
    <row r="57" spans="1:12" x14ac:dyDescent="0.25">
      <c r="A57" s="87">
        <v>1942</v>
      </c>
      <c r="B57" s="10" t="s">
        <v>134</v>
      </c>
      <c r="C57" s="38">
        <f>'표4.1.4원시data'!C57</f>
        <v>101</v>
      </c>
      <c r="D57" s="39">
        <f>'표4.1.4원시data'!D57</f>
        <v>0</v>
      </c>
      <c r="E57" s="38">
        <f>'표4.1.4원시data'!E57</f>
        <v>68107</v>
      </c>
      <c r="F57" s="7" t="e">
        <f>#REF!</f>
        <v>#REF!</v>
      </c>
      <c r="G57" s="7" t="e">
        <f>#REF!</f>
        <v>#REF!</v>
      </c>
      <c r="H57" s="7" t="e">
        <f>#REF!</f>
        <v>#REF!</v>
      </c>
      <c r="I57" s="7" t="e">
        <f>#REF!</f>
        <v>#REF!</v>
      </c>
      <c r="J57" s="7" t="e">
        <f>#REF!</f>
        <v>#REF!</v>
      </c>
      <c r="K57" s="7" t="e">
        <f>#REF!</f>
        <v>#REF!</v>
      </c>
      <c r="L57" s="7" t="e">
        <f>#REF!</f>
        <v>#REF!</v>
      </c>
    </row>
    <row r="58" spans="1:12" x14ac:dyDescent="0.25">
      <c r="A58" s="87"/>
      <c r="B58" s="9" t="s">
        <v>132</v>
      </c>
      <c r="C58" s="38">
        <f>'표4.1.4원시data'!C58</f>
        <v>0</v>
      </c>
      <c r="D58" s="39">
        <f>'표4.1.4원시data'!D58</f>
        <v>0</v>
      </c>
      <c r="E58" s="38">
        <f>'표4.1.4원시data'!E58</f>
        <v>0</v>
      </c>
      <c r="F58" s="7">
        <f>'표4.1.4원시data'!F58/1000</f>
        <v>840.44299999999998</v>
      </c>
      <c r="G58" s="7">
        <f>'표4.1.4원시data'!G58/1000</f>
        <v>0</v>
      </c>
      <c r="H58" s="7">
        <f>'표4.1.4원시data'!H58/1000</f>
        <v>9180.6280000000006</v>
      </c>
      <c r="I58" s="7">
        <f>'표4.1.4원시data'!I58/1000</f>
        <v>10192.567999999999</v>
      </c>
      <c r="J58" s="7">
        <f>'표4.1.4원시data'!J58/1000</f>
        <v>5290.4539999999997</v>
      </c>
      <c r="K58" s="7">
        <f>'표4.1.4원시data'!K58/1000</f>
        <v>17.058</v>
      </c>
      <c r="L58" s="7">
        <f>'표4.1.4원시data'!L58/1000</f>
        <v>25521.151000000002</v>
      </c>
    </row>
    <row r="59" spans="1:12" x14ac:dyDescent="0.25">
      <c r="A59" s="87">
        <v>1943</v>
      </c>
      <c r="B59" s="10" t="s">
        <v>134</v>
      </c>
      <c r="C59" s="38">
        <f>'표4.1.4원시data'!C59</f>
        <v>104</v>
      </c>
      <c r="D59" s="39">
        <f>'표4.1.4원시data'!D59</f>
        <v>0</v>
      </c>
      <c r="E59" s="38">
        <f>'표4.1.4원시data'!E59</f>
        <v>41916</v>
      </c>
      <c r="F59" s="7" t="e">
        <f>#REF!</f>
        <v>#REF!</v>
      </c>
      <c r="G59" s="7" t="e">
        <f>#REF!</f>
        <v>#REF!</v>
      </c>
      <c r="H59" s="7" t="e">
        <f>#REF!</f>
        <v>#REF!</v>
      </c>
      <c r="I59" s="7" t="e">
        <f>#REF!</f>
        <v>#REF!</v>
      </c>
      <c r="J59" s="7" t="e">
        <f>#REF!</f>
        <v>#REF!</v>
      </c>
      <c r="K59" s="7" t="e">
        <f>#REF!</f>
        <v>#REF!</v>
      </c>
      <c r="L59" s="7" t="e">
        <f>#REF!</f>
        <v>#REF!</v>
      </c>
    </row>
    <row r="60" spans="1:12" x14ac:dyDescent="0.25">
      <c r="A60" s="87"/>
      <c r="B60" s="9" t="s">
        <v>132</v>
      </c>
      <c r="C60" s="38">
        <f>'표4.1.4원시data'!C60</f>
        <v>0</v>
      </c>
      <c r="D60" s="39">
        <f>'표4.1.4원시data'!D60</f>
        <v>0</v>
      </c>
      <c r="E60" s="38">
        <f>'표4.1.4원시data'!E60</f>
        <v>0</v>
      </c>
      <c r="F60" s="7">
        <f>'표4.1.4원시data'!F60/1000</f>
        <v>724.60900000000004</v>
      </c>
      <c r="G60" s="7">
        <f>'표4.1.4원시data'!G60/1000</f>
        <v>0</v>
      </c>
      <c r="H60" s="7">
        <f>'표4.1.4원시data'!H60/1000</f>
        <v>6359.8590000000004</v>
      </c>
      <c r="I60" s="7">
        <f>'표4.1.4원시data'!I60/1000</f>
        <v>6705.2470000000003</v>
      </c>
      <c r="J60" s="7">
        <f>'표4.1.4원시data'!J60/1000</f>
        <v>3275.0010000000002</v>
      </c>
      <c r="K60" s="7">
        <f>'표4.1.4원시data'!K60/1000</f>
        <v>15.648</v>
      </c>
      <c r="L60" s="7">
        <f>'표4.1.4원시data'!L60/1000</f>
        <v>17080.364000000001</v>
      </c>
    </row>
    <row r="61" spans="1:12" x14ac:dyDescent="0.25">
      <c r="A61" s="87">
        <v>1944</v>
      </c>
      <c r="B61" s="10" t="s">
        <v>134</v>
      </c>
      <c r="C61" s="38">
        <f>'표4.1.4원시data'!C61</f>
        <v>131</v>
      </c>
      <c r="D61" s="39">
        <f>'표4.1.4원시data'!D61</f>
        <v>0</v>
      </c>
      <c r="E61" s="38">
        <f>'표4.1.4원시data'!E61</f>
        <v>44303</v>
      </c>
      <c r="F61" s="7" t="e">
        <f>#REF!</f>
        <v>#REF!</v>
      </c>
      <c r="G61" s="7" t="e">
        <f>#REF!</f>
        <v>#REF!</v>
      </c>
      <c r="H61" s="7" t="e">
        <f>#REF!</f>
        <v>#REF!</v>
      </c>
      <c r="I61" s="7" t="e">
        <f>#REF!</f>
        <v>#REF!</v>
      </c>
      <c r="J61" s="7" t="e">
        <f>#REF!</f>
        <v>#REF!</v>
      </c>
      <c r="K61" s="7" t="e">
        <f>#REF!</f>
        <v>#REF!</v>
      </c>
      <c r="L61" s="7" t="e">
        <f>#REF!</f>
        <v>#REF!</v>
      </c>
    </row>
    <row r="62" spans="1:12" x14ac:dyDescent="0.25">
      <c r="A62" s="87"/>
      <c r="B62" s="9" t="s">
        <v>132</v>
      </c>
      <c r="C62" s="38">
        <f>'표4.1.4원시data'!C62</f>
        <v>0</v>
      </c>
      <c r="D62" s="39">
        <f>'표4.1.4원시data'!D62</f>
        <v>0</v>
      </c>
      <c r="E62" s="38">
        <f>'표4.1.4원시data'!E62</f>
        <v>0</v>
      </c>
      <c r="F62" s="7">
        <f>'표4.1.4원시data'!F62/1000</f>
        <v>2188.982</v>
      </c>
      <c r="G62" s="7">
        <f>'표4.1.4원시data'!G62/1000</f>
        <v>0</v>
      </c>
      <c r="H62" s="7">
        <f>'표4.1.4원시data'!H62/1000</f>
        <v>16889.315999999999</v>
      </c>
      <c r="I62" s="7">
        <f>'표4.1.4원시data'!I62/1000</f>
        <v>11337.507</v>
      </c>
      <c r="J62" s="7">
        <f>'표4.1.4원시data'!J62/1000</f>
        <v>8978.6309999999994</v>
      </c>
      <c r="K62" s="7">
        <f>'표4.1.4원시data'!K62/1000</f>
        <v>52.776000000000003</v>
      </c>
      <c r="L62" s="7">
        <f>'표4.1.4원시data'!L62/1000</f>
        <v>39447.212</v>
      </c>
    </row>
    <row r="63" spans="1:12" x14ac:dyDescent="0.25">
      <c r="A63" s="87">
        <v>1958</v>
      </c>
      <c r="B63" s="10" t="s">
        <v>134</v>
      </c>
      <c r="C63" s="38">
        <f>'표4.1.4원시data'!C89</f>
        <v>161</v>
      </c>
      <c r="D63" s="38">
        <f>'표4.1.4원시data'!D89</f>
        <v>0</v>
      </c>
      <c r="E63" s="38">
        <f>'표4.1.4원시data'!E89</f>
        <v>210380.9</v>
      </c>
      <c r="F63" s="7" t="e">
        <f>#REF!</f>
        <v>#REF!</v>
      </c>
      <c r="G63" s="7" t="e">
        <f>#REF!</f>
        <v>#REF!</v>
      </c>
      <c r="H63" s="7" t="e">
        <f>#REF!</f>
        <v>#REF!</v>
      </c>
      <c r="I63" s="7" t="e">
        <f>#REF!</f>
        <v>#REF!</v>
      </c>
      <c r="J63" s="7" t="e">
        <f>#REF!</f>
        <v>#REF!</v>
      </c>
      <c r="K63" s="7" t="e">
        <f>#REF!</f>
        <v>#REF!</v>
      </c>
      <c r="L63" s="7" t="e">
        <f>#REF!</f>
        <v>#REF!</v>
      </c>
    </row>
    <row r="64" spans="1:12" x14ac:dyDescent="0.25">
      <c r="A64" s="87"/>
      <c r="B64" s="9" t="s">
        <v>132</v>
      </c>
      <c r="C64" s="38">
        <f>'표4.1.4원시data'!C90</f>
        <v>0</v>
      </c>
      <c r="D64" s="38">
        <f>'표4.1.4원시data'!D90</f>
        <v>0</v>
      </c>
      <c r="E64" s="38">
        <f>'표4.1.4원시data'!E90</f>
        <v>0</v>
      </c>
      <c r="F64" s="7">
        <f>'표4.1.4원시data'!F90/1000</f>
        <v>1074138</v>
      </c>
      <c r="G64" s="7">
        <f>'표4.1.4원시data'!G90/1000</f>
        <v>0</v>
      </c>
      <c r="H64" s="7">
        <f>'표4.1.4원시data'!H90/1000</f>
        <v>20369381</v>
      </c>
      <c r="I64" s="7">
        <f>'표4.1.4원시data'!I90/1000</f>
        <v>419504</v>
      </c>
      <c r="J64" s="7">
        <f>'표4.1.4원시data'!J90/1000</f>
        <v>4373322</v>
      </c>
      <c r="K64" s="7">
        <f>'표4.1.4원시data'!K90/1000</f>
        <v>92814</v>
      </c>
      <c r="L64" s="7">
        <f>'표4.1.4원시data'!L90/1000</f>
        <v>26329159</v>
      </c>
    </row>
    <row r="65" spans="1:12" x14ac:dyDescent="0.25">
      <c r="A65" s="87">
        <v>1959</v>
      </c>
      <c r="B65" s="10" t="s">
        <v>134</v>
      </c>
      <c r="C65" s="38">
        <f>'표4.1.4원시data'!C91</f>
        <v>781</v>
      </c>
      <c r="D65" s="38">
        <f>'표4.1.4원시data'!D91</f>
        <v>0</v>
      </c>
      <c r="E65" s="38">
        <f>'표4.1.4원시data'!E91</f>
        <v>236807.5</v>
      </c>
      <c r="F65" s="7" t="e">
        <f>#REF!</f>
        <v>#REF!</v>
      </c>
      <c r="G65" s="7" t="e">
        <f>#REF!</f>
        <v>#REF!</v>
      </c>
      <c r="H65" s="7" t="e">
        <f>#REF!</f>
        <v>#REF!</v>
      </c>
      <c r="I65" s="7" t="e">
        <f>#REF!</f>
        <v>#REF!</v>
      </c>
      <c r="J65" s="7" t="e">
        <f>#REF!</f>
        <v>#REF!</v>
      </c>
      <c r="K65" s="7" t="e">
        <f>#REF!</f>
        <v>#REF!</v>
      </c>
      <c r="L65" s="7" t="e">
        <f>#REF!</f>
        <v>#REF!</v>
      </c>
    </row>
    <row r="66" spans="1:12" x14ac:dyDescent="0.25">
      <c r="A66" s="87"/>
      <c r="B66" s="9" t="s">
        <v>132</v>
      </c>
      <c r="C66" s="38">
        <f>'표4.1.4원시data'!C92</f>
        <v>0</v>
      </c>
      <c r="D66" s="38">
        <f>'표4.1.4원시data'!D92</f>
        <v>0</v>
      </c>
      <c r="E66" s="38">
        <f>'표4.1.4원시data'!E92</f>
        <v>0</v>
      </c>
      <c r="F66" s="7">
        <f>'표4.1.4원시data'!F92/1000</f>
        <v>12525133</v>
      </c>
      <c r="G66" s="7">
        <f>'표4.1.4원시data'!G92/1000</f>
        <v>0</v>
      </c>
      <c r="H66" s="7">
        <f>'표4.1.4원시data'!H92/1000</f>
        <v>35483163</v>
      </c>
      <c r="I66" s="7">
        <f>'표4.1.4원시data'!I92/1000</f>
        <v>18576296</v>
      </c>
      <c r="J66" s="7">
        <f>'표4.1.4원시data'!J92/1000</f>
        <v>14891937</v>
      </c>
      <c r="K66" s="7">
        <f>'표4.1.4원시data'!K92/1000</f>
        <v>3651301</v>
      </c>
      <c r="L66" s="7">
        <f>'표4.1.4원시data'!L92/1000</f>
        <v>85127830</v>
      </c>
    </row>
    <row r="67" spans="1:12" x14ac:dyDescent="0.25">
      <c r="A67" s="87">
        <v>1960</v>
      </c>
      <c r="B67" s="10" t="s">
        <v>134</v>
      </c>
      <c r="C67" s="38">
        <f>'표4.1.4원시data'!C93</f>
        <v>81</v>
      </c>
      <c r="D67" s="38">
        <f>'표4.1.4원시data'!D93</f>
        <v>0</v>
      </c>
      <c r="E67" s="38">
        <f>'표4.1.4원시data'!E93</f>
        <v>86557.8</v>
      </c>
      <c r="F67" s="7" t="e">
        <f>#REF!</f>
        <v>#REF!</v>
      </c>
      <c r="G67" s="7" t="e">
        <f>#REF!</f>
        <v>#REF!</v>
      </c>
      <c r="H67" s="7" t="e">
        <f>#REF!</f>
        <v>#REF!</v>
      </c>
      <c r="I67" s="7" t="e">
        <f>#REF!</f>
        <v>#REF!</v>
      </c>
      <c r="J67" s="7" t="e">
        <f>#REF!</f>
        <v>#REF!</v>
      </c>
      <c r="K67" s="7" t="e">
        <f>#REF!</f>
        <v>#REF!</v>
      </c>
      <c r="L67" s="7" t="e">
        <f>#REF!</f>
        <v>#REF!</v>
      </c>
    </row>
    <row r="68" spans="1:12" x14ac:dyDescent="0.25">
      <c r="A68" s="87"/>
      <c r="B68" s="9" t="s">
        <v>132</v>
      </c>
      <c r="C68" s="38">
        <f>'표4.1.4원시data'!C94</f>
        <v>0</v>
      </c>
      <c r="D68" s="38">
        <f>'표4.1.4원시data'!D94</f>
        <v>0</v>
      </c>
      <c r="E68" s="38">
        <f>'표4.1.4원시data'!E94</f>
        <v>0</v>
      </c>
      <c r="F68" s="7">
        <f>'표4.1.4원시data'!F94/1000</f>
        <v>1284222</v>
      </c>
      <c r="G68" s="7">
        <f>'표4.1.4원시data'!G94/1000</f>
        <v>0</v>
      </c>
      <c r="H68" s="7">
        <f>'표4.1.4원시data'!H94/1000</f>
        <v>15433419</v>
      </c>
      <c r="I68" s="7">
        <f>'표4.1.4원시data'!I94/1000</f>
        <v>3217868</v>
      </c>
      <c r="J68" s="7">
        <f>'표4.1.4원시data'!J94/1000</f>
        <v>2329133</v>
      </c>
      <c r="K68" s="7">
        <f>'표4.1.4원시data'!K94/1000</f>
        <v>550214</v>
      </c>
      <c r="L68" s="7">
        <f>'표4.1.4원시data'!L94/1000</f>
        <v>22814856</v>
      </c>
    </row>
    <row r="69" spans="1:12" x14ac:dyDescent="0.25">
      <c r="A69" s="87">
        <v>1961</v>
      </c>
      <c r="B69" s="10" t="s">
        <v>134</v>
      </c>
      <c r="C69" s="38">
        <f>'표4.1.4원시data'!C95</f>
        <v>252</v>
      </c>
      <c r="D69" s="38">
        <f>'표4.1.4원시data'!D95</f>
        <v>0</v>
      </c>
      <c r="E69" s="38">
        <f>'표4.1.4원시data'!E95</f>
        <v>74375.399999999994</v>
      </c>
      <c r="F69" s="7" t="e">
        <f>#REF!</f>
        <v>#REF!</v>
      </c>
      <c r="G69" s="7" t="e">
        <f>#REF!</f>
        <v>#REF!</v>
      </c>
      <c r="H69" s="7" t="e">
        <f>#REF!</f>
        <v>#REF!</v>
      </c>
      <c r="I69" s="7" t="e">
        <f>#REF!</f>
        <v>#REF!</v>
      </c>
      <c r="J69" s="7" t="e">
        <f>#REF!</f>
        <v>#REF!</v>
      </c>
      <c r="K69" s="7" t="e">
        <f>#REF!</f>
        <v>#REF!</v>
      </c>
      <c r="L69" s="7" t="e">
        <f>#REF!</f>
        <v>#REF!</v>
      </c>
    </row>
    <row r="70" spans="1:12" x14ac:dyDescent="0.25">
      <c r="A70" s="87"/>
      <c r="B70" s="9" t="s">
        <v>132</v>
      </c>
      <c r="C70" s="38">
        <f>'표4.1.4원시data'!C96</f>
        <v>0</v>
      </c>
      <c r="D70" s="38">
        <f>'표4.1.4원시data'!D96</f>
        <v>0</v>
      </c>
      <c r="E70" s="38">
        <f>'표4.1.4원시data'!E96</f>
        <v>0</v>
      </c>
      <c r="F70" s="7">
        <f>'표4.1.4원시data'!F96/1000</f>
        <v>1243878</v>
      </c>
      <c r="G70" s="7">
        <f>'표4.1.4원시data'!G96/1000</f>
        <v>0</v>
      </c>
      <c r="H70" s="7">
        <f>'표4.1.4원시data'!H96/1000</f>
        <v>9067381</v>
      </c>
      <c r="I70" s="7">
        <f>'표4.1.4원시data'!I96/1000</f>
        <v>3793366</v>
      </c>
      <c r="J70" s="7">
        <f>'표4.1.4원시data'!J96/1000</f>
        <v>3208744</v>
      </c>
      <c r="K70" s="7">
        <f>'표4.1.4원시data'!K96/1000</f>
        <v>147745</v>
      </c>
      <c r="L70" s="7">
        <f>'표4.1.4원시data'!L96/1000</f>
        <v>17461114</v>
      </c>
    </row>
    <row r="71" spans="1:12" x14ac:dyDescent="0.25">
      <c r="A71" s="87">
        <v>1962</v>
      </c>
      <c r="B71" s="10" t="s">
        <v>134</v>
      </c>
      <c r="C71" s="38">
        <f>'표4.1.4원시data'!C97</f>
        <v>327</v>
      </c>
      <c r="D71" s="38">
        <f>'표4.1.4원시data'!D97</f>
        <v>0</v>
      </c>
      <c r="E71" s="38">
        <f>'표4.1.4원시data'!E97</f>
        <v>252267.9</v>
      </c>
      <c r="F71" s="7" t="e">
        <f>#REF!</f>
        <v>#REF!</v>
      </c>
      <c r="G71" s="7" t="e">
        <f>#REF!</f>
        <v>#REF!</v>
      </c>
      <c r="H71" s="7" t="e">
        <f>#REF!</f>
        <v>#REF!</v>
      </c>
      <c r="I71" s="7" t="e">
        <f>#REF!</f>
        <v>#REF!</v>
      </c>
      <c r="J71" s="7" t="e">
        <f>#REF!</f>
        <v>#REF!</v>
      </c>
      <c r="K71" s="7" t="e">
        <f>#REF!</f>
        <v>#REF!</v>
      </c>
      <c r="L71" s="7" t="e">
        <f>#REF!</f>
        <v>#REF!</v>
      </c>
    </row>
    <row r="72" spans="1:12" x14ac:dyDescent="0.25">
      <c r="A72" s="87"/>
      <c r="B72" s="9" t="s">
        <v>132</v>
      </c>
      <c r="C72" s="38">
        <f>'표4.1.4원시data'!C98</f>
        <v>0</v>
      </c>
      <c r="D72" s="38">
        <f>'표4.1.4원시data'!D98</f>
        <v>0</v>
      </c>
      <c r="E72" s="38">
        <f>'표4.1.4원시data'!E98</f>
        <v>0</v>
      </c>
      <c r="F72" s="7">
        <f>'표4.1.4원시data'!F98/1000</f>
        <v>117845.65399999999</v>
      </c>
      <c r="G72" s="7">
        <f>'표4.1.4원시data'!G98/1000</f>
        <v>0</v>
      </c>
      <c r="H72" s="7">
        <f>'표4.1.4원시data'!H98/1000</f>
        <v>11534.59</v>
      </c>
      <c r="I72" s="7">
        <f>'표4.1.4원시data'!I98/1000</f>
        <v>59456.747000000003</v>
      </c>
      <c r="J72" s="7">
        <f>'표4.1.4원시data'!J98/1000</f>
        <v>268073.63799999998</v>
      </c>
      <c r="K72" s="7">
        <f>'표4.1.4원시data'!K98/1000</f>
        <v>608748.33100000001</v>
      </c>
      <c r="L72" s="7">
        <f>'표4.1.4원시data'!L98/1000</f>
        <v>1065658.96</v>
      </c>
    </row>
    <row r="73" spans="1:12" x14ac:dyDescent="0.25">
      <c r="A73" s="87">
        <v>1963</v>
      </c>
      <c r="B73" s="10" t="s">
        <v>134</v>
      </c>
      <c r="C73" s="38">
        <f>'표4.1.4원시data'!C99</f>
        <v>296</v>
      </c>
      <c r="D73" s="38">
        <f>'표4.1.4원시data'!D99</f>
        <v>0</v>
      </c>
      <c r="E73" s="38">
        <f>'표4.1.4원시data'!E99</f>
        <v>170335.8</v>
      </c>
      <c r="F73" s="7" t="e">
        <f>#REF!</f>
        <v>#REF!</v>
      </c>
      <c r="G73" s="7" t="e">
        <f>#REF!</f>
        <v>#REF!</v>
      </c>
      <c r="H73" s="7" t="e">
        <f>#REF!</f>
        <v>#REF!</v>
      </c>
      <c r="I73" s="7" t="e">
        <f>#REF!</f>
        <v>#REF!</v>
      </c>
      <c r="J73" s="7" t="e">
        <f>#REF!</f>
        <v>#REF!</v>
      </c>
      <c r="K73" s="7" t="e">
        <f>#REF!</f>
        <v>#REF!</v>
      </c>
      <c r="L73" s="7" t="e">
        <f>#REF!</f>
        <v>#REF!</v>
      </c>
    </row>
    <row r="74" spans="1:12" x14ac:dyDescent="0.25">
      <c r="A74" s="87"/>
      <c r="B74" s="9" t="s">
        <v>132</v>
      </c>
      <c r="C74" s="38">
        <f>'표4.1.4원시data'!C100</f>
        <v>0</v>
      </c>
      <c r="D74" s="38">
        <f>'표4.1.4원시data'!D100</f>
        <v>0</v>
      </c>
      <c r="E74" s="38">
        <f>'표4.1.4원시data'!E100</f>
        <v>0</v>
      </c>
      <c r="F74" s="7">
        <f>'표4.1.4원시data'!F100/1000</f>
        <v>231425.85</v>
      </c>
      <c r="G74" s="7">
        <f>'표4.1.4원시data'!G100/1000</f>
        <v>0</v>
      </c>
      <c r="H74" s="7">
        <f>'표4.1.4원시data'!H100/1000</f>
        <v>1850786.3970000001</v>
      </c>
      <c r="I74" s="7">
        <f>'표4.1.4원시data'!I100/1000</f>
        <v>1237230.3119999999</v>
      </c>
      <c r="J74" s="7">
        <f>'표4.1.4원시data'!J100/1000</f>
        <v>997482.00399999996</v>
      </c>
      <c r="K74" s="7">
        <f>'표4.1.4원시data'!K100/1000</f>
        <v>395516.09</v>
      </c>
      <c r="L74" s="7">
        <f>'표4.1.4원시data'!L100/1000</f>
        <v>4712440.6529999999</v>
      </c>
    </row>
    <row r="75" spans="1:12" x14ac:dyDescent="0.25">
      <c r="A75" s="87">
        <v>1964</v>
      </c>
      <c r="B75" s="10" t="s">
        <v>134</v>
      </c>
      <c r="C75" s="38">
        <f>'표4.1.4원시data'!C101</f>
        <v>472</v>
      </c>
      <c r="D75" s="38">
        <f>'표4.1.4원시data'!D101</f>
        <v>107489</v>
      </c>
      <c r="E75" s="38">
        <f>'표4.1.4원시data'!E101</f>
        <v>38884.1</v>
      </c>
      <c r="F75" s="7" t="e">
        <f>#REF!</f>
        <v>#REF!</v>
      </c>
      <c r="G75" s="7" t="e">
        <f>#REF!</f>
        <v>#REF!</v>
      </c>
      <c r="H75" s="7" t="e">
        <f>#REF!</f>
        <v>#REF!</v>
      </c>
      <c r="I75" s="7" t="e">
        <f>#REF!</f>
        <v>#REF!</v>
      </c>
      <c r="J75" s="7" t="e">
        <f>#REF!</f>
        <v>#REF!</v>
      </c>
      <c r="K75" s="7" t="e">
        <f>#REF!</f>
        <v>#REF!</v>
      </c>
      <c r="L75" s="7" t="e">
        <f>#REF!</f>
        <v>#REF!</v>
      </c>
    </row>
    <row r="76" spans="1:12" x14ac:dyDescent="0.25">
      <c r="A76" s="87"/>
      <c r="B76" s="9" t="s">
        <v>132</v>
      </c>
      <c r="C76" s="38">
        <f>'표4.1.4원시data'!C102</f>
        <v>0</v>
      </c>
      <c r="D76" s="38">
        <f>'표4.1.4원시data'!D102</f>
        <v>0</v>
      </c>
      <c r="E76" s="38">
        <f>'표4.1.4원시data'!E102</f>
        <v>0</v>
      </c>
      <c r="F76" s="7">
        <f>'표4.1.4원시data'!F102/1000</f>
        <v>194818.86</v>
      </c>
      <c r="G76" s="7">
        <f>'표4.1.4원시data'!G102/1000</f>
        <v>0</v>
      </c>
      <c r="H76" s="7">
        <f>'표4.1.4원시data'!H102/1000</f>
        <v>1251564.27</v>
      </c>
      <c r="I76" s="7">
        <f>'표4.1.4원시data'!I102/1000</f>
        <v>867632.45</v>
      </c>
      <c r="J76" s="7">
        <f>'표4.1.4원시data'!J102/1000</f>
        <v>816640.39</v>
      </c>
      <c r="K76" s="7">
        <f>'표4.1.4원시data'!K102/1000</f>
        <v>262804.15999999997</v>
      </c>
      <c r="L76" s="7">
        <f>'표4.1.4원시data'!L102/1000</f>
        <v>3393460.13</v>
      </c>
    </row>
    <row r="77" spans="1:12" x14ac:dyDescent="0.25">
      <c r="A77" s="87">
        <v>1965</v>
      </c>
      <c r="B77" s="10" t="s">
        <v>134</v>
      </c>
      <c r="C77" s="38">
        <f>'표4.1.4원시data'!C103</f>
        <v>328</v>
      </c>
      <c r="D77" s="38">
        <f>'표4.1.4원시data'!D103</f>
        <v>290058</v>
      </c>
      <c r="E77" s="38">
        <f>'표4.1.4원시data'!E103</f>
        <v>119976.7</v>
      </c>
      <c r="F77" s="7" t="e">
        <f>#REF!</f>
        <v>#REF!</v>
      </c>
      <c r="G77" s="7" t="e">
        <f>#REF!</f>
        <v>#REF!</v>
      </c>
      <c r="H77" s="7" t="e">
        <f>#REF!</f>
        <v>#REF!</v>
      </c>
      <c r="I77" s="7" t="e">
        <f>#REF!</f>
        <v>#REF!</v>
      </c>
      <c r="J77" s="7" t="e">
        <f>#REF!</f>
        <v>#REF!</v>
      </c>
      <c r="K77" s="7" t="e">
        <f>#REF!</f>
        <v>#REF!</v>
      </c>
      <c r="L77" s="7" t="e">
        <f>#REF!</f>
        <v>#REF!</v>
      </c>
    </row>
    <row r="78" spans="1:12" x14ac:dyDescent="0.25">
      <c r="A78" s="87"/>
      <c r="B78" s="9" t="s">
        <v>132</v>
      </c>
      <c r="C78" s="38">
        <f>'표4.1.4원시data'!C104</f>
        <v>0</v>
      </c>
      <c r="D78" s="38">
        <f>'표4.1.4원시data'!D104</f>
        <v>0</v>
      </c>
      <c r="E78" s="38">
        <f>'표4.1.4원시data'!E104</f>
        <v>0</v>
      </c>
      <c r="F78" s="7">
        <f>'표4.1.4원시data'!F104/1000</f>
        <v>941538.95499999996</v>
      </c>
      <c r="G78" s="7">
        <f>'표4.1.4원시data'!G104/1000</f>
        <v>10871.1</v>
      </c>
      <c r="H78" s="7">
        <f>'표4.1.4원시data'!H104/1000</f>
        <v>2857449.91</v>
      </c>
      <c r="I78" s="7">
        <f>'표4.1.4원시data'!I104/1000</f>
        <v>2992735.9070000001</v>
      </c>
      <c r="J78" s="7">
        <f>'표4.1.4원시data'!J104/1000</f>
        <v>3392213.6189999999</v>
      </c>
      <c r="K78" s="7">
        <f>'표4.1.4원시data'!K104/1000</f>
        <v>705599.07700000005</v>
      </c>
      <c r="L78" s="7">
        <f>'표4.1.4원시data'!L104/1000</f>
        <v>10900408.568</v>
      </c>
    </row>
    <row r="79" spans="1:12" x14ac:dyDescent="0.25">
      <c r="A79" s="87">
        <v>1966</v>
      </c>
      <c r="B79" s="10" t="s">
        <v>134</v>
      </c>
      <c r="C79" s="38">
        <f>'표4.1.4원시data'!C105</f>
        <v>157</v>
      </c>
      <c r="D79" s="38">
        <f>'표4.1.4원시data'!D105</f>
        <v>163687</v>
      </c>
      <c r="E79" s="38">
        <f>'표4.1.4원시data'!E105</f>
        <v>53565.8</v>
      </c>
      <c r="F79" s="7" t="e">
        <f>#REF!</f>
        <v>#REF!</v>
      </c>
      <c r="G79" s="7" t="e">
        <f>#REF!</f>
        <v>#REF!</v>
      </c>
      <c r="H79" s="7" t="e">
        <f>#REF!</f>
        <v>#REF!</v>
      </c>
      <c r="I79" s="7" t="e">
        <f>#REF!</f>
        <v>#REF!</v>
      </c>
      <c r="J79" s="7" t="e">
        <f>#REF!</f>
        <v>#REF!</v>
      </c>
      <c r="K79" s="7" t="e">
        <f>#REF!</f>
        <v>#REF!</v>
      </c>
      <c r="L79" s="7" t="e">
        <f>#REF!</f>
        <v>#REF!</v>
      </c>
    </row>
    <row r="80" spans="1:12" x14ac:dyDescent="0.25">
      <c r="A80" s="87"/>
      <c r="B80" s="9" t="s">
        <v>132</v>
      </c>
      <c r="C80" s="38">
        <f>'표4.1.4원시data'!C106</f>
        <v>0</v>
      </c>
      <c r="D80" s="38">
        <f>'표4.1.4원시data'!D106</f>
        <v>0</v>
      </c>
      <c r="E80" s="38">
        <f>'표4.1.4원시data'!E106</f>
        <v>0</v>
      </c>
      <c r="F80" s="7">
        <f>'표4.1.4원시data'!F106/1000</f>
        <v>312182</v>
      </c>
      <c r="G80" s="7">
        <f>'표4.1.4원시data'!G106/1000</f>
        <v>61479</v>
      </c>
      <c r="H80" s="7">
        <f>'표4.1.4원시data'!H106/1000</f>
        <v>1357377</v>
      </c>
      <c r="I80" s="7">
        <f>'표4.1.4원시data'!I106/1000</f>
        <v>1952095</v>
      </c>
      <c r="J80" s="7">
        <f>'표4.1.4원시data'!J106/1000</f>
        <v>1962967</v>
      </c>
      <c r="K80" s="7">
        <f>'표4.1.4원시data'!K106/1000</f>
        <v>124580</v>
      </c>
      <c r="L80" s="7">
        <f>'표4.1.4원시data'!L106/1000</f>
        <v>5770680</v>
      </c>
    </row>
    <row r="81" spans="1:12" x14ac:dyDescent="0.25">
      <c r="A81" s="87">
        <v>1967</v>
      </c>
      <c r="B81" s="10" t="s">
        <v>134</v>
      </c>
      <c r="C81" s="38">
        <f>'표4.1.4원시data'!C107</f>
        <v>29</v>
      </c>
      <c r="D81" s="38">
        <f>'표4.1.4원시data'!D107</f>
        <v>3478</v>
      </c>
      <c r="E81" s="38">
        <f>'표4.1.4원시data'!E107</f>
        <v>1692.6</v>
      </c>
      <c r="F81" s="7" t="e">
        <f>#REF!</f>
        <v>#REF!</v>
      </c>
      <c r="G81" s="7" t="e">
        <f>#REF!</f>
        <v>#REF!</v>
      </c>
      <c r="H81" s="7" t="e">
        <f>#REF!</f>
        <v>#REF!</v>
      </c>
      <c r="I81" s="7" t="e">
        <f>#REF!</f>
        <v>#REF!</v>
      </c>
      <c r="J81" s="7" t="e">
        <f>#REF!</f>
        <v>#REF!</v>
      </c>
      <c r="K81" s="7" t="e">
        <f>#REF!</f>
        <v>#REF!</v>
      </c>
      <c r="L81" s="7" t="e">
        <f>#REF!</f>
        <v>#REF!</v>
      </c>
    </row>
    <row r="82" spans="1:12" x14ac:dyDescent="0.25">
      <c r="A82" s="87"/>
      <c r="B82" s="9" t="s">
        <v>132</v>
      </c>
      <c r="C82" s="38">
        <f>'표4.1.4원시data'!C108</f>
        <v>0</v>
      </c>
      <c r="D82" s="38">
        <f>'표4.1.4원시data'!D108</f>
        <v>0</v>
      </c>
      <c r="E82" s="38">
        <f>'표4.1.4원시data'!E108</f>
        <v>0</v>
      </c>
      <c r="F82" s="7">
        <f>'표4.1.4원시data'!F108/1000</f>
        <v>26361</v>
      </c>
      <c r="G82" s="7">
        <f>'표4.1.4원시data'!G108/1000</f>
        <v>3294</v>
      </c>
      <c r="H82" s="7">
        <f>'표4.1.4원시data'!H108/1000</f>
        <v>119116</v>
      </c>
      <c r="I82" s="7">
        <f>'표4.1.4원시data'!I108/1000</f>
        <v>77332</v>
      </c>
      <c r="J82" s="7">
        <f>'표4.1.4원시data'!J108/1000</f>
        <v>249720</v>
      </c>
      <c r="K82" s="7">
        <f>'표4.1.4원시data'!K108/1000</f>
        <v>7775</v>
      </c>
      <c r="L82" s="7">
        <f>'표4.1.4원시data'!L108/1000</f>
        <v>483598</v>
      </c>
    </row>
    <row r="83" spans="1:12" x14ac:dyDescent="0.25">
      <c r="A83" s="87">
        <v>1968</v>
      </c>
      <c r="B83" s="10" t="s">
        <v>134</v>
      </c>
      <c r="C83" s="38">
        <f>'표4.1.4원시data'!C109</f>
        <v>174</v>
      </c>
      <c r="D83" s="38">
        <f>'표4.1.4원시data'!D109</f>
        <v>66098</v>
      </c>
      <c r="E83" s="38">
        <f>'표4.1.4원시data'!E109</f>
        <v>52424.5</v>
      </c>
      <c r="F83" s="7" t="e">
        <f>#REF!</f>
        <v>#REF!</v>
      </c>
      <c r="G83" s="7" t="e">
        <f>#REF!</f>
        <v>#REF!</v>
      </c>
      <c r="H83" s="7" t="e">
        <f>#REF!</f>
        <v>#REF!</v>
      </c>
      <c r="I83" s="7" t="e">
        <f>#REF!</f>
        <v>#REF!</v>
      </c>
      <c r="J83" s="7" t="e">
        <f>#REF!</f>
        <v>#REF!</v>
      </c>
      <c r="K83" s="7" t="e">
        <f>#REF!</f>
        <v>#REF!</v>
      </c>
      <c r="L83" s="7" t="e">
        <f>#REF!</f>
        <v>#REF!</v>
      </c>
    </row>
    <row r="84" spans="1:12" x14ac:dyDescent="0.25">
      <c r="A84" s="87"/>
      <c r="B84" s="9" t="s">
        <v>132</v>
      </c>
      <c r="C84" s="38">
        <f>'표4.1.4원시data'!C110</f>
        <v>0</v>
      </c>
      <c r="D84" s="38">
        <f>'표4.1.4원시data'!D110</f>
        <v>0</v>
      </c>
      <c r="E84" s="38">
        <f>'표4.1.4원시data'!E110</f>
        <v>0</v>
      </c>
      <c r="F84" s="7">
        <f>'표4.1.4원시data'!F110/1000</f>
        <v>366067.9</v>
      </c>
      <c r="G84" s="7">
        <f>'표4.1.4원시data'!G110/1000</f>
        <v>418941.1</v>
      </c>
      <c r="H84" s="7">
        <f>'표4.1.4원시data'!H110/1000</f>
        <v>709165.5</v>
      </c>
      <c r="I84" s="7">
        <f>'표4.1.4원시data'!I110/1000</f>
        <v>1698764</v>
      </c>
      <c r="J84" s="7">
        <f>'표4.1.4원시data'!J110/1000</f>
        <v>1943237.9</v>
      </c>
      <c r="K84" s="7">
        <f>'표4.1.4원시data'!K110/1000</f>
        <v>294439.09999999998</v>
      </c>
      <c r="L84" s="7">
        <f>'표4.1.4원시data'!L110/1000</f>
        <v>5430615.5</v>
      </c>
    </row>
    <row r="85" spans="1:12" x14ac:dyDescent="0.25">
      <c r="A85" s="87">
        <v>1969</v>
      </c>
      <c r="B85" s="10" t="s">
        <v>134</v>
      </c>
      <c r="C85" s="38">
        <f>'표4.1.4원시data'!C111</f>
        <v>699</v>
      </c>
      <c r="D85" s="38">
        <f>'표4.1.4원시data'!D111</f>
        <v>341875</v>
      </c>
      <c r="E85" s="38">
        <f>'표4.1.4원시data'!E111</f>
        <v>155111.20000000001</v>
      </c>
      <c r="F85" s="7" t="e">
        <f>#REF!</f>
        <v>#REF!</v>
      </c>
      <c r="G85" s="7" t="e">
        <f>#REF!</f>
        <v>#REF!</v>
      </c>
      <c r="H85" s="7" t="e">
        <f>#REF!</f>
        <v>#REF!</v>
      </c>
      <c r="I85" s="7" t="e">
        <f>#REF!</f>
        <v>#REF!</v>
      </c>
      <c r="J85" s="7" t="e">
        <f>#REF!</f>
        <v>#REF!</v>
      </c>
      <c r="K85" s="7" t="e">
        <f>#REF!</f>
        <v>#REF!</v>
      </c>
      <c r="L85" s="7" t="e">
        <f>#REF!</f>
        <v>#REF!</v>
      </c>
    </row>
    <row r="86" spans="1:12" x14ac:dyDescent="0.25">
      <c r="A86" s="87"/>
      <c r="B86" s="9" t="s">
        <v>132</v>
      </c>
      <c r="C86" s="38">
        <f>'표4.1.4원시data'!C112</f>
        <v>0</v>
      </c>
      <c r="D86" s="38">
        <f>'표4.1.4원시data'!D112</f>
        <v>0</v>
      </c>
      <c r="E86" s="38">
        <f>'표4.1.4원시data'!E112</f>
        <v>0</v>
      </c>
      <c r="F86" s="7">
        <f>'표4.1.4원시data'!F112/1000</f>
        <v>2188792.5</v>
      </c>
      <c r="G86" s="7">
        <f>'표4.1.4원시data'!G112/1000</f>
        <v>138264</v>
      </c>
      <c r="H86" s="7">
        <f>'표4.1.4원시data'!H112/1000</f>
        <v>3337015</v>
      </c>
      <c r="I86" s="7">
        <f>'표4.1.4원시data'!I112/1000</f>
        <v>12058826.6</v>
      </c>
      <c r="J86" s="7">
        <f>'표4.1.4원시data'!J112/1000</f>
        <v>10112055.4</v>
      </c>
      <c r="K86" s="7">
        <f>'표4.1.4원시data'!K112/1000</f>
        <v>1705993</v>
      </c>
      <c r="L86" s="7">
        <f>'표4.1.4원시data'!L112/1000</f>
        <v>29540946.5</v>
      </c>
    </row>
    <row r="87" spans="1:12" x14ac:dyDescent="0.25">
      <c r="A87" s="87">
        <v>1970</v>
      </c>
      <c r="B87" s="10" t="s">
        <v>134</v>
      </c>
      <c r="C87" s="38">
        <f>'표4.1.4원시data'!C113</f>
        <v>267</v>
      </c>
      <c r="D87" s="38">
        <f>'표4.1.4원시data'!D113</f>
        <v>228788</v>
      </c>
      <c r="E87" s="38">
        <f>'표4.1.4원시data'!E113</f>
        <v>144447.6</v>
      </c>
      <c r="F87" s="7" t="e">
        <f>#REF!</f>
        <v>#REF!</v>
      </c>
      <c r="G87" s="7" t="e">
        <f>#REF!</f>
        <v>#REF!</v>
      </c>
      <c r="H87" s="7" t="e">
        <f>#REF!</f>
        <v>#REF!</v>
      </c>
      <c r="I87" s="7" t="e">
        <f>#REF!</f>
        <v>#REF!</v>
      </c>
      <c r="J87" s="7" t="e">
        <f>#REF!</f>
        <v>#REF!</v>
      </c>
      <c r="K87" s="7" t="e">
        <f>#REF!</f>
        <v>#REF!</v>
      </c>
      <c r="L87" s="7" t="e">
        <f>#REF!</f>
        <v>#REF!</v>
      </c>
    </row>
    <row r="88" spans="1:12" x14ac:dyDescent="0.25">
      <c r="A88" s="87"/>
      <c r="B88" s="9" t="s">
        <v>132</v>
      </c>
      <c r="C88" s="38">
        <f>'표4.1.4원시data'!C114</f>
        <v>0</v>
      </c>
      <c r="D88" s="38">
        <f>'표4.1.4원시data'!D114</f>
        <v>0</v>
      </c>
      <c r="E88" s="38">
        <f>'표4.1.4원시data'!E114</f>
        <v>0</v>
      </c>
      <c r="F88" s="7">
        <f>'표4.1.4원시data'!F114/1000</f>
        <v>959371.9</v>
      </c>
      <c r="G88" s="7">
        <f>'표4.1.4원시data'!G114/1000</f>
        <v>443763.9</v>
      </c>
      <c r="H88" s="7">
        <f>'표4.1.4원시data'!H114/1000</f>
        <v>1397729.5</v>
      </c>
      <c r="I88" s="7">
        <f>'표4.1.4원시data'!I114/1000</f>
        <v>9325217.8000000007</v>
      </c>
      <c r="J88" s="7">
        <f>'표4.1.4원시data'!J114/1000</f>
        <v>7137481.2999999998</v>
      </c>
      <c r="K88" s="7">
        <f>'표4.1.4원시data'!K114/1000</f>
        <v>1130756.5</v>
      </c>
      <c r="L88" s="7">
        <f>'표4.1.4원시data'!L114/1000</f>
        <v>20394320.899999999</v>
      </c>
    </row>
    <row r="89" spans="1:12" x14ac:dyDescent="0.25">
      <c r="A89" s="87">
        <v>1971</v>
      </c>
      <c r="B89" s="10" t="s">
        <v>134</v>
      </c>
      <c r="C89" s="38">
        <f>'표4.1.4원시data'!C115</f>
        <v>357</v>
      </c>
      <c r="D89" s="38">
        <f>'표4.1.4원시data'!D115</f>
        <v>115881</v>
      </c>
      <c r="E89" s="38">
        <f>'표4.1.4원시data'!E115</f>
        <v>71860.600000000006</v>
      </c>
      <c r="F89" s="7" t="e">
        <f>#REF!</f>
        <v>#REF!</v>
      </c>
      <c r="G89" s="7" t="e">
        <f>#REF!</f>
        <v>#REF!</v>
      </c>
      <c r="H89" s="7" t="e">
        <f>#REF!</f>
        <v>#REF!</v>
      </c>
      <c r="I89" s="7" t="e">
        <f>#REF!</f>
        <v>#REF!</v>
      </c>
      <c r="J89" s="7" t="e">
        <f>#REF!</f>
        <v>#REF!</v>
      </c>
      <c r="K89" s="7" t="e">
        <f>#REF!</f>
        <v>#REF!</v>
      </c>
      <c r="L89" s="7" t="e">
        <f>#REF!</f>
        <v>#REF!</v>
      </c>
    </row>
    <row r="90" spans="1:12" x14ac:dyDescent="0.25">
      <c r="A90" s="87"/>
      <c r="B90" s="9" t="s">
        <v>132</v>
      </c>
      <c r="C90" s="38">
        <f>'표4.1.4원시data'!C116</f>
        <v>0</v>
      </c>
      <c r="D90" s="38">
        <f>'표4.1.4원시data'!D116</f>
        <v>0</v>
      </c>
      <c r="E90" s="38">
        <f>'표4.1.4원시data'!E116</f>
        <v>0</v>
      </c>
      <c r="F90" s="7">
        <f>'표4.1.4원시data'!F116/1000</f>
        <v>558515</v>
      </c>
      <c r="G90" s="7">
        <f>'표4.1.4원시data'!G116/1000</f>
        <v>418046</v>
      </c>
      <c r="H90" s="7">
        <f>'표4.1.4원시data'!H116/1000</f>
        <v>990062</v>
      </c>
      <c r="I90" s="7">
        <f>'표4.1.4원시data'!I116/1000</f>
        <v>4063885</v>
      </c>
      <c r="J90" s="7">
        <f>'표4.1.4원시data'!J116/1000</f>
        <v>4263548.3</v>
      </c>
      <c r="K90" s="7">
        <f>'표4.1.4원시data'!K116/1000</f>
        <v>710584</v>
      </c>
      <c r="L90" s="7">
        <f>'표4.1.4원시data'!L116/1000</f>
        <v>11004640.300000001</v>
      </c>
    </row>
    <row r="91" spans="1:12" x14ac:dyDescent="0.25">
      <c r="A91" s="87">
        <v>1972</v>
      </c>
      <c r="B91" s="10" t="s">
        <v>134</v>
      </c>
      <c r="C91" s="38">
        <f>'표4.1.4원시data'!C117</f>
        <v>852</v>
      </c>
      <c r="D91" s="38">
        <f>'표4.1.4원시data'!D117</f>
        <v>656361</v>
      </c>
      <c r="E91" s="38">
        <f>'표4.1.4원시data'!E117</f>
        <v>16236.5</v>
      </c>
      <c r="F91" s="7" t="e">
        <f>#REF!</f>
        <v>#REF!</v>
      </c>
      <c r="G91" s="7" t="e">
        <f>#REF!</f>
        <v>#REF!</v>
      </c>
      <c r="H91" s="7" t="e">
        <f>#REF!</f>
        <v>#REF!</v>
      </c>
      <c r="I91" s="7" t="e">
        <f>#REF!</f>
        <v>#REF!</v>
      </c>
      <c r="J91" s="7" t="e">
        <f>#REF!</f>
        <v>#REF!</v>
      </c>
      <c r="K91" s="7" t="e">
        <f>#REF!</f>
        <v>#REF!</v>
      </c>
      <c r="L91" s="7" t="e">
        <f>#REF!</f>
        <v>#REF!</v>
      </c>
    </row>
    <row r="92" spans="1:12" x14ac:dyDescent="0.25">
      <c r="A92" s="87"/>
      <c r="B92" s="9" t="s">
        <v>132</v>
      </c>
      <c r="C92" s="38">
        <f>'표4.1.4원시data'!C118</f>
        <v>0</v>
      </c>
      <c r="D92" s="38">
        <f>'표4.1.4원시data'!D118</f>
        <v>0</v>
      </c>
      <c r="E92" s="38">
        <f>'표4.1.4원시data'!E118</f>
        <v>0</v>
      </c>
      <c r="F92" s="7">
        <f>'표4.1.4원시data'!F118/1000</f>
        <v>4535403.5</v>
      </c>
      <c r="G92" s="7">
        <f>'표4.1.4원시data'!G118/1000</f>
        <v>249773</v>
      </c>
      <c r="H92" s="7">
        <f>'표4.1.4원시data'!H118/1000</f>
        <v>2792900</v>
      </c>
      <c r="I92" s="7">
        <f>'표4.1.4원시data'!I118/1000</f>
        <v>11723637.199999999</v>
      </c>
      <c r="J92" s="7">
        <f>'표4.1.4원시data'!J118/1000</f>
        <v>12468298.1</v>
      </c>
      <c r="K92" s="7">
        <f>'표4.1.4원시data'!K118/1000</f>
        <v>2338777.5</v>
      </c>
      <c r="L92" s="7">
        <f>'표4.1.4원시data'!L118/1000</f>
        <v>34108789.299999997</v>
      </c>
    </row>
    <row r="93" spans="1:12" x14ac:dyDescent="0.25">
      <c r="A93" s="87">
        <v>1973</v>
      </c>
      <c r="B93" s="10" t="s">
        <v>134</v>
      </c>
      <c r="C93" s="38">
        <f>'표4.1.4원시data'!C119</f>
        <v>103</v>
      </c>
      <c r="D93" s="38">
        <f>'표4.1.4원시data'!D119</f>
        <v>9139</v>
      </c>
      <c r="E93" s="38">
        <f>'표4.1.4원시data'!E119</f>
        <v>24428</v>
      </c>
      <c r="F93" s="7" t="e">
        <f>#REF!</f>
        <v>#REF!</v>
      </c>
      <c r="G93" s="7" t="e">
        <f>#REF!</f>
        <v>#REF!</v>
      </c>
      <c r="H93" s="7" t="e">
        <f>#REF!</f>
        <v>#REF!</v>
      </c>
      <c r="I93" s="7" t="e">
        <f>#REF!</f>
        <v>#REF!</v>
      </c>
      <c r="J93" s="7" t="e">
        <f>#REF!</f>
        <v>#REF!</v>
      </c>
      <c r="K93" s="7" t="e">
        <f>#REF!</f>
        <v>#REF!</v>
      </c>
      <c r="L93" s="7" t="e">
        <f>#REF!</f>
        <v>#REF!</v>
      </c>
    </row>
    <row r="94" spans="1:12" x14ac:dyDescent="0.25">
      <c r="A94" s="87"/>
      <c r="B94" s="9" t="s">
        <v>132</v>
      </c>
      <c r="C94" s="38">
        <f>'표4.1.4원시data'!C120</f>
        <v>0</v>
      </c>
      <c r="D94" s="38">
        <f>'표4.1.4원시data'!D120</f>
        <v>0</v>
      </c>
      <c r="E94" s="38">
        <f>'표4.1.4원시data'!E120</f>
        <v>0</v>
      </c>
      <c r="F94" s="7">
        <f>'표4.1.4원시data'!F120/1000</f>
        <v>144989.5</v>
      </c>
      <c r="G94" s="7">
        <f>'표4.1.4원시data'!G120/1000</f>
        <v>116430</v>
      </c>
      <c r="H94" s="7">
        <f>'표4.1.4원시data'!H120/1000</f>
        <v>253633</v>
      </c>
      <c r="I94" s="7">
        <f>'표4.1.4원시data'!I120/1000</f>
        <v>2264433.5</v>
      </c>
      <c r="J94" s="7">
        <f>'표4.1.4원시data'!J120/1000</f>
        <v>2215109</v>
      </c>
      <c r="K94" s="7">
        <f>'표4.1.4원시data'!K120/1000</f>
        <v>500560</v>
      </c>
      <c r="L94" s="7">
        <f>'표4.1.4원시data'!L120/1000</f>
        <v>5495155</v>
      </c>
    </row>
    <row r="95" spans="1:12" x14ac:dyDescent="0.25">
      <c r="A95" s="87">
        <v>1974</v>
      </c>
      <c r="B95" s="10" t="s">
        <v>134</v>
      </c>
      <c r="C95" s="38">
        <f>'표4.1.4원시data'!C121</f>
        <v>178</v>
      </c>
      <c r="D95" s="38">
        <f>'표4.1.4원시data'!D121</f>
        <v>34399</v>
      </c>
      <c r="E95" s="38">
        <f>'표4.1.4원시data'!E121</f>
        <v>113667.45</v>
      </c>
      <c r="F95" s="7" t="e">
        <f>#REF!</f>
        <v>#REF!</v>
      </c>
      <c r="G95" s="7" t="e">
        <f>#REF!</f>
        <v>#REF!</v>
      </c>
      <c r="H95" s="7" t="e">
        <f>#REF!</f>
        <v>#REF!</v>
      </c>
      <c r="I95" s="7" t="e">
        <f>#REF!</f>
        <v>#REF!</v>
      </c>
      <c r="J95" s="7" t="e">
        <f>#REF!</f>
        <v>#REF!</v>
      </c>
      <c r="K95" s="7" t="e">
        <f>#REF!</f>
        <v>#REF!</v>
      </c>
      <c r="L95" s="7" t="e">
        <f>#REF!</f>
        <v>#REF!</v>
      </c>
    </row>
    <row r="96" spans="1:12" x14ac:dyDescent="0.25">
      <c r="A96" s="87"/>
      <c r="B96" s="9" t="s">
        <v>132</v>
      </c>
      <c r="C96" s="38">
        <f>'표4.1.4원시data'!C122</f>
        <v>0</v>
      </c>
      <c r="D96" s="38">
        <f>'표4.1.4원시data'!D122</f>
        <v>0</v>
      </c>
      <c r="E96" s="38">
        <f>'표4.1.4원시data'!E122</f>
        <v>0</v>
      </c>
      <c r="F96" s="7">
        <f>'표4.1.4원시data'!F122/1000</f>
        <v>396080.1</v>
      </c>
      <c r="G96" s="7">
        <f>'표4.1.4원시data'!G122/1000</f>
        <v>131358</v>
      </c>
      <c r="H96" s="7">
        <f>'표4.1.4원시data'!H122/1000</f>
        <v>825051.5</v>
      </c>
      <c r="I96" s="7">
        <f>'표4.1.4원시data'!I122/1000</f>
        <v>15394484.300000001</v>
      </c>
      <c r="J96" s="7">
        <f>'표4.1.4원시data'!J122/1000</f>
        <v>5610914.2000000002</v>
      </c>
      <c r="K96" s="7">
        <f>'표4.1.4원시data'!K122/1000</f>
        <v>884834.4</v>
      </c>
      <c r="L96" s="7">
        <f>'표4.1.4원시data'!L122/1000</f>
        <v>23242722.5</v>
      </c>
    </row>
    <row r="97" spans="1:12" x14ac:dyDescent="0.25">
      <c r="A97" s="87">
        <v>1975</v>
      </c>
      <c r="B97" s="10" t="s">
        <v>134</v>
      </c>
      <c r="C97" s="38">
        <f>'표4.1.4원시data'!C123</f>
        <v>91</v>
      </c>
      <c r="D97" s="38">
        <f>'표4.1.4원시data'!D123</f>
        <v>4098</v>
      </c>
      <c r="E97" s="38">
        <f>'표4.1.4원시data'!E123</f>
        <v>86312.28</v>
      </c>
      <c r="F97" s="7" t="e">
        <f>#REF!</f>
        <v>#REF!</v>
      </c>
      <c r="G97" s="7" t="e">
        <f>#REF!</f>
        <v>#REF!</v>
      </c>
      <c r="H97" s="7" t="e">
        <f>#REF!</f>
        <v>#REF!</v>
      </c>
      <c r="I97" s="7" t="e">
        <f>#REF!</f>
        <v>#REF!</v>
      </c>
      <c r="J97" s="7" t="e">
        <f>#REF!</f>
        <v>#REF!</v>
      </c>
      <c r="K97" s="7" t="e">
        <f>#REF!</f>
        <v>#REF!</v>
      </c>
      <c r="L97" s="7" t="e">
        <f>#REF!</f>
        <v>#REF!</v>
      </c>
    </row>
    <row r="98" spans="1:12" x14ac:dyDescent="0.25">
      <c r="A98" s="87"/>
      <c r="B98" s="9" t="s">
        <v>132</v>
      </c>
      <c r="C98" s="38">
        <f>'표4.1.4원시data'!C124</f>
        <v>0</v>
      </c>
      <c r="D98" s="38">
        <f>'표4.1.4원시data'!D124</f>
        <v>0</v>
      </c>
      <c r="E98" s="38">
        <f>'표4.1.4원시data'!E124</f>
        <v>0</v>
      </c>
      <c r="F98" s="7">
        <f>'표4.1.4원시data'!F124/1000</f>
        <v>264013</v>
      </c>
      <c r="G98" s="7">
        <f>'표4.1.4원시data'!G124/1000</f>
        <v>53764</v>
      </c>
      <c r="H98" s="7">
        <f>'표4.1.4원시data'!H124/1000</f>
        <v>546449</v>
      </c>
      <c r="I98" s="7">
        <f>'표4.1.4원시data'!I124/1000</f>
        <v>5771603</v>
      </c>
      <c r="J98" s="7">
        <f>'표4.1.4원시data'!J124/1000</f>
        <v>2153790</v>
      </c>
      <c r="K98" s="7">
        <f>'표4.1.4원시data'!K124/1000</f>
        <v>73158</v>
      </c>
      <c r="L98" s="7">
        <f>'표4.1.4원시data'!L124/1000</f>
        <v>8862777</v>
      </c>
    </row>
    <row r="99" spans="1:12" x14ac:dyDescent="0.25">
      <c r="A99" s="87">
        <v>1976</v>
      </c>
      <c r="B99" s="10" t="s">
        <v>134</v>
      </c>
      <c r="C99" s="38">
        <f>'표4.1.4원시data'!C125</f>
        <v>529</v>
      </c>
      <c r="D99" s="38">
        <f>'표4.1.4원시data'!D125</f>
        <v>9901</v>
      </c>
      <c r="E99" s="38">
        <f>'표4.1.4원시data'!E125</f>
        <v>28341.75</v>
      </c>
      <c r="F99" s="7" t="e">
        <f>#REF!</f>
        <v>#REF!</v>
      </c>
      <c r="G99" s="7" t="e">
        <f>#REF!</f>
        <v>#REF!</v>
      </c>
      <c r="H99" s="7" t="e">
        <f>#REF!</f>
        <v>#REF!</v>
      </c>
      <c r="I99" s="7" t="e">
        <f>#REF!</f>
        <v>#REF!</v>
      </c>
      <c r="J99" s="7" t="e">
        <f>#REF!</f>
        <v>#REF!</v>
      </c>
      <c r="K99" s="7" t="e">
        <f>#REF!</f>
        <v>#REF!</v>
      </c>
      <c r="L99" s="7" t="e">
        <f>#REF!</f>
        <v>#REF!</v>
      </c>
    </row>
    <row r="100" spans="1:12" x14ac:dyDescent="0.25">
      <c r="A100" s="87"/>
      <c r="B100" s="9" t="s">
        <v>132</v>
      </c>
      <c r="C100" s="38">
        <f>'표4.1.4원시data'!C126</f>
        <v>0</v>
      </c>
      <c r="D100" s="38">
        <f>'표4.1.4원시data'!D126</f>
        <v>0</v>
      </c>
      <c r="E100" s="38">
        <f>'표4.1.4원시data'!E126</f>
        <v>0</v>
      </c>
      <c r="F100" s="7">
        <f>'표4.1.4원시data'!F126/1000</f>
        <v>501083</v>
      </c>
      <c r="G100" s="7">
        <f>'표4.1.4원시data'!G126/1000</f>
        <v>1225905</v>
      </c>
      <c r="H100" s="7">
        <f>'표4.1.4원시data'!H126/1000</f>
        <v>1381199</v>
      </c>
      <c r="I100" s="7">
        <f>'표4.1.4원시data'!I126/1000</f>
        <v>3926709</v>
      </c>
      <c r="J100" s="7">
        <f>'표4.1.4원시data'!J126/1000</f>
        <v>5656525</v>
      </c>
      <c r="K100" s="7">
        <f>'표4.1.4원시data'!K126/1000</f>
        <v>1417929</v>
      </c>
      <c r="L100" s="7">
        <f>'표4.1.4원시data'!L126/1000</f>
        <v>14109350</v>
      </c>
    </row>
    <row r="101" spans="1:12" x14ac:dyDescent="0.25">
      <c r="A101" s="87">
        <v>1977</v>
      </c>
      <c r="B101" s="10" t="s">
        <v>134</v>
      </c>
      <c r="C101" s="38">
        <f>'표4.1.4원시data'!C127</f>
        <v>345</v>
      </c>
      <c r="D101" s="38">
        <f>'표4.1.4원시data'!D127</f>
        <v>73484</v>
      </c>
      <c r="E101" s="38">
        <f>'표4.1.4원시data'!E127</f>
        <v>15353.3</v>
      </c>
      <c r="F101" s="7" t="e">
        <f>#REF!</f>
        <v>#REF!</v>
      </c>
      <c r="G101" s="7" t="e">
        <f>#REF!</f>
        <v>#REF!</v>
      </c>
      <c r="H101" s="7" t="e">
        <f>#REF!</f>
        <v>#REF!</v>
      </c>
      <c r="I101" s="7" t="e">
        <f>#REF!</f>
        <v>#REF!</v>
      </c>
      <c r="J101" s="7" t="e">
        <f>#REF!</f>
        <v>#REF!</v>
      </c>
      <c r="K101" s="7" t="e">
        <f>#REF!</f>
        <v>#REF!</v>
      </c>
      <c r="L101" s="7" t="e">
        <f>#REF!</f>
        <v>#REF!</v>
      </c>
    </row>
    <row r="102" spans="1:12" x14ac:dyDescent="0.25">
      <c r="A102" s="87"/>
      <c r="B102" s="9" t="s">
        <v>132</v>
      </c>
      <c r="C102" s="38">
        <f>'표4.1.4원시data'!C128</f>
        <v>0</v>
      </c>
      <c r="D102" s="38">
        <f>'표4.1.4원시data'!D128</f>
        <v>0</v>
      </c>
      <c r="E102" s="38">
        <f>'표4.1.4원시data'!E128</f>
        <v>0</v>
      </c>
      <c r="F102" s="7">
        <f>'표4.1.4원시data'!F128/1000</f>
        <v>2282292</v>
      </c>
      <c r="G102" s="7">
        <f>'표4.1.4원시data'!G128/1000</f>
        <v>92660.2</v>
      </c>
      <c r="H102" s="7">
        <f>'표4.1.4원시data'!H128/1000</f>
        <v>2295806.5</v>
      </c>
      <c r="I102" s="7">
        <f>'표4.1.4원시data'!I128/1000</f>
        <v>2758585</v>
      </c>
      <c r="J102" s="7">
        <f>'표4.1.4원시data'!J128/1000</f>
        <v>12006772.199999999</v>
      </c>
      <c r="K102" s="7">
        <f>'표4.1.4원시data'!K128/1000</f>
        <v>37356525</v>
      </c>
      <c r="L102" s="7">
        <f>'표4.1.4원시data'!L128/1000</f>
        <v>56792640.899999999</v>
      </c>
    </row>
    <row r="103" spans="1:12" x14ac:dyDescent="0.25">
      <c r="A103" s="87">
        <v>1978</v>
      </c>
      <c r="B103" s="10" t="s">
        <v>134</v>
      </c>
      <c r="C103" s="38">
        <f>'표4.1.4원시data'!C129</f>
        <v>158</v>
      </c>
      <c r="D103" s="38">
        <f>'표4.1.4원시data'!D129</f>
        <v>21819</v>
      </c>
      <c r="E103" s="38">
        <f>'표4.1.4원시data'!E129</f>
        <v>62275.68</v>
      </c>
      <c r="F103" s="7" t="e">
        <f>#REF!</f>
        <v>#REF!</v>
      </c>
      <c r="G103" s="7" t="e">
        <f>#REF!</f>
        <v>#REF!</v>
      </c>
      <c r="H103" s="7" t="e">
        <f>#REF!</f>
        <v>#REF!</v>
      </c>
      <c r="I103" s="7" t="e">
        <f>#REF!</f>
        <v>#REF!</v>
      </c>
      <c r="J103" s="7" t="e">
        <f>#REF!</f>
        <v>#REF!</v>
      </c>
      <c r="K103" s="7" t="e">
        <f>#REF!</f>
        <v>#REF!</v>
      </c>
      <c r="L103" s="7" t="e">
        <f>#REF!</f>
        <v>#REF!</v>
      </c>
    </row>
    <row r="104" spans="1:12" x14ac:dyDescent="0.25">
      <c r="A104" s="87"/>
      <c r="B104" s="9" t="s">
        <v>132</v>
      </c>
      <c r="C104" s="38">
        <f>'표4.1.4원시data'!C130</f>
        <v>0</v>
      </c>
      <c r="D104" s="38">
        <f>'표4.1.4원시data'!D130</f>
        <v>0</v>
      </c>
      <c r="E104" s="38">
        <f>'표4.1.4원시data'!E130</f>
        <v>0</v>
      </c>
      <c r="F104" s="7">
        <f>'표4.1.4원시data'!F130/1000</f>
        <v>1037003</v>
      </c>
      <c r="G104" s="7">
        <f>'표4.1.4원시data'!G130/1000</f>
        <v>960758</v>
      </c>
      <c r="H104" s="7">
        <f>'표4.1.4원시data'!H130/1000</f>
        <v>1722125</v>
      </c>
      <c r="I104" s="7">
        <f>'표4.1.4원시data'!I130/1000</f>
        <v>12041973</v>
      </c>
      <c r="J104" s="7">
        <f>'표4.1.4원시data'!J130/1000</f>
        <v>12290732</v>
      </c>
      <c r="K104" s="7">
        <f>'표4.1.4원시data'!K130/1000</f>
        <v>1351607</v>
      </c>
      <c r="L104" s="7">
        <f>'표4.1.4원시data'!L130/1000</f>
        <v>29404198</v>
      </c>
    </row>
    <row r="105" spans="1:12" x14ac:dyDescent="0.25">
      <c r="A105" s="87">
        <v>1979</v>
      </c>
      <c r="B105" s="10" t="s">
        <v>134</v>
      </c>
      <c r="C105" s="38">
        <f>'표4.1.4원시data'!C131</f>
        <v>423</v>
      </c>
      <c r="D105" s="38">
        <f>'표4.1.4원시data'!D131</f>
        <v>30331</v>
      </c>
      <c r="E105" s="38">
        <f>'표4.1.4원시data'!E131</f>
        <v>125740.04</v>
      </c>
      <c r="F105" s="7" t="e">
        <f>#REF!</f>
        <v>#REF!</v>
      </c>
      <c r="G105" s="7" t="e">
        <f>#REF!</f>
        <v>#REF!</v>
      </c>
      <c r="H105" s="7" t="e">
        <f>#REF!</f>
        <v>#REF!</v>
      </c>
      <c r="I105" s="7" t="e">
        <f>#REF!</f>
        <v>#REF!</v>
      </c>
      <c r="J105" s="7" t="e">
        <f>#REF!</f>
        <v>#REF!</v>
      </c>
      <c r="K105" s="7" t="e">
        <f>#REF!</f>
        <v>#REF!</v>
      </c>
      <c r="L105" s="7" t="e">
        <f>#REF!</f>
        <v>#REF!</v>
      </c>
    </row>
    <row r="106" spans="1:12" x14ac:dyDescent="0.25">
      <c r="A106" s="87"/>
      <c r="B106" s="9" t="s">
        <v>132</v>
      </c>
      <c r="C106" s="38">
        <f>'표4.1.4원시data'!C132</f>
        <v>0</v>
      </c>
      <c r="D106" s="38">
        <f>'표4.1.4원시data'!D132</f>
        <v>0</v>
      </c>
      <c r="E106" s="38">
        <f>'표4.1.4원시data'!E132</f>
        <v>0</v>
      </c>
      <c r="F106" s="7">
        <f>'표4.1.4원시data'!F132/1000</f>
        <v>4403498</v>
      </c>
      <c r="G106" s="7">
        <f>'표4.1.4원시data'!G132/1000</f>
        <v>7160684</v>
      </c>
      <c r="H106" s="7">
        <f>'표4.1.4원시data'!H132/1000</f>
        <v>11285244</v>
      </c>
      <c r="I106" s="7">
        <f>'표4.1.4원시data'!I132/1000</f>
        <v>53876788</v>
      </c>
      <c r="J106" s="7">
        <f>'표4.1.4원시data'!J132/1000</f>
        <v>60737523</v>
      </c>
      <c r="K106" s="7">
        <f>'표4.1.4원시data'!K132/1000</f>
        <v>20946922</v>
      </c>
      <c r="L106" s="7">
        <f>'표4.1.4원시data'!L132/1000</f>
        <v>158410659</v>
      </c>
    </row>
    <row r="107" spans="1:12" x14ac:dyDescent="0.25">
      <c r="A107" s="87">
        <v>1980</v>
      </c>
      <c r="B107" s="10" t="s">
        <v>134</v>
      </c>
      <c r="C107" s="38">
        <f>'표4.1.4원시data'!C133</f>
        <v>279</v>
      </c>
      <c r="D107" s="38">
        <f>'표4.1.4원시data'!D133</f>
        <v>53860</v>
      </c>
      <c r="E107" s="38">
        <f>'표4.1.4원시data'!E133</f>
        <v>115761.97</v>
      </c>
      <c r="F107" s="7" t="e">
        <f>#REF!</f>
        <v>#REF!</v>
      </c>
      <c r="G107" s="7" t="e">
        <f>#REF!</f>
        <v>#REF!</v>
      </c>
      <c r="H107" s="7" t="e">
        <f>#REF!</f>
        <v>#REF!</v>
      </c>
      <c r="I107" s="7" t="e">
        <f>#REF!</f>
        <v>#REF!</v>
      </c>
      <c r="J107" s="7" t="e">
        <f>#REF!</f>
        <v>#REF!</v>
      </c>
      <c r="K107" s="7" t="e">
        <f>#REF!</f>
        <v>#REF!</v>
      </c>
      <c r="L107" s="7" t="e">
        <f>#REF!</f>
        <v>#REF!</v>
      </c>
    </row>
    <row r="108" spans="1:12" x14ac:dyDescent="0.25">
      <c r="A108" s="87"/>
      <c r="B108" s="9" t="s">
        <v>132</v>
      </c>
      <c r="C108" s="38">
        <f>'표4.1.4원시data'!C134</f>
        <v>0</v>
      </c>
      <c r="D108" s="38">
        <f>'표4.1.4원시data'!D134</f>
        <v>0</v>
      </c>
      <c r="E108" s="38">
        <f>'표4.1.4원시data'!E134</f>
        <v>0</v>
      </c>
      <c r="F108" s="7">
        <f>'표4.1.4원시data'!F134/1000</f>
        <v>7146754</v>
      </c>
      <c r="G108" s="7">
        <f>'표4.1.4원시data'!G134/1000</f>
        <v>4572966</v>
      </c>
      <c r="H108" s="7">
        <f>'표4.1.4원시data'!H134/1000</f>
        <v>28526375</v>
      </c>
      <c r="I108" s="7">
        <f>'표4.1.4원시data'!I134/1000</f>
        <v>53434937</v>
      </c>
      <c r="J108" s="7">
        <f>'표4.1.4원시data'!J134/1000</f>
        <v>91080770</v>
      </c>
      <c r="K108" s="7">
        <f>'표4.1.4원시data'!K134/1000</f>
        <v>13308182</v>
      </c>
      <c r="L108" s="7">
        <f>'표4.1.4원시data'!L134/1000</f>
        <v>198069984</v>
      </c>
    </row>
    <row r="109" spans="1:12" x14ac:dyDescent="0.25">
      <c r="A109" s="87">
        <v>1981</v>
      </c>
      <c r="B109" s="10" t="s">
        <v>134</v>
      </c>
      <c r="C109" s="38">
        <f>'표4.1.4원시data'!C135</f>
        <v>216</v>
      </c>
      <c r="D109" s="38">
        <f>'표4.1.4원시data'!D135</f>
        <v>18306</v>
      </c>
      <c r="E109" s="38">
        <f>'표4.1.4원시data'!E135</f>
        <v>149583.13</v>
      </c>
      <c r="F109" s="7" t="e">
        <f>#REF!</f>
        <v>#REF!</v>
      </c>
      <c r="G109" s="7" t="e">
        <f>#REF!</f>
        <v>#REF!</v>
      </c>
      <c r="H109" s="7" t="e">
        <f>#REF!</f>
        <v>#REF!</v>
      </c>
      <c r="I109" s="7" t="e">
        <f>#REF!</f>
        <v>#REF!</v>
      </c>
      <c r="J109" s="7" t="e">
        <f>#REF!</f>
        <v>#REF!</v>
      </c>
      <c r="K109" s="7" t="e">
        <f>#REF!</f>
        <v>#REF!</v>
      </c>
      <c r="L109" s="7" t="e">
        <f>#REF!</f>
        <v>#REF!</v>
      </c>
    </row>
    <row r="110" spans="1:12" x14ac:dyDescent="0.25">
      <c r="A110" s="87"/>
      <c r="B110" s="9" t="s">
        <v>132</v>
      </c>
      <c r="C110" s="38">
        <f>'표4.1.4원시data'!C136</f>
        <v>0</v>
      </c>
      <c r="D110" s="38">
        <f>'표4.1.4원시data'!D136</f>
        <v>0</v>
      </c>
      <c r="E110" s="38">
        <f>'표4.1.4원시data'!E136</f>
        <v>0</v>
      </c>
      <c r="F110" s="7">
        <f>'표4.1.4원시data'!F136/1000</f>
        <v>3233803</v>
      </c>
      <c r="G110" s="7">
        <f>'표4.1.4원시data'!G136/1000</f>
        <v>2143397</v>
      </c>
      <c r="H110" s="7">
        <f>'표4.1.4원시data'!H136/1000</f>
        <v>10798677</v>
      </c>
      <c r="I110" s="7">
        <f>'표4.1.4원시data'!I136/1000</f>
        <v>16343638</v>
      </c>
      <c r="J110" s="7">
        <f>'표4.1.4원시data'!J136/1000</f>
        <v>79630705</v>
      </c>
      <c r="K110" s="7">
        <f>'표4.1.4원시data'!K136/1000</f>
        <v>9431531</v>
      </c>
      <c r="L110" s="7">
        <f>'표4.1.4원시data'!L136/1000</f>
        <v>121581751</v>
      </c>
    </row>
    <row r="111" spans="1:12" x14ac:dyDescent="0.25">
      <c r="A111" s="87">
        <v>1982</v>
      </c>
      <c r="B111" s="10" t="s">
        <v>134</v>
      </c>
      <c r="C111" s="38">
        <f>'표4.1.4원시data'!C137</f>
        <v>121</v>
      </c>
      <c r="D111" s="38">
        <f>'표4.1.4원시data'!D137</f>
        <v>6609</v>
      </c>
      <c r="E111" s="38">
        <f>'표4.1.4원시data'!E137</f>
        <v>37007.21</v>
      </c>
      <c r="F111" s="7" t="e">
        <f>#REF!</f>
        <v>#REF!</v>
      </c>
      <c r="G111" s="7" t="e">
        <f>#REF!</f>
        <v>#REF!</v>
      </c>
      <c r="H111" s="7" t="e">
        <f>#REF!</f>
        <v>#REF!</v>
      </c>
      <c r="I111" s="7" t="e">
        <f>#REF!</f>
        <v>#REF!</v>
      </c>
      <c r="J111" s="7" t="e">
        <f>#REF!</f>
        <v>#REF!</v>
      </c>
      <c r="K111" s="7" t="e">
        <f>#REF!</f>
        <v>#REF!</v>
      </c>
      <c r="L111" s="7" t="e">
        <f>#REF!</f>
        <v>#REF!</v>
      </c>
    </row>
    <row r="112" spans="1:12" x14ac:dyDescent="0.25">
      <c r="A112" s="87"/>
      <c r="B112" s="9" t="s">
        <v>132</v>
      </c>
      <c r="C112" s="38">
        <f>'표4.1.4원시data'!C138</f>
        <v>0</v>
      </c>
      <c r="D112" s="38">
        <f>'표4.1.4원시data'!D138</f>
        <v>0</v>
      </c>
      <c r="E112" s="38">
        <f>'표4.1.4원시data'!E138</f>
        <v>0</v>
      </c>
      <c r="F112" s="7">
        <f>'표4.1.4원시data'!F138/1000</f>
        <v>798831</v>
      </c>
      <c r="G112" s="7">
        <f>'표4.1.4원시data'!G138/1000</f>
        <v>997789</v>
      </c>
      <c r="H112" s="7">
        <f>'표4.1.4원시data'!H138/1000</f>
        <v>4386706</v>
      </c>
      <c r="I112" s="7">
        <f>'표4.1.4원시data'!I138/1000</f>
        <v>27078930</v>
      </c>
      <c r="J112" s="7">
        <f>'표4.1.4원시data'!J138/1000</f>
        <v>40112745</v>
      </c>
      <c r="K112" s="7">
        <f>'표4.1.4원시data'!K138/1000</f>
        <v>7978075</v>
      </c>
      <c r="L112" s="7">
        <f>'표4.1.4원시data'!L138/1000</f>
        <v>81353076</v>
      </c>
    </row>
    <row r="113" spans="1:12" x14ac:dyDescent="0.25">
      <c r="A113" s="87">
        <v>1983</v>
      </c>
      <c r="B113" s="10" t="s">
        <v>134</v>
      </c>
      <c r="C113" s="38">
        <f>'표4.1.4원시data'!C139</f>
        <v>91</v>
      </c>
      <c r="D113" s="38">
        <f>'표4.1.4원시data'!D139</f>
        <v>1355</v>
      </c>
      <c r="E113" s="38">
        <f>'표4.1.4원시data'!E139</f>
        <v>24850.9</v>
      </c>
      <c r="F113" s="7" t="e">
        <f>#REF!</f>
        <v>#REF!</v>
      </c>
      <c r="G113" s="7" t="e">
        <f>#REF!</f>
        <v>#REF!</v>
      </c>
      <c r="H113" s="7" t="e">
        <f>#REF!</f>
        <v>#REF!</v>
      </c>
      <c r="I113" s="7" t="e">
        <f>#REF!</f>
        <v>#REF!</v>
      </c>
      <c r="J113" s="7" t="e">
        <f>#REF!</f>
        <v>#REF!</v>
      </c>
      <c r="K113" s="7" t="e">
        <f>#REF!</f>
        <v>#REF!</v>
      </c>
      <c r="L113" s="7" t="e">
        <f>#REF!</f>
        <v>#REF!</v>
      </c>
    </row>
    <row r="114" spans="1:12" x14ac:dyDescent="0.25">
      <c r="A114" s="87"/>
      <c r="B114" s="9" t="s">
        <v>132</v>
      </c>
      <c r="C114" s="38">
        <f>'표4.1.4원시data'!C140</f>
        <v>0</v>
      </c>
      <c r="D114" s="38">
        <f>'표4.1.4원시data'!D140</f>
        <v>0</v>
      </c>
      <c r="E114" s="38">
        <f>'표4.1.4원시data'!E140</f>
        <v>0</v>
      </c>
      <c r="F114" s="7">
        <f>'표4.1.4원시data'!F140/1000</f>
        <v>2060012</v>
      </c>
      <c r="G114" s="7">
        <f>'표4.1.4원시data'!G140/1000</f>
        <v>1010106</v>
      </c>
      <c r="H114" s="7">
        <f>'표4.1.4원시data'!H140/1000</f>
        <v>90391</v>
      </c>
      <c r="I114" s="7">
        <f>'표4.1.4원시data'!I140/1000</f>
        <v>9894435</v>
      </c>
      <c r="J114" s="7">
        <f>'표4.1.4원시data'!J140/1000</f>
        <v>4239452</v>
      </c>
      <c r="K114" s="7">
        <f>'표4.1.4원시data'!K140/1000</f>
        <v>2021488</v>
      </c>
      <c r="L114" s="7">
        <f>'표4.1.4원시data'!L140/1000</f>
        <v>19315884</v>
      </c>
    </row>
    <row r="115" spans="1:12" x14ac:dyDescent="0.25">
      <c r="A115" s="87">
        <v>1984</v>
      </c>
      <c r="B115" s="10" t="s">
        <v>134</v>
      </c>
      <c r="C115" s="38">
        <f>'표4.1.4원시data'!C141</f>
        <v>265</v>
      </c>
      <c r="D115" s="38">
        <f>'표4.1.4원시data'!D141</f>
        <v>364236</v>
      </c>
      <c r="E115" s="38">
        <f>'표4.1.4원시data'!E141</f>
        <v>140198.79999999999</v>
      </c>
      <c r="F115" s="7" t="e">
        <f>#REF!</f>
        <v>#REF!</v>
      </c>
      <c r="G115" s="7" t="e">
        <f>#REF!</f>
        <v>#REF!</v>
      </c>
      <c r="H115" s="7" t="e">
        <f>#REF!</f>
        <v>#REF!</v>
      </c>
      <c r="I115" s="7" t="e">
        <f>#REF!</f>
        <v>#REF!</v>
      </c>
      <c r="J115" s="7" t="e">
        <f>#REF!</f>
        <v>#REF!</v>
      </c>
      <c r="K115" s="7" t="e">
        <f>#REF!</f>
        <v>#REF!</v>
      </c>
      <c r="L115" s="7" t="e">
        <f>#REF!</f>
        <v>#REF!</v>
      </c>
    </row>
    <row r="116" spans="1:12" x14ac:dyDescent="0.25">
      <c r="A116" s="87"/>
      <c r="B116" s="9" t="s">
        <v>132</v>
      </c>
      <c r="C116" s="38">
        <f>'표4.1.4원시data'!C142</f>
        <v>0</v>
      </c>
      <c r="D116" s="38">
        <f>'표4.1.4원시data'!D142</f>
        <v>0</v>
      </c>
      <c r="E116" s="38">
        <f>'표4.1.4원시data'!E142</f>
        <v>0</v>
      </c>
      <c r="F116" s="7">
        <f>'표4.1.4원시data'!F142/1000</f>
        <v>8822820</v>
      </c>
      <c r="G116" s="7">
        <f>'표4.1.4원시data'!G142/1000</f>
        <v>645572</v>
      </c>
      <c r="H116" s="7">
        <f>'표4.1.4원시data'!H142/1000</f>
        <v>18325256</v>
      </c>
      <c r="I116" s="7">
        <f>'표4.1.4원시data'!I142/1000</f>
        <v>62491524</v>
      </c>
      <c r="J116" s="7">
        <f>'표4.1.4원시data'!J142/1000</f>
        <v>120212983</v>
      </c>
      <c r="K116" s="7">
        <f>'표4.1.4원시data'!K142/1000</f>
        <v>34747737</v>
      </c>
      <c r="L116" s="7">
        <f>'표4.1.4원시data'!L142/1000</f>
        <v>245245892</v>
      </c>
    </row>
    <row r="117" spans="1:12" x14ac:dyDescent="0.25">
      <c r="A117" s="87">
        <v>1985</v>
      </c>
      <c r="B117" s="10" t="s">
        <v>134</v>
      </c>
      <c r="C117" s="38">
        <f>'표4.1.4원시data'!C143</f>
        <v>250</v>
      </c>
      <c r="D117" s="38">
        <f>'표4.1.4원시data'!D143</f>
        <v>72257</v>
      </c>
      <c r="E117" s="38">
        <f>'표4.1.4원시data'!E143</f>
        <v>126291.88400000001</v>
      </c>
      <c r="F117" s="7" t="e">
        <f>#REF!</f>
        <v>#REF!</v>
      </c>
      <c r="G117" s="7" t="e">
        <f>#REF!</f>
        <v>#REF!</v>
      </c>
      <c r="H117" s="7" t="e">
        <f>#REF!</f>
        <v>#REF!</v>
      </c>
      <c r="I117" s="7" t="e">
        <f>#REF!</f>
        <v>#REF!</v>
      </c>
      <c r="J117" s="7" t="e">
        <f>#REF!</f>
        <v>#REF!</v>
      </c>
      <c r="K117" s="7" t="e">
        <f>#REF!</f>
        <v>#REF!</v>
      </c>
      <c r="L117" s="7" t="e">
        <f>#REF!</f>
        <v>#REF!</v>
      </c>
    </row>
    <row r="118" spans="1:12" x14ac:dyDescent="0.25">
      <c r="A118" s="87"/>
      <c r="B118" s="9" t="s">
        <v>132</v>
      </c>
      <c r="C118" s="38">
        <f>'표4.1.4원시data'!C144</f>
        <v>0</v>
      </c>
      <c r="D118" s="38">
        <f>'표4.1.4원시data'!D144</f>
        <v>0</v>
      </c>
      <c r="E118" s="38">
        <f>'표4.1.4원시data'!E144</f>
        <v>0</v>
      </c>
      <c r="F118" s="7">
        <f>'표4.1.4원시data'!F144/1000</f>
        <v>1193722</v>
      </c>
      <c r="G118" s="7">
        <f>'표4.1.4원시data'!G144/1000</f>
        <v>5281231</v>
      </c>
      <c r="H118" s="7">
        <f>'표4.1.4원시data'!H144/1000</f>
        <v>1574243</v>
      </c>
      <c r="I118" s="7">
        <f>'표4.1.4원시data'!I144/1000</f>
        <v>71068877</v>
      </c>
      <c r="J118" s="7">
        <f>'표4.1.4원시data'!J144/1000</f>
        <v>43930584</v>
      </c>
      <c r="K118" s="7">
        <f>'표4.1.4원시data'!K144/1000</f>
        <v>13389966</v>
      </c>
      <c r="L118" s="7">
        <f>'표4.1.4원시data'!L144/1000</f>
        <v>136438623</v>
      </c>
    </row>
    <row r="119" spans="1:12" x14ac:dyDescent="0.25">
      <c r="A119" s="87">
        <v>1986</v>
      </c>
      <c r="B119" s="10" t="s">
        <v>134</v>
      </c>
      <c r="C119" s="38">
        <f>'표4.1.4원시data'!C145</f>
        <v>156</v>
      </c>
      <c r="D119" s="38">
        <f>'표4.1.4원시data'!D145</f>
        <v>99114</v>
      </c>
      <c r="E119" s="38">
        <f>'표4.1.4원시data'!E145</f>
        <v>86701.43</v>
      </c>
      <c r="F119" s="7" t="e">
        <f>#REF!</f>
        <v>#REF!</v>
      </c>
      <c r="G119" s="7" t="e">
        <f>#REF!</f>
        <v>#REF!</v>
      </c>
      <c r="H119" s="7" t="e">
        <f>#REF!</f>
        <v>#REF!</v>
      </c>
      <c r="I119" s="7" t="e">
        <f>#REF!</f>
        <v>#REF!</v>
      </c>
      <c r="J119" s="7" t="e">
        <f>#REF!</f>
        <v>#REF!</v>
      </c>
      <c r="K119" s="7" t="e">
        <f>#REF!</f>
        <v>#REF!</v>
      </c>
      <c r="L119" s="7" t="e">
        <f>#REF!</f>
        <v>#REF!</v>
      </c>
    </row>
    <row r="120" spans="1:12" x14ac:dyDescent="0.25">
      <c r="A120" s="87"/>
      <c r="B120" s="9" t="s">
        <v>132</v>
      </c>
      <c r="C120" s="38">
        <f>'표4.1.4원시data'!C146</f>
        <v>0</v>
      </c>
      <c r="D120" s="38">
        <f>'표4.1.4원시data'!D146</f>
        <v>0</v>
      </c>
      <c r="E120" s="38">
        <f>'표4.1.4원시data'!E146</f>
        <v>0</v>
      </c>
      <c r="F120" s="7">
        <f>'표4.1.4원시data'!F146/1000</f>
        <v>1918963</v>
      </c>
      <c r="G120" s="7">
        <f>'표4.1.4원시data'!G146/1000</f>
        <v>2376552</v>
      </c>
      <c r="H120" s="7">
        <f>'표4.1.4원시data'!H146/1000</f>
        <v>1637309</v>
      </c>
      <c r="I120" s="7">
        <f>'표4.1.4원시data'!I146/1000</f>
        <v>172240191</v>
      </c>
      <c r="J120" s="7">
        <f>'표4.1.4원시data'!J146/1000</f>
        <v>39009003</v>
      </c>
      <c r="K120" s="7">
        <f>'표4.1.4원시data'!K146/1000</f>
        <v>17566124</v>
      </c>
      <c r="L120" s="7">
        <f>'표4.1.4원시data'!L146/1000</f>
        <v>234748142</v>
      </c>
    </row>
    <row r="121" spans="1:12" x14ac:dyDescent="0.25">
      <c r="A121" s="87">
        <v>1987</v>
      </c>
      <c r="B121" s="10" t="s">
        <v>134</v>
      </c>
      <c r="C121" s="38">
        <f>'표4.1.4원시data'!C147</f>
        <v>1022</v>
      </c>
      <c r="D121" s="38">
        <f>'표4.1.4원시data'!D147</f>
        <v>272277</v>
      </c>
      <c r="E121" s="38">
        <f>'표4.1.4원시data'!E147</f>
        <v>300452.55</v>
      </c>
      <c r="F121" s="7" t="e">
        <f>#REF!</f>
        <v>#REF!</v>
      </c>
      <c r="G121" s="7" t="e">
        <f>#REF!</f>
        <v>#REF!</v>
      </c>
      <c r="H121" s="7" t="e">
        <f>#REF!</f>
        <v>#REF!</v>
      </c>
      <c r="I121" s="7" t="e">
        <f>#REF!</f>
        <v>#REF!</v>
      </c>
      <c r="J121" s="7" t="e">
        <f>#REF!</f>
        <v>#REF!</v>
      </c>
      <c r="K121" s="7" t="e">
        <f>#REF!</f>
        <v>#REF!</v>
      </c>
      <c r="L121" s="7" t="e">
        <f>#REF!</f>
        <v>#REF!</v>
      </c>
    </row>
    <row r="122" spans="1:12" x14ac:dyDescent="0.25">
      <c r="A122" s="87"/>
      <c r="B122" s="9" t="s">
        <v>132</v>
      </c>
      <c r="C122" s="38">
        <f>'표4.1.4원시data'!C148</f>
        <v>0</v>
      </c>
      <c r="D122" s="38">
        <f>'표4.1.4원시data'!D148</f>
        <v>0</v>
      </c>
      <c r="E122" s="38">
        <f>'표4.1.4원시data'!E148</f>
        <v>0</v>
      </c>
      <c r="F122" s="7">
        <f>'표4.1.4원시data'!F148/1000</f>
        <v>13726481</v>
      </c>
      <c r="G122" s="7">
        <f>'표4.1.4원시data'!G148/1000</f>
        <v>19287266</v>
      </c>
      <c r="H122" s="7">
        <f>'표4.1.4원시data'!H148/1000</f>
        <v>67512249</v>
      </c>
      <c r="I122" s="7">
        <f>'표4.1.4원시data'!I148/1000</f>
        <v>225735825</v>
      </c>
      <c r="J122" s="7">
        <f>'표4.1.4원시data'!J148/1000</f>
        <v>539501730</v>
      </c>
      <c r="K122" s="7">
        <f>'표4.1.4원시data'!K148/1000</f>
        <v>191781442</v>
      </c>
      <c r="L122" s="7">
        <f>'표4.1.4원시data'!L148/1000</f>
        <v>1057544993</v>
      </c>
    </row>
    <row r="123" spans="1:12" x14ac:dyDescent="0.25">
      <c r="A123" s="87">
        <v>1988</v>
      </c>
      <c r="B123" s="10" t="s">
        <v>134</v>
      </c>
      <c r="C123" s="38">
        <f>'표4.1.4원시data'!C149</f>
        <v>143</v>
      </c>
      <c r="D123" s="38">
        <f>'표4.1.4원시data'!D149</f>
        <v>5053</v>
      </c>
      <c r="E123" s="38">
        <f>'표4.1.4원시data'!E149</f>
        <v>17986.66</v>
      </c>
      <c r="F123" s="7" t="e">
        <f>#REF!</f>
        <v>#REF!</v>
      </c>
      <c r="G123" s="7" t="e">
        <f>#REF!</f>
        <v>#REF!</v>
      </c>
      <c r="H123" s="7" t="e">
        <f>#REF!</f>
        <v>#REF!</v>
      </c>
      <c r="I123" s="7" t="e">
        <f>#REF!</f>
        <v>#REF!</v>
      </c>
      <c r="J123" s="7" t="e">
        <f>#REF!</f>
        <v>#REF!</v>
      </c>
      <c r="K123" s="7" t="e">
        <f>#REF!</f>
        <v>#REF!</v>
      </c>
      <c r="L123" s="7" t="e">
        <f>#REF!</f>
        <v>#REF!</v>
      </c>
    </row>
    <row r="124" spans="1:12" x14ac:dyDescent="0.25">
      <c r="A124" s="87"/>
      <c r="B124" s="9" t="s">
        <v>132</v>
      </c>
      <c r="C124" s="38">
        <f>'표4.1.4원시data'!C150</f>
        <v>0</v>
      </c>
      <c r="D124" s="38">
        <f>'표4.1.4원시data'!D150</f>
        <v>0</v>
      </c>
      <c r="E124" s="38">
        <f>'표4.1.4원시data'!E150</f>
        <v>0</v>
      </c>
      <c r="F124" s="7">
        <f>'표4.1.4원시data'!F150/1000</f>
        <v>590300</v>
      </c>
      <c r="G124" s="7">
        <f>'표4.1.4원시data'!G150/1000</f>
        <v>1486348</v>
      </c>
      <c r="H124" s="7">
        <f>'표4.1.4원시data'!H150/1000</f>
        <v>10563701</v>
      </c>
      <c r="I124" s="7">
        <f>'표4.1.4원시data'!I150/1000</f>
        <v>13565088</v>
      </c>
      <c r="J124" s="7">
        <f>'표4.1.4원시data'!J150/1000</f>
        <v>82751360</v>
      </c>
      <c r="K124" s="7">
        <f>'표4.1.4원시data'!K150/1000</f>
        <v>12958473</v>
      </c>
      <c r="L124" s="7">
        <f>'표4.1.4원시data'!L150/1000</f>
        <v>121915270</v>
      </c>
    </row>
    <row r="125" spans="1:12" x14ac:dyDescent="0.25">
      <c r="A125" s="87">
        <v>1989</v>
      </c>
      <c r="B125" s="10" t="s">
        <v>134</v>
      </c>
      <c r="C125" s="38">
        <f>'표4.1.4원시data'!C151</f>
        <v>307</v>
      </c>
      <c r="D125" s="38">
        <f>'표4.1.4원시data'!D151</f>
        <v>92593</v>
      </c>
      <c r="E125" s="38">
        <f>'표4.1.4원시data'!E151</f>
        <v>121060.11</v>
      </c>
      <c r="F125" s="7" t="e">
        <f>#REF!</f>
        <v>#REF!</v>
      </c>
      <c r="G125" s="7" t="e">
        <f>#REF!</f>
        <v>#REF!</v>
      </c>
      <c r="H125" s="7" t="e">
        <f>#REF!</f>
        <v>#REF!</v>
      </c>
      <c r="I125" s="7" t="e">
        <f>#REF!</f>
        <v>#REF!</v>
      </c>
      <c r="J125" s="7" t="e">
        <f>#REF!</f>
        <v>#REF!</v>
      </c>
      <c r="K125" s="7" t="e">
        <f>#REF!</f>
        <v>#REF!</v>
      </c>
      <c r="L125" s="7" t="e">
        <f>#REF!</f>
        <v>#REF!</v>
      </c>
    </row>
    <row r="126" spans="1:12" x14ac:dyDescent="0.25">
      <c r="A126" s="87"/>
      <c r="B126" s="9" t="s">
        <v>132</v>
      </c>
      <c r="C126" s="38">
        <f>'표4.1.4원시data'!C152</f>
        <v>0</v>
      </c>
      <c r="D126" s="38">
        <f>'표4.1.4원시data'!D152</f>
        <v>0</v>
      </c>
      <c r="E126" s="38">
        <f>'표4.1.4원시data'!E152</f>
        <v>0</v>
      </c>
      <c r="F126" s="7">
        <f>'표4.1.4원시data'!F152/1000</f>
        <v>5913789</v>
      </c>
      <c r="G126" s="7">
        <f>'표4.1.4원시data'!G152/1000</f>
        <v>5306738</v>
      </c>
      <c r="H126" s="7">
        <f>'표4.1.4원시data'!H152/1000</f>
        <v>14624909</v>
      </c>
      <c r="I126" s="7">
        <f>'표4.1.4원시data'!I152/1000</f>
        <v>230338729</v>
      </c>
      <c r="J126" s="7">
        <f>'표4.1.4원시data'!J152/1000</f>
        <v>204203716</v>
      </c>
      <c r="K126" s="7">
        <f>'표4.1.4원시data'!K152/1000</f>
        <v>89702179</v>
      </c>
      <c r="L126" s="7">
        <f>'표4.1.4원시data'!L152/1000</f>
        <v>550090060</v>
      </c>
    </row>
    <row r="127" spans="1:12" x14ac:dyDescent="0.25">
      <c r="A127" s="87">
        <v>1990</v>
      </c>
      <c r="B127" s="10" t="s">
        <v>134</v>
      </c>
      <c r="C127" s="38">
        <f>'표4.1.4원시data'!C153</f>
        <v>257</v>
      </c>
      <c r="D127" s="38">
        <f>'표4.1.4원시data'!D153</f>
        <v>203314</v>
      </c>
      <c r="E127" s="38">
        <f>'표4.1.4원시data'!E153</f>
        <v>124276.1</v>
      </c>
      <c r="F127" s="7" t="e">
        <f>#REF!</f>
        <v>#REF!</v>
      </c>
      <c r="G127" s="7" t="e">
        <f>#REF!</f>
        <v>#REF!</v>
      </c>
      <c r="H127" s="7" t="e">
        <f>#REF!</f>
        <v>#REF!</v>
      </c>
      <c r="I127" s="7" t="e">
        <f>#REF!</f>
        <v>#REF!</v>
      </c>
      <c r="J127" s="7" t="e">
        <f>#REF!</f>
        <v>#REF!</v>
      </c>
      <c r="K127" s="7" t="e">
        <f>#REF!</f>
        <v>#REF!</v>
      </c>
      <c r="L127" s="7" t="e">
        <f>#REF!</f>
        <v>#REF!</v>
      </c>
    </row>
    <row r="128" spans="1:12" x14ac:dyDescent="0.25">
      <c r="A128" s="87"/>
      <c r="B128" s="9" t="s">
        <v>132</v>
      </c>
      <c r="C128" s="38">
        <f>'표4.1.4원시data'!C154</f>
        <v>0</v>
      </c>
      <c r="D128" s="38">
        <f>'표4.1.4원시data'!D154</f>
        <v>0</v>
      </c>
      <c r="E128" s="38">
        <f>'표4.1.4원시data'!E154</f>
        <v>0</v>
      </c>
      <c r="F128" s="7">
        <f>'표4.1.4원시data'!F154/1000</f>
        <v>9219731</v>
      </c>
      <c r="G128" s="7">
        <f>'표4.1.4원시data'!G154/1000</f>
        <v>3033461</v>
      </c>
      <c r="H128" s="7">
        <f>'표4.1.4원시data'!H154/1000</f>
        <v>44936270</v>
      </c>
      <c r="I128" s="7">
        <f>'표4.1.4원시data'!I154/1000</f>
        <v>146667918</v>
      </c>
      <c r="J128" s="7">
        <f>'표4.1.4원시data'!J154/1000</f>
        <v>276261309</v>
      </c>
      <c r="K128" s="7">
        <f>'표4.1.4원시data'!K154/1000</f>
        <v>169488744</v>
      </c>
      <c r="L128" s="7">
        <f>'표4.1.4원시data'!L154/1000</f>
        <v>649607433</v>
      </c>
    </row>
    <row r="129" spans="1:12" x14ac:dyDescent="0.25">
      <c r="A129" s="87">
        <v>1991</v>
      </c>
      <c r="B129" s="10" t="s">
        <v>134</v>
      </c>
      <c r="C129" s="38">
        <f>'표4.1.4원시data'!C155</f>
        <v>240</v>
      </c>
      <c r="D129" s="38">
        <f>'표4.1.4원시data'!D155</f>
        <v>29573</v>
      </c>
      <c r="E129" s="38">
        <f>'표4.1.4원시data'!E155</f>
        <v>61172.58</v>
      </c>
      <c r="F129" s="7" t="e">
        <f>#REF!</f>
        <v>#REF!</v>
      </c>
      <c r="G129" s="7" t="e">
        <f>#REF!</f>
        <v>#REF!</v>
      </c>
      <c r="H129" s="7" t="e">
        <f>#REF!</f>
        <v>#REF!</v>
      </c>
      <c r="I129" s="7" t="e">
        <f>#REF!</f>
        <v>#REF!</v>
      </c>
      <c r="J129" s="7" t="e">
        <f>#REF!</f>
        <v>#REF!</v>
      </c>
      <c r="K129" s="7" t="e">
        <f>#REF!</f>
        <v>#REF!</v>
      </c>
      <c r="L129" s="7" t="e">
        <f>#REF!</f>
        <v>#REF!</v>
      </c>
    </row>
    <row r="130" spans="1:12" x14ac:dyDescent="0.25">
      <c r="A130" s="87"/>
      <c r="B130" s="9" t="s">
        <v>132</v>
      </c>
      <c r="C130" s="38">
        <f>'표4.1.4원시data'!C156</f>
        <v>0</v>
      </c>
      <c r="D130" s="38">
        <f>'표4.1.4원시data'!D156</f>
        <v>0</v>
      </c>
      <c r="E130" s="38">
        <f>'표4.1.4원시data'!E156</f>
        <v>0</v>
      </c>
      <c r="F130" s="7">
        <f>'표4.1.4원시data'!F156/1000</f>
        <v>4948531</v>
      </c>
      <c r="G130" s="7">
        <f>'표4.1.4원시data'!G156/1000</f>
        <v>2190105</v>
      </c>
      <c r="H130" s="7">
        <f>'표4.1.4원시data'!H156/1000</f>
        <v>38361660</v>
      </c>
      <c r="I130" s="7">
        <f>'표4.1.4원시data'!I156/1000</f>
        <v>0</v>
      </c>
      <c r="J130" s="7">
        <f>'표4.1.4원시data'!J156/1000</f>
        <v>297515771</v>
      </c>
      <c r="K130" s="7">
        <f>'표4.1.4원시data'!K156/1000</f>
        <v>43852145</v>
      </c>
      <c r="L130" s="7">
        <f>'표4.1.4원시data'!L156/1000</f>
        <v>386868212</v>
      </c>
    </row>
    <row r="131" spans="1:12" x14ac:dyDescent="0.25">
      <c r="A131" s="87">
        <v>1992</v>
      </c>
      <c r="B131" s="10" t="s">
        <v>134</v>
      </c>
      <c r="C131" s="38">
        <f>'표4.1.4원시data'!C157</f>
        <v>40</v>
      </c>
      <c r="D131" s="38">
        <f>'표4.1.4원시data'!D157</f>
        <v>965</v>
      </c>
      <c r="E131" s="38">
        <f>'표4.1.4원시data'!E157</f>
        <v>13968.11</v>
      </c>
      <c r="F131" s="7" t="e">
        <f>#REF!</f>
        <v>#REF!</v>
      </c>
      <c r="G131" s="7" t="e">
        <f>#REF!</f>
        <v>#REF!</v>
      </c>
      <c r="H131" s="7" t="e">
        <f>#REF!</f>
        <v>#REF!</v>
      </c>
      <c r="I131" s="7" t="e">
        <f>#REF!</f>
        <v>#REF!</v>
      </c>
      <c r="J131" s="7" t="e">
        <f>#REF!</f>
        <v>#REF!</v>
      </c>
      <c r="K131" s="7" t="e">
        <f>#REF!</f>
        <v>#REF!</v>
      </c>
      <c r="L131" s="7" t="e">
        <f>#REF!</f>
        <v>#REF!</v>
      </c>
    </row>
    <row r="132" spans="1:12" x14ac:dyDescent="0.25">
      <c r="A132" s="87"/>
      <c r="B132" s="9" t="s">
        <v>132</v>
      </c>
      <c r="C132" s="38">
        <f>'표4.1.4원시data'!C158</f>
        <v>0</v>
      </c>
      <c r="D132" s="38">
        <f>'표4.1.4원시data'!D158</f>
        <v>0</v>
      </c>
      <c r="E132" s="38">
        <f>'표4.1.4원시data'!E158</f>
        <v>0</v>
      </c>
      <c r="F132" s="7">
        <f>'표4.1.4원시data'!F158/1000</f>
        <v>97224</v>
      </c>
      <c r="G132" s="7">
        <f>'표4.1.4원시data'!G158/1000</f>
        <v>1087218</v>
      </c>
      <c r="H132" s="7">
        <f>'표4.1.4원시data'!H158/1000</f>
        <v>1390093</v>
      </c>
      <c r="I132" s="7">
        <f>'표4.1.4원시data'!I158/1000</f>
        <v>0</v>
      </c>
      <c r="J132" s="7">
        <f>'표4.1.4원시data'!J158/1000</f>
        <v>15039136</v>
      </c>
      <c r="K132" s="7">
        <f>'표4.1.4원시data'!K158/1000</f>
        <v>6445312</v>
      </c>
      <c r="L132" s="7">
        <f>'표4.1.4원시data'!L158/1000</f>
        <v>24058983</v>
      </c>
    </row>
    <row r="133" spans="1:12" x14ac:dyDescent="0.25">
      <c r="A133" s="87">
        <v>1993</v>
      </c>
      <c r="B133" s="10" t="s">
        <v>134</v>
      </c>
      <c r="C133" s="38">
        <f>'표4.1.4원시data'!C159</f>
        <v>69</v>
      </c>
      <c r="D133" s="38">
        <f>'표4.1.4원시data'!D159</f>
        <v>13779</v>
      </c>
      <c r="E133" s="38">
        <f>'표4.1.4원시data'!E159</f>
        <v>58488.21</v>
      </c>
      <c r="F133" s="7" t="e">
        <f>#REF!</f>
        <v>#REF!</v>
      </c>
      <c r="G133" s="7" t="e">
        <f>#REF!</f>
        <v>#REF!</v>
      </c>
      <c r="H133" s="7" t="e">
        <f>#REF!</f>
        <v>#REF!</v>
      </c>
      <c r="I133" s="7" t="e">
        <f>#REF!</f>
        <v>#REF!</v>
      </c>
      <c r="J133" s="7" t="e">
        <f>#REF!</f>
        <v>#REF!</v>
      </c>
      <c r="K133" s="7" t="e">
        <f>#REF!</f>
        <v>#REF!</v>
      </c>
      <c r="L133" s="7" t="e">
        <f>#REF!</f>
        <v>#REF!</v>
      </c>
    </row>
    <row r="134" spans="1:12" x14ac:dyDescent="0.25">
      <c r="A134" s="87"/>
      <c r="B134" s="9" t="s">
        <v>132</v>
      </c>
      <c r="C134" s="38">
        <f>'표4.1.4원시data'!C160</f>
        <v>0</v>
      </c>
      <c r="D134" s="38">
        <f>'표4.1.4원시data'!D160</f>
        <v>0</v>
      </c>
      <c r="E134" s="38">
        <f>'표4.1.4원시data'!E160</f>
        <v>0</v>
      </c>
      <c r="F134" s="7">
        <f>'표4.1.4원시data'!F160/1000</f>
        <v>1171974</v>
      </c>
      <c r="G134" s="7">
        <f>'표4.1.4원시data'!G160/1000</f>
        <v>10616292</v>
      </c>
      <c r="H134" s="7">
        <f>'표4.1.4원시data'!H160/1000</f>
        <v>10066077</v>
      </c>
      <c r="I134" s="7">
        <f>'표4.1.4원시data'!I160/1000</f>
        <v>0</v>
      </c>
      <c r="J134" s="7">
        <f>'표4.1.4원시data'!J160/1000</f>
        <v>153403849</v>
      </c>
      <c r="K134" s="7">
        <f>'표4.1.4원시data'!K160/1000</f>
        <v>21856125</v>
      </c>
      <c r="L134" s="7">
        <f>'표4.1.4원시data'!L160/1000</f>
        <v>197114317</v>
      </c>
    </row>
    <row r="135" spans="1:12" x14ac:dyDescent="0.25">
      <c r="A135" s="87">
        <v>1994</v>
      </c>
      <c r="B135" s="10" t="s">
        <v>134</v>
      </c>
      <c r="C135" s="38">
        <f>'표4.1.4원시data'!C161</f>
        <v>72</v>
      </c>
      <c r="D135" s="38">
        <f>'표4.1.4원시data'!D161</f>
        <v>11852</v>
      </c>
      <c r="E135" s="38">
        <f>'표4.1.4원시data'!E161</f>
        <v>6275.2</v>
      </c>
      <c r="F135" s="7" t="e">
        <f>#REF!</f>
        <v>#REF!</v>
      </c>
      <c r="G135" s="7" t="e">
        <f>#REF!</f>
        <v>#REF!</v>
      </c>
      <c r="H135" s="7" t="e">
        <f>#REF!</f>
        <v>#REF!</v>
      </c>
      <c r="I135" s="7" t="e">
        <f>#REF!</f>
        <v>#REF!</v>
      </c>
      <c r="J135" s="7" t="e">
        <f>#REF!</f>
        <v>#REF!</v>
      </c>
      <c r="K135" s="7" t="e">
        <f>#REF!</f>
        <v>#REF!</v>
      </c>
      <c r="L135" s="7" t="e">
        <f>#REF!</f>
        <v>#REF!</v>
      </c>
    </row>
    <row r="136" spans="1:12" x14ac:dyDescent="0.25">
      <c r="A136" s="87"/>
      <c r="B136" s="9" t="s">
        <v>132</v>
      </c>
      <c r="C136" s="38">
        <f>'표4.1.4원시data'!C162</f>
        <v>0</v>
      </c>
      <c r="D136" s="38">
        <f>'표4.1.4원시data'!D162</f>
        <v>0</v>
      </c>
      <c r="E136" s="38">
        <f>'표4.1.4원시data'!E162</f>
        <v>0</v>
      </c>
      <c r="F136" s="7">
        <f>'표4.1.4원시data'!F162/1000</f>
        <v>556798</v>
      </c>
      <c r="G136" s="7">
        <f>'표4.1.4원시data'!G162/1000</f>
        <v>4380818</v>
      </c>
      <c r="H136" s="7">
        <f>'표4.1.4원시data'!H162/1000</f>
        <v>10939642</v>
      </c>
      <c r="I136" s="7">
        <f>'표4.1.4원시data'!I162/1000</f>
        <v>0</v>
      </c>
      <c r="J136" s="7">
        <f>'표4.1.4원시data'!J162/1000</f>
        <v>86696034</v>
      </c>
      <c r="K136" s="7">
        <f>'표4.1.4원시data'!K162/1000</f>
        <v>50801535</v>
      </c>
      <c r="L136" s="7">
        <f>'표4.1.4원시data'!L162/1000</f>
        <v>153374827</v>
      </c>
    </row>
    <row r="137" spans="1:12" x14ac:dyDescent="0.25">
      <c r="A137" s="87">
        <v>1995</v>
      </c>
      <c r="B137" s="10" t="s">
        <v>134</v>
      </c>
      <c r="C137" s="38">
        <f>'표4.1.4원시data'!C163</f>
        <v>158</v>
      </c>
      <c r="D137" s="38">
        <f>'표4.1.4원시data'!D163</f>
        <v>30408</v>
      </c>
      <c r="E137" s="38">
        <f>'표4.1.4원시data'!E163</f>
        <v>79253.67</v>
      </c>
      <c r="F137" s="7" t="e">
        <f>#REF!</f>
        <v>#REF!</v>
      </c>
      <c r="G137" s="7" t="e">
        <f>#REF!</f>
        <v>#REF!</v>
      </c>
      <c r="H137" s="7" t="e">
        <f>#REF!</f>
        <v>#REF!</v>
      </c>
      <c r="I137" s="7" t="e">
        <f>#REF!</f>
        <v>#REF!</v>
      </c>
      <c r="J137" s="7" t="e">
        <f>#REF!</f>
        <v>#REF!</v>
      </c>
      <c r="K137" s="7" t="e">
        <f>#REF!</f>
        <v>#REF!</v>
      </c>
      <c r="L137" s="7" t="e">
        <f>#REF!</f>
        <v>#REF!</v>
      </c>
    </row>
    <row r="138" spans="1:12" x14ac:dyDescent="0.25">
      <c r="A138" s="87"/>
      <c r="B138" s="9" t="s">
        <v>132</v>
      </c>
      <c r="C138" s="38">
        <f>'표4.1.4원시data'!C164</f>
        <v>0</v>
      </c>
      <c r="D138" s="38">
        <f>'표4.1.4원시data'!D164</f>
        <v>0</v>
      </c>
      <c r="E138" s="38">
        <f>'표4.1.4원시data'!E164</f>
        <v>0</v>
      </c>
      <c r="F138" s="7">
        <f>'표4.1.4원시data'!F164/1000</f>
        <v>4958629</v>
      </c>
      <c r="G138" s="7">
        <f>'표4.1.4원시data'!G164/1000</f>
        <v>6959274</v>
      </c>
      <c r="H138" s="7">
        <f>'표4.1.4원시data'!H164/1000</f>
        <v>61033953</v>
      </c>
      <c r="I138" s="7">
        <f>'표4.1.4원시data'!I164/1000</f>
        <v>0</v>
      </c>
      <c r="J138" s="7">
        <f>'표4.1.4원시data'!J164/1000</f>
        <v>434300935</v>
      </c>
      <c r="K138" s="7">
        <f>'표4.1.4원시data'!K164/1000</f>
        <v>93898955</v>
      </c>
      <c r="L138" s="7">
        <f>'표4.1.4원시data'!L164/1000</f>
        <v>601151746</v>
      </c>
    </row>
    <row r="139" spans="1:12" x14ac:dyDescent="0.25">
      <c r="A139" s="87">
        <v>1996</v>
      </c>
      <c r="B139" s="10" t="s">
        <v>134</v>
      </c>
      <c r="C139" s="38">
        <f>'표4.1.4원시data'!C165</f>
        <v>77</v>
      </c>
      <c r="D139" s="38">
        <f>'표4.1.4원시data'!D165</f>
        <v>18686</v>
      </c>
      <c r="E139" s="38">
        <f>'표4.1.4원시data'!E165</f>
        <v>47967.6</v>
      </c>
      <c r="F139" s="7" t="e">
        <f>#REF!</f>
        <v>#REF!</v>
      </c>
      <c r="G139" s="7" t="e">
        <f>#REF!</f>
        <v>#REF!</v>
      </c>
      <c r="H139" s="7" t="e">
        <f>#REF!</f>
        <v>#REF!</v>
      </c>
      <c r="I139" s="7" t="e">
        <f>#REF!</f>
        <v>#REF!</v>
      </c>
      <c r="J139" s="7" t="e">
        <f>#REF!</f>
        <v>#REF!</v>
      </c>
      <c r="K139" s="7" t="e">
        <f>#REF!</f>
        <v>#REF!</v>
      </c>
      <c r="L139" s="7" t="e">
        <f>#REF!</f>
        <v>#REF!</v>
      </c>
    </row>
    <row r="140" spans="1:12" x14ac:dyDescent="0.25">
      <c r="A140" s="87"/>
      <c r="B140" s="9" t="s">
        <v>132</v>
      </c>
      <c r="C140" s="38">
        <f>'표4.1.4원시data'!C166</f>
        <v>0</v>
      </c>
      <c r="D140" s="38">
        <f>'표4.1.4원시data'!D166</f>
        <v>0</v>
      </c>
      <c r="E140" s="38">
        <f>'표4.1.4원시data'!E166</f>
        <v>0</v>
      </c>
      <c r="F140" s="7">
        <f>'표4.1.4원시data'!F166/1000</f>
        <v>14968689</v>
      </c>
      <c r="G140" s="7">
        <f>'표4.1.4원시data'!G166/1000</f>
        <v>854670</v>
      </c>
      <c r="H140" s="7">
        <f>'표4.1.4원시data'!H166/1000</f>
        <v>54086615</v>
      </c>
      <c r="I140" s="7">
        <f>'표4.1.4원시data'!I166/1000</f>
        <v>0</v>
      </c>
      <c r="J140" s="7">
        <f>'표4.1.4원시data'!J166/1000</f>
        <v>334512140</v>
      </c>
      <c r="K140" s="7">
        <f>'표4.1.4원시data'!K166/1000</f>
        <v>78628268</v>
      </c>
      <c r="L140" s="7">
        <f>'표4.1.4원시data'!L166/1000</f>
        <v>483050382</v>
      </c>
    </row>
    <row r="141" spans="1:12" x14ac:dyDescent="0.25">
      <c r="A141" s="87">
        <v>1997</v>
      </c>
      <c r="B141" s="10" t="s">
        <v>134</v>
      </c>
      <c r="C141" s="38">
        <f>'표4.1.4원시data'!C167</f>
        <v>38</v>
      </c>
      <c r="D141" s="38">
        <f>'표4.1.4원시data'!D167</f>
        <v>6296</v>
      </c>
      <c r="E141" s="38">
        <f>'표4.1.4원시data'!E167</f>
        <v>45773.46</v>
      </c>
      <c r="F141" s="7" t="e">
        <f>#REF!</f>
        <v>#REF!</v>
      </c>
      <c r="G141" s="7" t="e">
        <f>#REF!</f>
        <v>#REF!</v>
      </c>
      <c r="H141" s="7" t="e">
        <f>#REF!</f>
        <v>#REF!</v>
      </c>
      <c r="I141" s="7" t="e">
        <f>#REF!</f>
        <v>#REF!</v>
      </c>
      <c r="J141" s="7" t="e">
        <f>#REF!</f>
        <v>#REF!</v>
      </c>
      <c r="K141" s="7" t="e">
        <f>#REF!</f>
        <v>#REF!</v>
      </c>
      <c r="L141" s="7" t="e">
        <f>#REF!</f>
        <v>#REF!</v>
      </c>
    </row>
    <row r="142" spans="1:12" x14ac:dyDescent="0.25">
      <c r="A142" s="87"/>
      <c r="B142" s="9" t="s">
        <v>132</v>
      </c>
      <c r="C142" s="38">
        <f>'표4.1.4원시data'!C168</f>
        <v>0</v>
      </c>
      <c r="D142" s="38">
        <f>'표4.1.4원시data'!D168</f>
        <v>0</v>
      </c>
      <c r="E142" s="38">
        <f>'표4.1.4원시data'!E168</f>
        <v>0</v>
      </c>
      <c r="F142" s="7">
        <f>'표4.1.4원시data'!F168/1000</f>
        <v>1879567</v>
      </c>
      <c r="G142" s="7">
        <f>'표4.1.4원시data'!G168/1000</f>
        <v>2792416</v>
      </c>
      <c r="H142" s="7">
        <f>'표4.1.4원시data'!H168/1000</f>
        <v>11109187</v>
      </c>
      <c r="I142" s="7">
        <f>'표4.1.4원시data'!I168/1000</f>
        <v>0</v>
      </c>
      <c r="J142" s="7">
        <f>'표4.1.4원시data'!J168/1000</f>
        <v>146312292</v>
      </c>
      <c r="K142" s="7">
        <f>'표4.1.4원시data'!K168/1000</f>
        <v>28821051</v>
      </c>
      <c r="L142" s="7">
        <f>'표4.1.4원시data'!L168/1000</f>
        <v>190914513</v>
      </c>
    </row>
    <row r="143" spans="1:12" x14ac:dyDescent="0.25">
      <c r="A143" s="87">
        <v>1998</v>
      </c>
      <c r="B143" s="10" t="s">
        <v>134</v>
      </c>
      <c r="C143" s="38">
        <f>'표4.1.4원시data'!C169</f>
        <v>384</v>
      </c>
      <c r="D143" s="38">
        <f>'표4.1.4원시data'!D169</f>
        <v>30308</v>
      </c>
      <c r="E143" s="38">
        <f>'표4.1.4원시data'!E169</f>
        <v>91628.86</v>
      </c>
      <c r="F143" s="7" t="e">
        <f>#REF!</f>
        <v>#REF!</v>
      </c>
      <c r="G143" s="7" t="e">
        <f>#REF!</f>
        <v>#REF!</v>
      </c>
      <c r="H143" s="7" t="e">
        <f>#REF!</f>
        <v>#REF!</v>
      </c>
      <c r="I143" s="7" t="e">
        <f>#REF!</f>
        <v>#REF!</v>
      </c>
      <c r="J143" s="7" t="e">
        <f>#REF!</f>
        <v>#REF!</v>
      </c>
      <c r="K143" s="7" t="e">
        <f>#REF!</f>
        <v>#REF!</v>
      </c>
      <c r="L143" s="7" t="e">
        <f>#REF!</f>
        <v>#REF!</v>
      </c>
    </row>
    <row r="144" spans="1:12" x14ac:dyDescent="0.25">
      <c r="A144" s="87"/>
      <c r="B144" s="9" t="s">
        <v>132</v>
      </c>
      <c r="C144" s="38">
        <f>'표4.1.4원시data'!C170</f>
        <v>0</v>
      </c>
      <c r="D144" s="38">
        <f>'표4.1.4원시data'!D170</f>
        <v>0</v>
      </c>
      <c r="E144" s="38">
        <f>'표4.1.4원시data'!E170</f>
        <v>0</v>
      </c>
      <c r="F144" s="7">
        <f>'표4.1.4원시data'!F170/1000</f>
        <v>38618311</v>
      </c>
      <c r="G144" s="7">
        <f>'표4.1.4원시data'!G170/1000</f>
        <v>1316397</v>
      </c>
      <c r="H144" s="7">
        <f>'표4.1.4원시data'!H170/1000</f>
        <v>105291458</v>
      </c>
      <c r="I144" s="7">
        <f>'표4.1.4원시data'!I170/1000</f>
        <v>0</v>
      </c>
      <c r="J144" s="7">
        <f>'표4.1.4원시data'!J170/1000</f>
        <v>1227365997</v>
      </c>
      <c r="K144" s="7">
        <f>'표4.1.4원시data'!K170/1000</f>
        <v>210218675</v>
      </c>
      <c r="L144" s="7">
        <f>'표4.1.4원시data'!L170/1000</f>
        <v>1582810838</v>
      </c>
    </row>
    <row r="145" spans="1:12" x14ac:dyDescent="0.25">
      <c r="A145" s="87">
        <v>1999</v>
      </c>
      <c r="B145" s="10" t="s">
        <v>134</v>
      </c>
      <c r="C145" s="38">
        <f>'표4.1.4원시data'!C171</f>
        <v>89</v>
      </c>
      <c r="D145" s="38">
        <f>'표4.1.4원시data'!D171</f>
        <v>26656</v>
      </c>
      <c r="E145" s="38">
        <f>'표4.1.4원시data'!E171</f>
        <v>76128</v>
      </c>
      <c r="F145" s="7" t="e">
        <f>#REF!</f>
        <v>#REF!</v>
      </c>
      <c r="G145" s="7" t="e">
        <f>#REF!</f>
        <v>#REF!</v>
      </c>
      <c r="H145" s="7" t="e">
        <f>#REF!</f>
        <v>#REF!</v>
      </c>
      <c r="I145" s="7" t="e">
        <f>#REF!</f>
        <v>#REF!</v>
      </c>
      <c r="J145" s="7" t="e">
        <f>#REF!</f>
        <v>#REF!</v>
      </c>
      <c r="K145" s="7" t="e">
        <f>#REF!</f>
        <v>#REF!</v>
      </c>
      <c r="L145" s="7" t="e">
        <f>#REF!</f>
        <v>#REF!</v>
      </c>
    </row>
    <row r="146" spans="1:12" x14ac:dyDescent="0.25">
      <c r="A146" s="87"/>
      <c r="B146" s="9" t="s">
        <v>132</v>
      </c>
      <c r="C146" s="38">
        <f>'표4.1.4원시data'!C172</f>
        <v>0</v>
      </c>
      <c r="D146" s="38">
        <f>'표4.1.4원시data'!D172</f>
        <v>0</v>
      </c>
      <c r="E146" s="38">
        <f>'표4.1.4원시data'!E172</f>
        <v>0</v>
      </c>
      <c r="F146" s="7">
        <f>'표4.1.4원시data'!F172/1000</f>
        <v>40559178</v>
      </c>
      <c r="G146" s="7">
        <f>'표4.1.4원시data'!G172/1000</f>
        <v>2217879</v>
      </c>
      <c r="H146" s="7">
        <f>'표4.1.4원시data'!H172/1000</f>
        <v>24194876</v>
      </c>
      <c r="I146" s="7">
        <f>'표4.1.4원시data'!I172/1000</f>
        <v>0</v>
      </c>
      <c r="J146" s="7">
        <f>'표4.1.4원시data'!J172/1000</f>
        <v>945459173</v>
      </c>
      <c r="K146" s="7">
        <f>'표4.1.4원시data'!K172/1000</f>
        <v>207249993</v>
      </c>
      <c r="L146" s="7">
        <f>'표4.1.4원시data'!L172/1000</f>
        <v>1219681099</v>
      </c>
    </row>
    <row r="147" spans="1:12" x14ac:dyDescent="0.25">
      <c r="A147" s="87">
        <v>2000</v>
      </c>
      <c r="B147" s="10" t="s">
        <v>134</v>
      </c>
      <c r="C147" s="38">
        <f>'표4.1.4원시data'!C173</f>
        <v>39</v>
      </c>
      <c r="D147" s="38">
        <f>'표4.1.4원시data'!D173</f>
        <v>3665</v>
      </c>
      <c r="E147" s="38">
        <f>'표4.1.4원시data'!E173</f>
        <v>53092</v>
      </c>
      <c r="F147" s="7" t="e">
        <f>#REF!</f>
        <v>#REF!</v>
      </c>
      <c r="G147" s="7" t="e">
        <f>#REF!</f>
        <v>#REF!</v>
      </c>
      <c r="H147" s="7" t="e">
        <f>#REF!</f>
        <v>#REF!</v>
      </c>
      <c r="I147" s="7" t="e">
        <f>#REF!</f>
        <v>#REF!</v>
      </c>
      <c r="J147" s="7" t="e">
        <f>#REF!</f>
        <v>#REF!</v>
      </c>
      <c r="K147" s="7" t="e">
        <f>#REF!</f>
        <v>#REF!</v>
      </c>
      <c r="L147" s="7" t="e">
        <f>#REF!</f>
        <v>#REF!</v>
      </c>
    </row>
    <row r="148" spans="1:12" x14ac:dyDescent="0.25">
      <c r="A148" s="87"/>
      <c r="B148" s="9" t="s">
        <v>132</v>
      </c>
      <c r="C148" s="38">
        <f>'표4.1.4원시data'!C174</f>
        <v>0</v>
      </c>
      <c r="D148" s="38">
        <f>'표4.1.4원시data'!D174</f>
        <v>0</v>
      </c>
      <c r="E148" s="38">
        <f>'표4.1.4원시data'!E174</f>
        <v>0</v>
      </c>
      <c r="F148" s="7">
        <f>'표4.1.4원시data'!F174/1000</f>
        <v>11378287</v>
      </c>
      <c r="G148" s="7">
        <f>'표4.1.4원시data'!G174/1000</f>
        <v>8098218</v>
      </c>
      <c r="H148" s="7">
        <f>'표4.1.4원시data'!H174/1000</f>
        <v>6435811</v>
      </c>
      <c r="I148" s="7">
        <f>'표4.1.4원시data'!I174/1000</f>
        <v>0</v>
      </c>
      <c r="J148" s="7">
        <f>'표4.1.4원시data'!J174/1000</f>
        <v>530451918</v>
      </c>
      <c r="K148" s="7">
        <f>'표4.1.4원시data'!K174/1000</f>
        <v>89086819</v>
      </c>
      <c r="L148" s="7">
        <f>'표4.1.4원시data'!L174/1000</f>
        <v>645451053</v>
      </c>
    </row>
    <row r="149" spans="1:12" x14ac:dyDescent="0.25">
      <c r="A149" s="87">
        <v>2001</v>
      </c>
      <c r="B149" s="10" t="s">
        <v>134</v>
      </c>
      <c r="C149" s="38">
        <f>'표4.1.4원시data'!C175</f>
        <v>82</v>
      </c>
      <c r="D149" s="38">
        <f>'표4.1.4원시data'!D175</f>
        <v>27933</v>
      </c>
      <c r="E149" s="38">
        <f>'표4.1.4원시data'!E175</f>
        <v>20012</v>
      </c>
      <c r="F149" s="7" t="e">
        <f>#REF!</f>
        <v>#REF!</v>
      </c>
      <c r="G149" s="7" t="e">
        <f>#REF!</f>
        <v>#REF!</v>
      </c>
      <c r="H149" s="7" t="e">
        <f>#REF!</f>
        <v>#REF!</v>
      </c>
      <c r="I149" s="7" t="e">
        <f>#REF!</f>
        <v>#REF!</v>
      </c>
      <c r="J149" s="7" t="e">
        <f>#REF!</f>
        <v>#REF!</v>
      </c>
      <c r="K149" s="7" t="e">
        <f>#REF!</f>
        <v>#REF!</v>
      </c>
      <c r="L149" s="7" t="e">
        <f>#REF!</f>
        <v>#REF!</v>
      </c>
    </row>
    <row r="150" spans="1:12" x14ac:dyDescent="0.25">
      <c r="A150" s="87"/>
      <c r="B150" s="9" t="s">
        <v>132</v>
      </c>
      <c r="C150" s="38">
        <f>'표4.1.4원시data'!C176</f>
        <v>0</v>
      </c>
      <c r="D150" s="38">
        <f>'표4.1.4원시data'!D176</f>
        <v>0</v>
      </c>
      <c r="E150" s="38">
        <f>'표4.1.4원시data'!E176</f>
        <v>0</v>
      </c>
      <c r="F150" s="7">
        <f>'표4.1.4원시data'!F176/1000</f>
        <v>10813131</v>
      </c>
      <c r="G150" s="7">
        <f>'표4.1.4원시data'!G176/1000</f>
        <v>998704</v>
      </c>
      <c r="H150" s="7">
        <f>'표4.1.4원시data'!H176/1000</f>
        <v>10361108</v>
      </c>
      <c r="I150" s="7">
        <f>'표4.1.4원시data'!I176/1000</f>
        <v>0</v>
      </c>
      <c r="J150" s="7">
        <f>'표4.1.4원시data'!J176/1000</f>
        <v>382598080</v>
      </c>
      <c r="K150" s="7">
        <f>'표4.1.4원시data'!K176/1000</f>
        <v>851396545</v>
      </c>
      <c r="L150" s="7">
        <f>'표4.1.4원시data'!L176/1000</f>
        <v>1256167568</v>
      </c>
    </row>
    <row r="151" spans="1:12" x14ac:dyDescent="0.25">
      <c r="A151" s="87">
        <v>2002</v>
      </c>
      <c r="B151" s="10" t="s">
        <v>134</v>
      </c>
      <c r="C151" s="38">
        <f>'표4.1.4원시data'!C177</f>
        <v>270</v>
      </c>
      <c r="D151" s="38">
        <f>'표4.1.4원시data'!D177</f>
        <v>71204</v>
      </c>
      <c r="E151" s="38">
        <f>'표4.1.4원시data'!E177</f>
        <v>61579</v>
      </c>
      <c r="F151" s="7" t="e">
        <f>#REF!</f>
        <v>#REF!</v>
      </c>
      <c r="G151" s="7" t="e">
        <f>#REF!</f>
        <v>#REF!</v>
      </c>
      <c r="H151" s="7" t="e">
        <f>#REF!</f>
        <v>#REF!</v>
      </c>
      <c r="I151" s="7" t="e">
        <f>#REF!</f>
        <v>#REF!</v>
      </c>
      <c r="J151" s="7" t="e">
        <f>#REF!</f>
        <v>#REF!</v>
      </c>
      <c r="K151" s="7" t="e">
        <f>#REF!</f>
        <v>#REF!</v>
      </c>
      <c r="L151" s="7" t="e">
        <f>#REF!</f>
        <v>#REF!</v>
      </c>
    </row>
    <row r="152" spans="1:12" x14ac:dyDescent="0.25">
      <c r="A152" s="87"/>
      <c r="B152" s="9" t="s">
        <v>132</v>
      </c>
      <c r="C152" s="38">
        <f>'표4.1.4원시data'!C178</f>
        <v>0</v>
      </c>
      <c r="D152" s="38">
        <f>'표4.1.4원시data'!D178</f>
        <v>0</v>
      </c>
      <c r="E152" s="38">
        <f>'표4.1.4원시data'!E178</f>
        <v>0</v>
      </c>
      <c r="F152" s="7">
        <f>'표4.1.4원시data'!F178/1000</f>
        <v>115790805</v>
      </c>
      <c r="G152" s="7">
        <f>'표4.1.4원시data'!G178/1000</f>
        <v>4780900</v>
      </c>
      <c r="H152" s="7">
        <f>'표4.1.4원시data'!H178/1000</f>
        <v>436873154</v>
      </c>
      <c r="I152" s="7">
        <f>'표4.1.4원시data'!I178/1000</f>
        <v>0</v>
      </c>
      <c r="J152" s="7">
        <f>'표4.1.4원시data'!J178/1000</f>
        <v>4920925705</v>
      </c>
      <c r="K152" s="7">
        <f>'표4.1.4원시data'!K178/1000</f>
        <v>636922044</v>
      </c>
      <c r="L152" s="7">
        <f>'표4.1.4원시data'!L178/1000</f>
        <v>6115292608</v>
      </c>
    </row>
    <row r="153" spans="1:12" x14ac:dyDescent="0.25">
      <c r="A153" s="87">
        <v>2003</v>
      </c>
      <c r="B153" s="10" t="s">
        <v>134</v>
      </c>
      <c r="C153" s="38">
        <f>'표4.1.4원시data'!C179</f>
        <v>148</v>
      </c>
      <c r="D153" s="38">
        <f>'표4.1.4원시data'!D179</f>
        <v>63133</v>
      </c>
      <c r="E153" s="38">
        <f>'표4.1.4원시data'!E179</f>
        <v>51412</v>
      </c>
      <c r="F153" s="7" t="e">
        <f>#REF!</f>
        <v>#REF!</v>
      </c>
      <c r="G153" s="7" t="e">
        <f>#REF!</f>
        <v>#REF!</v>
      </c>
      <c r="H153" s="7" t="e">
        <f>#REF!</f>
        <v>#REF!</v>
      </c>
      <c r="I153" s="7" t="e">
        <f>#REF!</f>
        <v>#REF!</v>
      </c>
      <c r="J153" s="7" t="e">
        <f>#REF!</f>
        <v>#REF!</v>
      </c>
      <c r="K153" s="7" t="e">
        <f>#REF!</f>
        <v>#REF!</v>
      </c>
      <c r="L153" s="7" t="e">
        <f>#REF!</f>
        <v>#REF!</v>
      </c>
    </row>
    <row r="154" spans="1:12" x14ac:dyDescent="0.25">
      <c r="A154" s="87"/>
      <c r="B154" s="9" t="s">
        <v>132</v>
      </c>
      <c r="C154" s="38">
        <f>'표4.1.4원시data'!C180</f>
        <v>0</v>
      </c>
      <c r="D154" s="38">
        <f>'표4.1.4원시data'!D180</f>
        <v>0</v>
      </c>
      <c r="E154" s="38">
        <f>'표4.1.4원시data'!E180</f>
        <v>0</v>
      </c>
      <c r="F154" s="7">
        <f>'표4.1.4원시data'!F180/1000</f>
        <v>96389139</v>
      </c>
      <c r="G154" s="7">
        <f>'표4.1.4원시data'!G180/1000</f>
        <v>32388294</v>
      </c>
      <c r="H154" s="7">
        <f>'표4.1.4원시data'!H180/1000</f>
        <v>116938255</v>
      </c>
      <c r="I154" s="7">
        <f>'표4.1.4원시data'!I180/1000</f>
        <v>0</v>
      </c>
      <c r="J154" s="7">
        <f>'표4.1.4원시data'!J180/1000</f>
        <v>3098573221</v>
      </c>
      <c r="K154" s="7">
        <f>'표4.1.4원시data'!K180/1000</f>
        <v>1063952035</v>
      </c>
      <c r="L154" s="7">
        <f>'표4.1.4원시data'!L180/1000</f>
        <v>4408240944</v>
      </c>
    </row>
    <row r="155" spans="1:12" x14ac:dyDescent="0.25">
      <c r="A155" s="87">
        <v>2004</v>
      </c>
      <c r="B155" s="10" t="s">
        <v>134</v>
      </c>
      <c r="C155" s="38">
        <f>'표4.1.4원시data'!C181</f>
        <v>14</v>
      </c>
      <c r="D155" s="38">
        <f>'표4.1.4원시data'!D181</f>
        <v>8814</v>
      </c>
      <c r="E155" s="38">
        <f>'표4.1.4원시data'!E181</f>
        <v>56903</v>
      </c>
      <c r="F155" s="7" t="e">
        <f>#REF!</f>
        <v>#REF!</v>
      </c>
      <c r="G155" s="7" t="e">
        <f>#REF!</f>
        <v>#REF!</v>
      </c>
      <c r="H155" s="7" t="e">
        <f>#REF!</f>
        <v>#REF!</v>
      </c>
      <c r="I155" s="7" t="e">
        <f>#REF!</f>
        <v>#REF!</v>
      </c>
      <c r="J155" s="7" t="e">
        <f>#REF!</f>
        <v>#REF!</v>
      </c>
      <c r="K155" s="7" t="e">
        <f>#REF!</f>
        <v>#REF!</v>
      </c>
      <c r="L155" s="7" t="e">
        <f>#REF!</f>
        <v>#REF!</v>
      </c>
    </row>
    <row r="156" spans="1:12" x14ac:dyDescent="0.25">
      <c r="A156" s="87"/>
      <c r="B156" s="9" t="s">
        <v>132</v>
      </c>
      <c r="C156" s="38">
        <f>'표4.1.4원시data'!C182</f>
        <v>0</v>
      </c>
      <c r="D156" s="38">
        <f>'표4.1.4원시data'!D182</f>
        <v>0</v>
      </c>
      <c r="E156" s="38">
        <f>'표4.1.4원시data'!E182</f>
        <v>0</v>
      </c>
      <c r="F156" s="7">
        <f>'표4.1.4원시data'!F182/1000</f>
        <v>8012171</v>
      </c>
      <c r="G156" s="7">
        <f>'표4.1.4원시data'!G182/1000</f>
        <v>473165</v>
      </c>
      <c r="H156" s="7">
        <f>'표4.1.4원시data'!H182/1000</f>
        <v>20637556</v>
      </c>
      <c r="I156" s="7">
        <f>'표4.1.4원시data'!I182/1000</f>
        <v>0</v>
      </c>
      <c r="J156" s="7">
        <f>'표4.1.4원시data'!J182/1000</f>
        <v>516828565</v>
      </c>
      <c r="K156" s="7">
        <f>'표4.1.4원시data'!K182/1000</f>
        <v>684484444</v>
      </c>
      <c r="L156" s="7">
        <f>'표4.1.4원시data'!L182/1000</f>
        <v>1230435901</v>
      </c>
    </row>
    <row r="157" spans="1:12" x14ac:dyDescent="0.25">
      <c r="A157" s="87">
        <v>2005</v>
      </c>
      <c r="B157" s="10" t="s">
        <v>134</v>
      </c>
      <c r="C157" s="38">
        <f>'표4.1.4원시data'!C183</f>
        <v>52</v>
      </c>
      <c r="D157" s="38">
        <f>'표4.1.4원시data'!D183</f>
        <v>9914</v>
      </c>
      <c r="E157" s="38">
        <f>'표4.1.4원시data'!E183</f>
        <v>26782</v>
      </c>
      <c r="F157" s="7" t="e">
        <f>#REF!</f>
        <v>#REF!</v>
      </c>
      <c r="G157" s="7" t="e">
        <f>#REF!</f>
        <v>#REF!</v>
      </c>
      <c r="H157" s="7" t="e">
        <f>#REF!</f>
        <v>#REF!</v>
      </c>
      <c r="I157" s="7" t="e">
        <f>#REF!</f>
        <v>#REF!</v>
      </c>
      <c r="J157" s="7" t="e">
        <f>#REF!</f>
        <v>#REF!</v>
      </c>
      <c r="K157" s="7" t="e">
        <f>#REF!</f>
        <v>#REF!</v>
      </c>
      <c r="L157" s="7" t="e">
        <f>#REF!</f>
        <v>#REF!</v>
      </c>
    </row>
    <row r="158" spans="1:12" x14ac:dyDescent="0.25">
      <c r="A158" s="87"/>
      <c r="B158" s="9" t="s">
        <v>132</v>
      </c>
      <c r="C158" s="38">
        <f>'표4.1.4원시data'!C184</f>
        <v>0</v>
      </c>
      <c r="D158" s="38">
        <f>'표4.1.4원시data'!D184</f>
        <v>0</v>
      </c>
      <c r="E158" s="38">
        <f>'표4.1.4원시data'!E184</f>
        <v>0</v>
      </c>
      <c r="F158" s="7">
        <f>'표4.1.4원시data'!F184/1000</f>
        <v>15027675</v>
      </c>
      <c r="G158" s="7">
        <f>'표4.1.4원시data'!G184/1000</f>
        <v>971287</v>
      </c>
      <c r="H158" s="7">
        <f>'표4.1.4원시data'!H184/1000</f>
        <v>28029000</v>
      </c>
      <c r="I158" s="7">
        <f>'표4.1.4원시data'!I184/1000</f>
        <v>0</v>
      </c>
      <c r="J158" s="7">
        <f>'표4.1.4원시data'!J184/1000</f>
        <v>446229448</v>
      </c>
      <c r="K158" s="7">
        <f>'표4.1.4원시data'!K184/1000</f>
        <v>559581842</v>
      </c>
      <c r="L158" s="7">
        <f>'표4.1.4원시data'!L184/1000</f>
        <v>1049839252</v>
      </c>
    </row>
    <row r="159" spans="1:12" x14ac:dyDescent="0.25">
      <c r="A159" s="87">
        <v>2006</v>
      </c>
      <c r="B159" s="10" t="s">
        <v>134</v>
      </c>
      <c r="C159" s="38">
        <f>'표4.1.4원시data'!C185</f>
        <v>63</v>
      </c>
      <c r="D159" s="38">
        <f>'표4.1.4원시data'!D185</f>
        <v>2883</v>
      </c>
      <c r="E159" s="38">
        <f>'표4.1.4원시data'!E185</f>
        <v>34759</v>
      </c>
      <c r="F159" s="7" t="e">
        <f>#REF!</f>
        <v>#REF!</v>
      </c>
      <c r="G159" s="7" t="e">
        <f>#REF!</f>
        <v>#REF!</v>
      </c>
      <c r="H159" s="7" t="e">
        <f>#REF!</f>
        <v>#REF!</v>
      </c>
      <c r="I159" s="7" t="e">
        <f>#REF!</f>
        <v>#REF!</v>
      </c>
      <c r="J159" s="7" t="e">
        <f>#REF!</f>
        <v>#REF!</v>
      </c>
      <c r="K159" s="7" t="e">
        <f>#REF!</f>
        <v>#REF!</v>
      </c>
      <c r="L159" s="7" t="e">
        <f>#REF!</f>
        <v>#REF!</v>
      </c>
    </row>
    <row r="160" spans="1:12" x14ac:dyDescent="0.25">
      <c r="A160" s="87"/>
      <c r="B160" s="9" t="s">
        <v>132</v>
      </c>
      <c r="C160" s="38">
        <f>'표4.1.4원시data'!C186</f>
        <v>0</v>
      </c>
      <c r="D160" s="38">
        <f>'표4.1.4원시data'!D186</f>
        <v>0</v>
      </c>
      <c r="E160" s="38">
        <f>'표4.1.4원시data'!E186</f>
        <v>0</v>
      </c>
      <c r="F160" s="7">
        <f>'표4.1.4원시data'!F186/1000</f>
        <v>25065000</v>
      </c>
      <c r="G160" s="7">
        <f>'표4.1.4원시data'!G186/1000</f>
        <v>1604687</v>
      </c>
      <c r="H160" s="7">
        <f>'표4.1.4원시data'!H186/1000</f>
        <v>141065839</v>
      </c>
      <c r="I160" s="7">
        <f>'표4.1.4원시data'!I186/1000</f>
        <v>0</v>
      </c>
      <c r="J160" s="7">
        <f>'표4.1.4원시data'!J186/1000</f>
        <v>1692948331</v>
      </c>
      <c r="K160" s="7">
        <f>'표4.1.4원시data'!K186/1000</f>
        <v>82299898</v>
      </c>
      <c r="L160" s="7">
        <f>'표4.1.4원시data'!L186/1000</f>
        <v>1942983755</v>
      </c>
    </row>
    <row r="161" spans="1:12" x14ac:dyDescent="0.25">
      <c r="A161" s="87">
        <v>2007</v>
      </c>
      <c r="B161" s="10" t="s">
        <v>134</v>
      </c>
      <c r="C161" s="38">
        <f>'표4.1.4원시data'!C187</f>
        <v>17</v>
      </c>
      <c r="D161" s="38">
        <f>'표4.1.4원시data'!D187</f>
        <v>675</v>
      </c>
      <c r="E161" s="38">
        <f>'표4.1.4원시data'!E187</f>
        <v>4859</v>
      </c>
      <c r="F161" s="7" t="e">
        <f>#REF!</f>
        <v>#REF!</v>
      </c>
      <c r="G161" s="7" t="e">
        <f>#REF!</f>
        <v>#REF!</v>
      </c>
      <c r="H161" s="7" t="e">
        <f>#REF!</f>
        <v>#REF!</v>
      </c>
      <c r="I161" s="7" t="e">
        <f>#REF!</f>
        <v>#REF!</v>
      </c>
      <c r="J161" s="7" t="e">
        <f>#REF!</f>
        <v>#REF!</v>
      </c>
      <c r="K161" s="7" t="e">
        <f>#REF!</f>
        <v>#REF!</v>
      </c>
      <c r="L161" s="7" t="e">
        <f>#REF!</f>
        <v>#REF!</v>
      </c>
    </row>
    <row r="162" spans="1:12" x14ac:dyDescent="0.25">
      <c r="A162" s="87"/>
      <c r="B162" s="9" t="s">
        <v>132</v>
      </c>
      <c r="C162" s="38">
        <f>'표4.1.4원시data'!C188</f>
        <v>0</v>
      </c>
      <c r="D162" s="38">
        <f>'표4.1.4원시data'!D188</f>
        <v>0</v>
      </c>
      <c r="E162" s="38">
        <f>'표4.1.4원시data'!E188</f>
        <v>0</v>
      </c>
      <c r="F162" s="7">
        <f>'표4.1.4원시data'!F188/1000</f>
        <v>5910000</v>
      </c>
      <c r="G162" s="7">
        <f>'표4.1.4원시data'!G188/1000</f>
        <v>2611772</v>
      </c>
      <c r="H162" s="7">
        <f>'표4.1.4원시data'!H188/1000</f>
        <v>10970942</v>
      </c>
      <c r="I162" s="7">
        <f>'표4.1.4원시data'!I188/1000</f>
        <v>0</v>
      </c>
      <c r="J162" s="7">
        <f>'표4.1.4원시data'!J188/1000</f>
        <v>156114467</v>
      </c>
      <c r="K162" s="7">
        <f>'표4.1.4원시data'!K188/1000</f>
        <v>76203695</v>
      </c>
      <c r="L162" s="7">
        <f>'표4.1.4원시data'!L188/1000</f>
        <v>251810876</v>
      </c>
    </row>
    <row r="163" spans="1:12" x14ac:dyDescent="0.25">
      <c r="A163" s="87">
        <v>2008</v>
      </c>
      <c r="B163" s="10" t="s">
        <v>134</v>
      </c>
      <c r="C163" s="38">
        <f>'표4.1.4원시data'!C189</f>
        <v>11</v>
      </c>
      <c r="D163" s="38">
        <f>'표4.1.4원시data'!D189</f>
        <v>4627</v>
      </c>
      <c r="E163" s="38">
        <f>'표4.1.4원시data'!E189</f>
        <v>601.95000000000005</v>
      </c>
      <c r="F163" s="7" t="e">
        <f>#REF!</f>
        <v>#REF!</v>
      </c>
      <c r="G163" s="7" t="e">
        <f>#REF!</f>
        <v>#REF!</v>
      </c>
      <c r="H163" s="7" t="e">
        <f>#REF!</f>
        <v>#REF!</v>
      </c>
      <c r="I163" s="7" t="e">
        <f>#REF!</f>
        <v>#REF!</v>
      </c>
      <c r="J163" s="7" t="e">
        <f>#REF!</f>
        <v>#REF!</v>
      </c>
      <c r="K163" s="7" t="e">
        <f>#REF!</f>
        <v>#REF!</v>
      </c>
      <c r="L163" s="7" t="e">
        <f>#REF!</f>
        <v>#REF!</v>
      </c>
    </row>
    <row r="164" spans="1:12" x14ac:dyDescent="0.25">
      <c r="A164" s="87"/>
      <c r="B164" s="9" t="s">
        <v>132</v>
      </c>
      <c r="C164" s="38">
        <f>'표4.1.4원시data'!C190</f>
        <v>0</v>
      </c>
      <c r="D164" s="38">
        <f>'표4.1.4원시data'!D190</f>
        <v>0</v>
      </c>
      <c r="E164" s="38">
        <f>'표4.1.4원시data'!E190</f>
        <v>0</v>
      </c>
      <c r="F164" s="7">
        <f>'표4.1.4원시data'!F190/1000</f>
        <v>1533000</v>
      </c>
      <c r="G164" s="7">
        <f>'표4.1.4원시data'!G190/1000</f>
        <v>172388</v>
      </c>
      <c r="H164" s="7">
        <f>'표4.1.4원시data'!H190/1000</f>
        <v>3833853</v>
      </c>
      <c r="I164" s="7">
        <f>'표4.1.4원시data'!I190/1000</f>
        <v>0</v>
      </c>
      <c r="J164" s="7">
        <f>'표4.1.4원시data'!J190/1000</f>
        <v>51995256</v>
      </c>
      <c r="K164" s="7">
        <f>'표4.1.4원시data'!K190/1000</f>
        <v>6168248</v>
      </c>
      <c r="L164" s="7">
        <f>'표4.1.4원시data'!L190/1000</f>
        <v>63702745</v>
      </c>
    </row>
    <row r="165" spans="1:12" x14ac:dyDescent="0.25">
      <c r="A165" s="79">
        <v>2009</v>
      </c>
      <c r="B165" s="3" t="s">
        <v>134</v>
      </c>
      <c r="C165" s="38">
        <f>'표4.1.4원시data'!C191</f>
        <v>13</v>
      </c>
      <c r="D165" s="38">
        <f>'표4.1.4원시data'!D191</f>
        <v>11931</v>
      </c>
      <c r="E165" s="38">
        <f>'표4.1.4원시data'!E191</f>
        <v>5677.39</v>
      </c>
      <c r="F165" s="41" t="e">
        <f>#REF!</f>
        <v>#REF!</v>
      </c>
      <c r="G165" s="41" t="e">
        <f>#REF!</f>
        <v>#REF!</v>
      </c>
      <c r="H165" s="41" t="e">
        <f>#REF!</f>
        <v>#REF!</v>
      </c>
      <c r="I165" s="43" t="s">
        <v>112</v>
      </c>
      <c r="J165" s="41" t="e">
        <f>#REF!</f>
        <v>#REF!</v>
      </c>
      <c r="K165" s="41" t="e">
        <f>#REF!</f>
        <v>#REF!</v>
      </c>
      <c r="L165" s="41" t="e">
        <f>#REF!</f>
        <v>#REF!</v>
      </c>
    </row>
    <row r="166" spans="1:12" x14ac:dyDescent="0.25">
      <c r="A166" s="80"/>
      <c r="B166" s="3" t="s">
        <v>132</v>
      </c>
      <c r="C166" s="40">
        <f>'표4.1.4원시data'!C192</f>
        <v>0</v>
      </c>
      <c r="D166" s="40">
        <f>'표4.1.4원시data'!D192</f>
        <v>0</v>
      </c>
      <c r="E166" s="40">
        <f>'표4.1.4원시data'!E192</f>
        <v>0</v>
      </c>
      <c r="F166" s="41">
        <f>'표4.1.4원시data'!F192/1000</f>
        <v>2250000</v>
      </c>
      <c r="G166" s="41">
        <f>'표4.1.4원시data'!G192/1000</f>
        <v>708462</v>
      </c>
      <c r="H166" s="41">
        <f>'표4.1.4원시data'!H192/1000</f>
        <v>7637794</v>
      </c>
      <c r="I166" s="42" t="s">
        <v>112</v>
      </c>
      <c r="J166" s="41">
        <f>'표4.1.4원시data'!J192/1000</f>
        <v>244181635</v>
      </c>
      <c r="K166" s="41">
        <f>'표4.1.4원시data'!K192/1000</f>
        <v>44030487</v>
      </c>
      <c r="L166" s="41">
        <f>'표4.1.4원시data'!L192/1000</f>
        <v>298808378</v>
      </c>
    </row>
    <row r="167" spans="1:12" x14ac:dyDescent="0.25">
      <c r="A167" s="79">
        <v>2010</v>
      </c>
      <c r="B167" s="3" t="s">
        <v>134</v>
      </c>
      <c r="C167" s="40">
        <f>'표4.1.4원시data'!C193</f>
        <v>14</v>
      </c>
      <c r="D167" s="40">
        <f>'표4.1.4원시data'!D193</f>
        <v>76110</v>
      </c>
      <c r="E167" s="40">
        <f>'표4.1.4원시data'!E193</f>
        <v>12925</v>
      </c>
      <c r="F167" s="41" t="e">
        <f>#REF!</f>
        <v>#REF!</v>
      </c>
      <c r="G167" s="41" t="e">
        <f>#REF!</f>
        <v>#REF!</v>
      </c>
      <c r="H167" s="41" t="e">
        <f>#REF!</f>
        <v>#REF!</v>
      </c>
      <c r="I167" s="43" t="s">
        <v>112</v>
      </c>
      <c r="J167" s="41" t="e">
        <f>#REF!</f>
        <v>#REF!</v>
      </c>
      <c r="K167" s="41" t="e">
        <f>#REF!</f>
        <v>#REF!</v>
      </c>
      <c r="L167" s="41" t="e">
        <f>#REF!</f>
        <v>#REF!</v>
      </c>
    </row>
    <row r="168" spans="1:12" x14ac:dyDescent="0.25">
      <c r="A168" s="80"/>
      <c r="B168" s="3" t="s">
        <v>132</v>
      </c>
      <c r="C168" s="40">
        <f>'표4.1.4원시data'!C194</f>
        <v>0</v>
      </c>
      <c r="D168" s="40">
        <f>'표4.1.4원시data'!D194</f>
        <v>0</v>
      </c>
      <c r="E168" s="40">
        <f>'표4.1.4원시data'!E194</f>
        <v>0</v>
      </c>
      <c r="F168" s="41">
        <f>'표4.1.4원시data'!F194/1000</f>
        <v>28354800</v>
      </c>
      <c r="G168" s="41">
        <f>'표4.1.4원시data'!G194/1000</f>
        <v>2779308</v>
      </c>
      <c r="H168" s="41">
        <f>'표4.1.4원시data'!H194/1000</f>
        <v>8962217</v>
      </c>
      <c r="I168" s="42" t="s">
        <v>112</v>
      </c>
      <c r="J168" s="41">
        <f>'표4.1.4원시data'!J194/1000</f>
        <v>207680387</v>
      </c>
      <c r="K168" s="41">
        <f>'표4.1.4원시data'!K194/1000</f>
        <v>179005165</v>
      </c>
      <c r="L168" s="41">
        <f>'표4.1.4원시data'!L194/1000</f>
        <v>426781877</v>
      </c>
    </row>
    <row r="169" spans="1:12" x14ac:dyDescent="0.25">
      <c r="A169" s="79">
        <v>2011</v>
      </c>
      <c r="B169" s="3" t="s">
        <v>134</v>
      </c>
      <c r="C169" s="40">
        <f>'표4.1.4원시data'!C195</f>
        <v>78</v>
      </c>
      <c r="D169" s="40">
        <f>'표4.1.4원시data'!D195</f>
        <v>70099</v>
      </c>
      <c r="E169" s="40">
        <f>'표4.1.4원시data'!E195</f>
        <v>14890</v>
      </c>
      <c r="F169" s="41" t="e">
        <f>#REF!</f>
        <v>#REF!</v>
      </c>
      <c r="G169" s="41" t="e">
        <f>#REF!</f>
        <v>#REF!</v>
      </c>
      <c r="H169" s="41" t="e">
        <f>#REF!</f>
        <v>#REF!</v>
      </c>
      <c r="I169" s="41" t="e">
        <f>#REF!</f>
        <v>#REF!</v>
      </c>
      <c r="J169" s="41" t="e">
        <f>#REF!</f>
        <v>#REF!</v>
      </c>
      <c r="K169" s="41" t="e">
        <f>#REF!</f>
        <v>#REF!</v>
      </c>
      <c r="L169" s="41" t="e">
        <f>#REF!</f>
        <v>#REF!</v>
      </c>
    </row>
    <row r="170" spans="1:12" x14ac:dyDescent="0.25">
      <c r="A170" s="80"/>
      <c r="B170" s="3" t="s">
        <v>132</v>
      </c>
      <c r="C170" s="40">
        <f>'표4.1.4원시data'!C196</f>
        <v>0</v>
      </c>
      <c r="D170" s="40">
        <f>'표4.1.4원시data'!D196</f>
        <v>0</v>
      </c>
      <c r="E170" s="40">
        <f>'표4.1.4원시data'!E196</f>
        <v>0</v>
      </c>
      <c r="F170" s="41">
        <f>'표4.1.4원시data'!F196/1000</f>
        <v>28136400</v>
      </c>
      <c r="G170" s="41">
        <f>'표4.1.4원시data'!G196/1000</f>
        <v>1800168</v>
      </c>
      <c r="H170" s="41">
        <f>'표4.1.4원시data'!H196/1000</f>
        <v>15404446</v>
      </c>
      <c r="I170" s="42" t="s">
        <v>112</v>
      </c>
      <c r="J170" s="41">
        <f>'표4.1.4원시data'!J196/1000</f>
        <v>687095483</v>
      </c>
      <c r="K170" s="41">
        <f>'표4.1.4원시data'!K196/1000</f>
        <v>61763956</v>
      </c>
      <c r="L170" s="41">
        <f>'표4.1.4원시data'!L196/1000</f>
        <v>794200453</v>
      </c>
    </row>
  </sheetData>
  <mergeCells count="83">
    <mergeCell ref="A169:A170"/>
    <mergeCell ref="A155:A156"/>
    <mergeCell ref="A157:A158"/>
    <mergeCell ref="A159:A160"/>
    <mergeCell ref="A161:A162"/>
    <mergeCell ref="A163:A164"/>
    <mergeCell ref="A167:A168"/>
    <mergeCell ref="A165:A166"/>
    <mergeCell ref="A143:A144"/>
    <mergeCell ref="A145:A146"/>
    <mergeCell ref="A147:A148"/>
    <mergeCell ref="A149:A150"/>
    <mergeCell ref="A151:A152"/>
    <mergeCell ref="A153:A154"/>
    <mergeCell ref="A131:A132"/>
    <mergeCell ref="A133:A134"/>
    <mergeCell ref="A135:A136"/>
    <mergeCell ref="A137:A138"/>
    <mergeCell ref="A139:A140"/>
    <mergeCell ref="A141:A142"/>
    <mergeCell ref="A119:A120"/>
    <mergeCell ref="A121:A122"/>
    <mergeCell ref="A123:A124"/>
    <mergeCell ref="A125:A126"/>
    <mergeCell ref="A127:A128"/>
    <mergeCell ref="A129:A130"/>
    <mergeCell ref="A107:A108"/>
    <mergeCell ref="A109:A110"/>
    <mergeCell ref="A111:A112"/>
    <mergeCell ref="A113:A114"/>
    <mergeCell ref="A115:A116"/>
    <mergeCell ref="A117:A118"/>
    <mergeCell ref="A95:A96"/>
    <mergeCell ref="A97:A98"/>
    <mergeCell ref="A99:A100"/>
    <mergeCell ref="A101:A102"/>
    <mergeCell ref="A103:A104"/>
    <mergeCell ref="A105:A106"/>
    <mergeCell ref="A83:A84"/>
    <mergeCell ref="A85:A86"/>
    <mergeCell ref="A87:A88"/>
    <mergeCell ref="A89:A90"/>
    <mergeCell ref="A91:A92"/>
    <mergeCell ref="A93:A94"/>
    <mergeCell ref="A71:A72"/>
    <mergeCell ref="A73:A74"/>
    <mergeCell ref="A75:A76"/>
    <mergeCell ref="A77:A78"/>
    <mergeCell ref="A79:A80"/>
    <mergeCell ref="A81:A82"/>
    <mergeCell ref="A59:A60"/>
    <mergeCell ref="A61:A62"/>
    <mergeCell ref="A63:A64"/>
    <mergeCell ref="A65:A66"/>
    <mergeCell ref="A67:A68"/>
    <mergeCell ref="A69:A70"/>
    <mergeCell ref="A47:A48"/>
    <mergeCell ref="A49:A50"/>
    <mergeCell ref="A51:A52"/>
    <mergeCell ref="A53:A54"/>
    <mergeCell ref="A55:A56"/>
    <mergeCell ref="A57:A58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33:A34"/>
    <mergeCell ref="A21:A22"/>
    <mergeCell ref="A13:A14"/>
    <mergeCell ref="A15:A16"/>
    <mergeCell ref="A17:A18"/>
    <mergeCell ref="A19:A20"/>
    <mergeCell ref="A5:A6"/>
    <mergeCell ref="A7:A8"/>
    <mergeCell ref="A9:A10"/>
    <mergeCell ref="A11:A12"/>
  </mergeCells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96"/>
  <sheetViews>
    <sheetView zoomScaleSheetLayoutView="75" workbookViewId="0">
      <pane xSplit="1" ySplit="4" topLeftCell="B164" activePane="bottomRight" state="frozen"/>
      <selection activeCell="K37" sqref="K37"/>
      <selection pane="topRight"/>
      <selection pane="bottomLeft"/>
      <selection pane="bottomRight" activeCell="B164" sqref="B164"/>
    </sheetView>
  </sheetViews>
  <sheetFormatPr defaultRowHeight="14" x14ac:dyDescent="0.25"/>
  <cols>
    <col min="2" max="2" width="7.58203125" style="1" customWidth="1"/>
    <col min="3" max="3" width="9" customWidth="1"/>
    <col min="4" max="5" width="9.9140625" customWidth="1"/>
    <col min="6" max="6" width="17.6640625" customWidth="1"/>
    <col min="7" max="7" width="16.58203125" customWidth="1"/>
    <col min="8" max="9" width="17.6640625" customWidth="1"/>
    <col min="10" max="12" width="19.33203125" customWidth="1"/>
  </cols>
  <sheetData>
    <row r="4" spans="1:12" ht="28" x14ac:dyDescent="0.25">
      <c r="A4" s="5" t="s">
        <v>244</v>
      </c>
      <c r="B4" s="5" t="s">
        <v>135</v>
      </c>
      <c r="C4" s="5" t="s">
        <v>241</v>
      </c>
      <c r="D4" s="5" t="s">
        <v>261</v>
      </c>
      <c r="E4" s="5" t="s">
        <v>21</v>
      </c>
      <c r="F4" s="5" t="s">
        <v>242</v>
      </c>
      <c r="G4" s="5" t="s">
        <v>265</v>
      </c>
      <c r="H4" s="5" t="s">
        <v>266</v>
      </c>
      <c r="I4" s="5" t="s">
        <v>267</v>
      </c>
      <c r="J4" s="5" t="s">
        <v>22</v>
      </c>
      <c r="K4" s="5" t="s">
        <v>254</v>
      </c>
      <c r="L4" s="5" t="s">
        <v>256</v>
      </c>
    </row>
    <row r="5" spans="1:12" x14ac:dyDescent="0.25">
      <c r="A5" s="88">
        <v>1916</v>
      </c>
      <c r="B5" s="5" t="s">
        <v>134</v>
      </c>
      <c r="C5" s="30">
        <v>363</v>
      </c>
      <c r="D5" s="31"/>
      <c r="E5" s="30">
        <v>50250</v>
      </c>
      <c r="F5" s="8"/>
      <c r="G5" s="8"/>
      <c r="H5" s="8"/>
      <c r="I5" s="8"/>
      <c r="J5" s="8"/>
      <c r="K5" s="8"/>
      <c r="L5" s="8"/>
    </row>
    <row r="6" spans="1:12" x14ac:dyDescent="0.25">
      <c r="A6" s="88"/>
      <c r="B6" s="3" t="s">
        <v>132</v>
      </c>
      <c r="C6" s="32"/>
      <c r="D6" s="33"/>
      <c r="E6" s="32"/>
      <c r="F6" s="6">
        <v>4249925</v>
      </c>
      <c r="G6" s="6"/>
      <c r="H6" s="6">
        <v>2348889</v>
      </c>
      <c r="I6" s="6">
        <v>3848941</v>
      </c>
      <c r="J6" s="6">
        <v>135612</v>
      </c>
      <c r="K6" s="6">
        <v>13502</v>
      </c>
      <c r="L6" s="6">
        <f>SUM(F6:K6)</f>
        <v>10596869</v>
      </c>
    </row>
    <row r="7" spans="1:12" x14ac:dyDescent="0.25">
      <c r="A7" s="88">
        <v>1917</v>
      </c>
      <c r="B7" s="5" t="s">
        <v>134</v>
      </c>
      <c r="C7" s="30">
        <v>217</v>
      </c>
      <c r="D7" s="30"/>
      <c r="E7" s="30">
        <v>15390</v>
      </c>
      <c r="F7" s="6"/>
      <c r="G7" s="6"/>
      <c r="H7" s="6"/>
      <c r="I7" s="6"/>
      <c r="J7" s="6"/>
      <c r="K7" s="6"/>
      <c r="L7" s="6"/>
    </row>
    <row r="8" spans="1:12" x14ac:dyDescent="0.25">
      <c r="A8" s="88"/>
      <c r="B8" s="3" t="s">
        <v>132</v>
      </c>
      <c r="C8" s="32"/>
      <c r="D8" s="32"/>
      <c r="E8" s="32"/>
      <c r="F8" s="6">
        <v>2709300</v>
      </c>
      <c r="G8" s="6"/>
      <c r="H8" s="6">
        <v>1322296</v>
      </c>
      <c r="I8" s="6">
        <v>851076</v>
      </c>
      <c r="J8" s="6">
        <v>144506</v>
      </c>
      <c r="K8" s="6">
        <v>16674</v>
      </c>
      <c r="L8" s="6">
        <f>SUM(F8:K8)</f>
        <v>5043852</v>
      </c>
    </row>
    <row r="9" spans="1:12" x14ac:dyDescent="0.25">
      <c r="A9" s="88">
        <v>1918</v>
      </c>
      <c r="B9" s="5" t="s">
        <v>134</v>
      </c>
      <c r="C9" s="30">
        <v>197</v>
      </c>
      <c r="D9" s="30"/>
      <c r="E9" s="30">
        <v>9127</v>
      </c>
      <c r="F9" s="6"/>
      <c r="G9" s="6"/>
      <c r="H9" s="6"/>
      <c r="I9" s="6"/>
      <c r="J9" s="6"/>
      <c r="K9" s="6"/>
      <c r="L9" s="6"/>
    </row>
    <row r="10" spans="1:12" x14ac:dyDescent="0.25">
      <c r="A10" s="88"/>
      <c r="B10" s="3" t="s">
        <v>132</v>
      </c>
      <c r="C10" s="32"/>
      <c r="D10" s="32"/>
      <c r="E10" s="32"/>
      <c r="F10" s="6">
        <v>4084900</v>
      </c>
      <c r="G10" s="6"/>
      <c r="H10" s="6">
        <v>5612369</v>
      </c>
      <c r="I10" s="6">
        <v>7961989</v>
      </c>
      <c r="J10" s="6">
        <v>252999</v>
      </c>
      <c r="K10" s="6">
        <v>4235</v>
      </c>
      <c r="L10" s="6">
        <f>SUM(F10:K10)</f>
        <v>17916492</v>
      </c>
    </row>
    <row r="11" spans="1:12" x14ac:dyDescent="0.25">
      <c r="A11" s="88">
        <v>1919</v>
      </c>
      <c r="B11" s="5" t="s">
        <v>134</v>
      </c>
      <c r="C11" s="30">
        <v>159</v>
      </c>
      <c r="D11" s="30"/>
      <c r="E11" s="30">
        <v>25256</v>
      </c>
      <c r="F11" s="6"/>
      <c r="G11" s="6"/>
      <c r="H11" s="6"/>
      <c r="I11" s="6"/>
      <c r="J11" s="6"/>
      <c r="K11" s="6"/>
      <c r="L11" s="6"/>
    </row>
    <row r="12" spans="1:12" x14ac:dyDescent="0.25">
      <c r="A12" s="88"/>
      <c r="B12" s="3" t="s">
        <v>132</v>
      </c>
      <c r="C12" s="32"/>
      <c r="D12" s="32"/>
      <c r="E12" s="32"/>
      <c r="F12" s="6">
        <v>2702800</v>
      </c>
      <c r="G12" s="6"/>
      <c r="H12" s="6">
        <v>4575853</v>
      </c>
      <c r="I12" s="6">
        <v>2749841</v>
      </c>
      <c r="J12" s="6">
        <v>48475</v>
      </c>
      <c r="K12" s="6">
        <v>17170</v>
      </c>
      <c r="L12" s="6">
        <f>SUM(F12:K12)</f>
        <v>10094139</v>
      </c>
    </row>
    <row r="13" spans="1:12" x14ac:dyDescent="0.25">
      <c r="A13" s="88">
        <v>1920</v>
      </c>
      <c r="B13" s="5" t="s">
        <v>134</v>
      </c>
      <c r="C13" s="30">
        <v>1264</v>
      </c>
      <c r="D13" s="30"/>
      <c r="E13" s="30">
        <v>82393</v>
      </c>
      <c r="F13" s="6"/>
      <c r="G13" s="6"/>
      <c r="H13" s="6"/>
      <c r="I13" s="6"/>
      <c r="J13" s="6"/>
      <c r="K13" s="6"/>
      <c r="L13" s="6"/>
    </row>
    <row r="14" spans="1:12" x14ac:dyDescent="0.25">
      <c r="A14" s="88"/>
      <c r="B14" s="3" t="s">
        <v>132</v>
      </c>
      <c r="C14" s="32"/>
      <c r="D14" s="32"/>
      <c r="E14" s="32"/>
      <c r="F14" s="6">
        <v>12981800</v>
      </c>
      <c r="G14" s="6"/>
      <c r="H14" s="6">
        <v>15949406</v>
      </c>
      <c r="I14" s="6">
        <v>13185246</v>
      </c>
      <c r="J14" s="6">
        <v>2112992</v>
      </c>
      <c r="K14" s="6">
        <v>120096</v>
      </c>
      <c r="L14" s="6">
        <f>SUM(F14:K14)</f>
        <v>44349540</v>
      </c>
    </row>
    <row r="15" spans="1:12" x14ac:dyDescent="0.25">
      <c r="A15" s="88">
        <v>1921</v>
      </c>
      <c r="B15" s="5" t="s">
        <v>134</v>
      </c>
      <c r="C15" s="30">
        <v>8</v>
      </c>
      <c r="D15" s="30"/>
      <c r="E15" s="30">
        <v>13310</v>
      </c>
      <c r="F15" s="6"/>
      <c r="G15" s="6"/>
      <c r="H15" s="6"/>
      <c r="I15" s="6"/>
      <c r="J15" s="6"/>
      <c r="K15" s="6"/>
      <c r="L15" s="6"/>
    </row>
    <row r="16" spans="1:12" x14ac:dyDescent="0.25">
      <c r="A16" s="88"/>
      <c r="B16" s="3" t="s">
        <v>132</v>
      </c>
      <c r="C16" s="32"/>
      <c r="D16" s="32"/>
      <c r="E16" s="32"/>
      <c r="F16" s="6">
        <v>848670</v>
      </c>
      <c r="G16" s="6"/>
      <c r="H16" s="6">
        <v>230570</v>
      </c>
      <c r="I16" s="6">
        <v>1551061</v>
      </c>
      <c r="J16" s="6">
        <v>14698</v>
      </c>
      <c r="K16" s="6">
        <v>80</v>
      </c>
      <c r="L16" s="6">
        <f>SUM(F16:K16)</f>
        <v>2645079</v>
      </c>
    </row>
    <row r="17" spans="1:12" x14ac:dyDescent="0.25">
      <c r="A17" s="88">
        <v>1922</v>
      </c>
      <c r="B17" s="5" t="s">
        <v>134</v>
      </c>
      <c r="C17" s="30">
        <v>218</v>
      </c>
      <c r="D17" s="30"/>
      <c r="E17" s="30">
        <v>106253</v>
      </c>
      <c r="F17" s="6"/>
      <c r="G17" s="6"/>
      <c r="H17" s="6"/>
      <c r="I17" s="6"/>
      <c r="J17" s="6"/>
      <c r="K17" s="6"/>
      <c r="L17" s="6"/>
    </row>
    <row r="18" spans="1:12" x14ac:dyDescent="0.25">
      <c r="A18" s="88"/>
      <c r="B18" s="3" t="s">
        <v>132</v>
      </c>
      <c r="C18" s="32"/>
      <c r="D18" s="32"/>
      <c r="E18" s="32"/>
      <c r="F18" s="6">
        <v>12804151</v>
      </c>
      <c r="G18" s="6"/>
      <c r="H18" s="6">
        <v>7954111</v>
      </c>
      <c r="I18" s="6">
        <v>7132839</v>
      </c>
      <c r="J18" s="6">
        <v>1040930</v>
      </c>
      <c r="K18" s="6">
        <v>28451</v>
      </c>
      <c r="L18" s="6">
        <f>SUM(F18:K18)</f>
        <v>28960482</v>
      </c>
    </row>
    <row r="19" spans="1:12" x14ac:dyDescent="0.25">
      <c r="A19" s="88">
        <v>1923</v>
      </c>
      <c r="B19" s="5" t="s">
        <v>134</v>
      </c>
      <c r="C19" s="30">
        <v>93</v>
      </c>
      <c r="D19" s="30"/>
      <c r="E19" s="30">
        <v>43208</v>
      </c>
      <c r="F19" s="6"/>
      <c r="G19" s="6"/>
      <c r="H19" s="6"/>
      <c r="I19" s="6"/>
      <c r="J19" s="6"/>
      <c r="K19" s="6"/>
      <c r="L19" s="6"/>
    </row>
    <row r="20" spans="1:12" x14ac:dyDescent="0.25">
      <c r="A20" s="88"/>
      <c r="B20" s="3" t="s">
        <v>132</v>
      </c>
      <c r="C20" s="32"/>
      <c r="D20" s="32"/>
      <c r="E20" s="32"/>
      <c r="F20" s="6">
        <v>216398</v>
      </c>
      <c r="G20" s="6"/>
      <c r="H20" s="6">
        <v>3420772</v>
      </c>
      <c r="I20" s="6">
        <v>2149539</v>
      </c>
      <c r="J20" s="6">
        <v>73416</v>
      </c>
      <c r="K20" s="6">
        <v>10904</v>
      </c>
      <c r="L20" s="6">
        <f>SUM(F20:K20)</f>
        <v>5871029</v>
      </c>
    </row>
    <row r="21" spans="1:12" x14ac:dyDescent="0.25">
      <c r="A21" s="88">
        <v>1924</v>
      </c>
      <c r="B21" s="5" t="s">
        <v>134</v>
      </c>
      <c r="C21" s="30">
        <v>317</v>
      </c>
      <c r="D21" s="30"/>
      <c r="E21" s="30">
        <v>63319</v>
      </c>
      <c r="F21" s="6"/>
      <c r="G21" s="6"/>
      <c r="H21" s="6"/>
      <c r="I21" s="6"/>
      <c r="J21" s="6"/>
      <c r="K21" s="6"/>
      <c r="L21" s="6"/>
    </row>
    <row r="22" spans="1:12" x14ac:dyDescent="0.25">
      <c r="A22" s="88"/>
      <c r="B22" s="3" t="s">
        <v>132</v>
      </c>
      <c r="C22" s="32"/>
      <c r="D22" s="32"/>
      <c r="E22" s="32"/>
      <c r="F22" s="6">
        <v>161210</v>
      </c>
      <c r="G22" s="6"/>
      <c r="H22" s="6">
        <v>1798534</v>
      </c>
      <c r="I22" s="6">
        <v>3045694</v>
      </c>
      <c r="J22" s="6">
        <v>139199</v>
      </c>
      <c r="K22" s="6">
        <v>799</v>
      </c>
      <c r="L22" s="6">
        <f>SUM(F22:K22)</f>
        <v>5145436</v>
      </c>
    </row>
    <row r="23" spans="1:12" x14ac:dyDescent="0.25">
      <c r="A23" s="88">
        <v>1925</v>
      </c>
      <c r="B23" s="5" t="s">
        <v>134</v>
      </c>
      <c r="C23" s="30">
        <v>517</v>
      </c>
      <c r="D23" s="30"/>
      <c r="E23" s="30">
        <v>191647</v>
      </c>
      <c r="F23" s="6"/>
      <c r="G23" s="6"/>
      <c r="H23" s="6"/>
      <c r="I23" s="6"/>
      <c r="J23" s="6"/>
      <c r="K23" s="6"/>
      <c r="L23" s="6"/>
    </row>
    <row r="24" spans="1:12" x14ac:dyDescent="0.25">
      <c r="A24" s="88"/>
      <c r="B24" s="3" t="s">
        <v>132</v>
      </c>
      <c r="C24" s="32"/>
      <c r="D24" s="32"/>
      <c r="E24" s="32"/>
      <c r="F24" s="6">
        <v>53447500</v>
      </c>
      <c r="G24" s="6"/>
      <c r="H24" s="6">
        <v>10221254</v>
      </c>
      <c r="I24" s="6">
        <v>20641643</v>
      </c>
      <c r="J24" s="6">
        <v>4608303</v>
      </c>
      <c r="K24" s="6">
        <v>27527</v>
      </c>
      <c r="L24" s="6">
        <f>SUM(F24:K24)</f>
        <v>88946227</v>
      </c>
    </row>
    <row r="25" spans="1:12" x14ac:dyDescent="0.25">
      <c r="A25" s="88">
        <v>1926</v>
      </c>
      <c r="B25" s="5" t="s">
        <v>134</v>
      </c>
      <c r="C25" s="30">
        <v>148</v>
      </c>
      <c r="D25" s="30"/>
      <c r="E25" s="30">
        <v>94149</v>
      </c>
      <c r="F25" s="6"/>
      <c r="G25" s="6"/>
      <c r="H25" s="6"/>
      <c r="I25" s="6"/>
      <c r="J25" s="6"/>
      <c r="K25" s="6"/>
      <c r="L25" s="6"/>
    </row>
    <row r="26" spans="1:12" x14ac:dyDescent="0.25">
      <c r="A26" s="88"/>
      <c r="B26" s="3" t="s">
        <v>132</v>
      </c>
      <c r="C26" s="32"/>
      <c r="D26" s="32"/>
      <c r="E26" s="32"/>
      <c r="F26" s="6">
        <v>1488130</v>
      </c>
      <c r="G26" s="6"/>
      <c r="H26" s="6">
        <v>9205726</v>
      </c>
      <c r="I26" s="6">
        <v>6634233</v>
      </c>
      <c r="J26" s="6">
        <v>5685720</v>
      </c>
      <c r="K26" s="6">
        <v>5821</v>
      </c>
      <c r="L26" s="6">
        <f>SUM(F26:K26)</f>
        <v>23019630</v>
      </c>
    </row>
    <row r="27" spans="1:12" x14ac:dyDescent="0.25">
      <c r="A27" s="88">
        <v>1927</v>
      </c>
      <c r="B27" s="5" t="s">
        <v>134</v>
      </c>
      <c r="C27" s="30">
        <v>14</v>
      </c>
      <c r="D27" s="30"/>
      <c r="E27" s="30">
        <v>7148</v>
      </c>
      <c r="F27" s="6"/>
      <c r="G27" s="6"/>
      <c r="H27" s="6"/>
      <c r="I27" s="6"/>
      <c r="J27" s="6"/>
      <c r="K27" s="6"/>
      <c r="L27" s="6"/>
    </row>
    <row r="28" spans="1:12" x14ac:dyDescent="0.25">
      <c r="A28" s="88"/>
      <c r="B28" s="3" t="s">
        <v>132</v>
      </c>
      <c r="C28" s="32"/>
      <c r="D28" s="32"/>
      <c r="E28" s="32"/>
      <c r="F28" s="6">
        <v>12889</v>
      </c>
      <c r="G28" s="6"/>
      <c r="H28" s="6">
        <v>190915</v>
      </c>
      <c r="I28" s="6">
        <v>308717</v>
      </c>
      <c r="J28" s="6">
        <v>2205602</v>
      </c>
      <c r="K28" s="6">
        <v>77</v>
      </c>
      <c r="L28" s="6">
        <f>SUM(F28:K28)</f>
        <v>2718200</v>
      </c>
    </row>
    <row r="29" spans="1:12" x14ac:dyDescent="0.25">
      <c r="A29" s="88">
        <v>1928</v>
      </c>
      <c r="B29" s="5" t="s">
        <v>134</v>
      </c>
      <c r="C29" s="30">
        <v>2</v>
      </c>
      <c r="D29" s="30"/>
      <c r="E29" s="30">
        <v>6602</v>
      </c>
      <c r="F29" s="6"/>
      <c r="G29" s="6"/>
      <c r="H29" s="6"/>
      <c r="I29" s="6"/>
      <c r="J29" s="6"/>
      <c r="K29" s="6"/>
      <c r="L29" s="6"/>
    </row>
    <row r="30" spans="1:12" x14ac:dyDescent="0.25">
      <c r="A30" s="88"/>
      <c r="B30" s="3" t="s">
        <v>132</v>
      </c>
      <c r="C30" s="32"/>
      <c r="D30" s="32"/>
      <c r="E30" s="32"/>
      <c r="F30" s="6">
        <v>19814</v>
      </c>
      <c r="G30" s="6"/>
      <c r="H30" s="6">
        <v>66118</v>
      </c>
      <c r="I30" s="6">
        <v>253948</v>
      </c>
      <c r="J30" s="6">
        <v>824028</v>
      </c>
      <c r="K30" s="6">
        <v>189</v>
      </c>
      <c r="L30" s="6">
        <f>SUM(F30:K30)</f>
        <v>1164097</v>
      </c>
    </row>
    <row r="31" spans="1:12" x14ac:dyDescent="0.25">
      <c r="A31" s="88">
        <v>1929</v>
      </c>
      <c r="B31" s="5" t="s">
        <v>134</v>
      </c>
      <c r="C31" s="30">
        <v>27</v>
      </c>
      <c r="D31" s="30"/>
      <c r="E31" s="30">
        <v>32108</v>
      </c>
      <c r="F31" s="6"/>
      <c r="G31" s="6"/>
      <c r="H31" s="6"/>
      <c r="I31" s="6"/>
      <c r="J31" s="6"/>
      <c r="K31" s="6"/>
      <c r="L31" s="6"/>
    </row>
    <row r="32" spans="1:12" x14ac:dyDescent="0.25">
      <c r="A32" s="88"/>
      <c r="B32" s="3" t="s">
        <v>132</v>
      </c>
      <c r="C32" s="32"/>
      <c r="D32" s="32"/>
      <c r="E32" s="32"/>
      <c r="F32" s="6">
        <v>136064</v>
      </c>
      <c r="G32" s="6"/>
      <c r="H32" s="6">
        <v>1653300</v>
      </c>
      <c r="I32" s="6">
        <v>699332</v>
      </c>
      <c r="J32" s="6">
        <v>827409</v>
      </c>
      <c r="K32" s="6">
        <v>3503</v>
      </c>
      <c r="L32" s="6">
        <f>SUM(F32:K32)</f>
        <v>3319608</v>
      </c>
    </row>
    <row r="33" spans="1:12" x14ac:dyDescent="0.25">
      <c r="A33" s="88">
        <v>1930</v>
      </c>
      <c r="B33" s="5" t="s">
        <v>134</v>
      </c>
      <c r="C33" s="30">
        <v>374</v>
      </c>
      <c r="D33" s="30"/>
      <c r="E33" s="30">
        <v>168142</v>
      </c>
      <c r="F33" s="6"/>
      <c r="G33" s="6"/>
      <c r="H33" s="6"/>
      <c r="I33" s="6"/>
      <c r="J33" s="6"/>
      <c r="K33" s="6"/>
      <c r="L33" s="6"/>
    </row>
    <row r="34" spans="1:12" x14ac:dyDescent="0.25">
      <c r="A34" s="88"/>
      <c r="B34" s="3" t="s">
        <v>132</v>
      </c>
      <c r="C34" s="32"/>
      <c r="D34" s="32"/>
      <c r="E34" s="32"/>
      <c r="F34" s="6">
        <v>719272</v>
      </c>
      <c r="G34" s="6"/>
      <c r="H34" s="6">
        <v>11953064</v>
      </c>
      <c r="I34" s="6">
        <v>9339133</v>
      </c>
      <c r="J34" s="6">
        <v>3518363</v>
      </c>
      <c r="K34" s="6">
        <v>10919</v>
      </c>
      <c r="L34" s="6">
        <f>SUM(F34:K34)</f>
        <v>25540751</v>
      </c>
    </row>
    <row r="35" spans="1:12" x14ac:dyDescent="0.25">
      <c r="A35" s="88">
        <v>1931</v>
      </c>
      <c r="B35" s="5" t="s">
        <v>134</v>
      </c>
      <c r="C35" s="30">
        <v>12</v>
      </c>
      <c r="D35" s="30"/>
      <c r="E35" s="30">
        <v>46771</v>
      </c>
      <c r="F35" s="6"/>
      <c r="G35" s="6"/>
      <c r="H35" s="6"/>
      <c r="I35" s="6"/>
      <c r="J35" s="6"/>
      <c r="K35" s="6"/>
      <c r="L35" s="6"/>
    </row>
    <row r="36" spans="1:12" x14ac:dyDescent="0.25">
      <c r="A36" s="88"/>
      <c r="B36" s="3" t="s">
        <v>132</v>
      </c>
      <c r="C36" s="32"/>
      <c r="D36" s="32"/>
      <c r="E36" s="32"/>
      <c r="F36" s="6">
        <v>76474</v>
      </c>
      <c r="G36" s="6"/>
      <c r="H36" s="6">
        <v>908598</v>
      </c>
      <c r="I36" s="6">
        <v>1435617</v>
      </c>
      <c r="J36" s="6">
        <v>339064</v>
      </c>
      <c r="K36" s="6">
        <v>327</v>
      </c>
      <c r="L36" s="6">
        <f>SUM(F36:K36)</f>
        <v>2760080</v>
      </c>
    </row>
    <row r="37" spans="1:12" x14ac:dyDescent="0.25">
      <c r="A37" s="88">
        <v>1932</v>
      </c>
      <c r="B37" s="5" t="s">
        <v>134</v>
      </c>
      <c r="C37" s="30">
        <v>10</v>
      </c>
      <c r="D37" s="30"/>
      <c r="E37" s="30">
        <v>13015</v>
      </c>
      <c r="F37" s="6"/>
      <c r="G37" s="6"/>
      <c r="H37" s="6"/>
      <c r="I37" s="6"/>
      <c r="J37" s="6"/>
      <c r="K37" s="6"/>
      <c r="L37" s="6"/>
    </row>
    <row r="38" spans="1:12" x14ac:dyDescent="0.25">
      <c r="A38" s="88"/>
      <c r="B38" s="3" t="s">
        <v>132</v>
      </c>
      <c r="C38" s="32"/>
      <c r="D38" s="32"/>
      <c r="E38" s="32"/>
      <c r="F38" s="6">
        <v>7970</v>
      </c>
      <c r="G38" s="6"/>
      <c r="H38" s="6">
        <v>61503</v>
      </c>
      <c r="I38" s="6">
        <v>280102</v>
      </c>
      <c r="J38" s="6">
        <v>56855</v>
      </c>
      <c r="K38" s="6">
        <v>74</v>
      </c>
      <c r="L38" s="6">
        <f>SUM(F38:K38)</f>
        <v>406504</v>
      </c>
    </row>
    <row r="39" spans="1:12" x14ac:dyDescent="0.25">
      <c r="A39" s="88">
        <v>1933</v>
      </c>
      <c r="B39" s="5" t="s">
        <v>134</v>
      </c>
      <c r="C39" s="30">
        <v>222</v>
      </c>
      <c r="D39" s="30"/>
      <c r="E39" s="30">
        <v>265857</v>
      </c>
      <c r="F39" s="6"/>
      <c r="G39" s="6"/>
      <c r="H39" s="6"/>
      <c r="I39" s="6"/>
      <c r="J39" s="6"/>
      <c r="K39" s="6"/>
      <c r="L39" s="6"/>
    </row>
    <row r="40" spans="1:12" x14ac:dyDescent="0.25">
      <c r="A40" s="88"/>
      <c r="B40" s="3" t="s">
        <v>132</v>
      </c>
      <c r="C40" s="32"/>
      <c r="D40" s="32"/>
      <c r="E40" s="32"/>
      <c r="F40" s="6">
        <v>743122</v>
      </c>
      <c r="G40" s="6"/>
      <c r="H40" s="6">
        <v>5070319</v>
      </c>
      <c r="I40" s="6">
        <v>10315046</v>
      </c>
      <c r="J40" s="6">
        <v>3344015</v>
      </c>
      <c r="K40" s="6">
        <v>5694</v>
      </c>
      <c r="L40" s="6">
        <f>SUM(F40:K40)</f>
        <v>19478196</v>
      </c>
    </row>
    <row r="41" spans="1:12" x14ac:dyDescent="0.25">
      <c r="A41" s="88">
        <v>1934</v>
      </c>
      <c r="B41" s="5" t="s">
        <v>134</v>
      </c>
      <c r="C41" s="30">
        <v>198</v>
      </c>
      <c r="D41" s="30"/>
      <c r="E41" s="30">
        <v>216313</v>
      </c>
      <c r="F41" s="6"/>
      <c r="G41" s="6"/>
      <c r="H41" s="6"/>
      <c r="I41" s="6"/>
      <c r="J41" s="6"/>
      <c r="K41" s="6"/>
      <c r="L41" s="6"/>
    </row>
    <row r="42" spans="1:12" x14ac:dyDescent="0.25">
      <c r="A42" s="88"/>
      <c r="B42" s="3" t="s">
        <v>132</v>
      </c>
      <c r="C42" s="32"/>
      <c r="D42" s="32"/>
      <c r="E42" s="32"/>
      <c r="F42" s="6">
        <v>2116193</v>
      </c>
      <c r="G42" s="6"/>
      <c r="H42" s="6">
        <v>7330357</v>
      </c>
      <c r="I42" s="6">
        <v>17780698</v>
      </c>
      <c r="J42" s="6">
        <v>5480729</v>
      </c>
      <c r="K42" s="6">
        <v>15396</v>
      </c>
      <c r="L42" s="6">
        <f>SUM(F42:K42)</f>
        <v>32723373</v>
      </c>
    </row>
    <row r="43" spans="1:12" x14ac:dyDescent="0.25">
      <c r="A43" s="88">
        <v>1935</v>
      </c>
      <c r="B43" s="5" t="s">
        <v>134</v>
      </c>
      <c r="C43" s="30">
        <v>47</v>
      </c>
      <c r="D43" s="30"/>
      <c r="E43" s="30">
        <v>32303</v>
      </c>
      <c r="F43" s="6"/>
      <c r="G43" s="6"/>
      <c r="H43" s="6"/>
      <c r="I43" s="6"/>
      <c r="J43" s="6"/>
      <c r="K43" s="6"/>
      <c r="L43" s="6"/>
    </row>
    <row r="44" spans="1:12" x14ac:dyDescent="0.25">
      <c r="A44" s="88"/>
      <c r="B44" s="3" t="s">
        <v>132</v>
      </c>
      <c r="C44" s="32"/>
      <c r="D44" s="32"/>
      <c r="E44" s="32"/>
      <c r="F44" s="6">
        <v>69440</v>
      </c>
      <c r="G44" s="6"/>
      <c r="H44" s="6">
        <v>893340</v>
      </c>
      <c r="I44" s="6">
        <v>2142108</v>
      </c>
      <c r="J44" s="6">
        <v>653954</v>
      </c>
      <c r="K44" s="6">
        <v>853</v>
      </c>
      <c r="L44" s="6">
        <f>SUM(F44:K44)</f>
        <v>3759695</v>
      </c>
    </row>
    <row r="45" spans="1:12" x14ac:dyDescent="0.25">
      <c r="A45" s="88">
        <v>1936</v>
      </c>
      <c r="B45" s="5" t="s">
        <v>134</v>
      </c>
      <c r="C45" s="30">
        <v>1916</v>
      </c>
      <c r="D45" s="30"/>
      <c r="E45" s="30">
        <v>338835</v>
      </c>
      <c r="F45" s="6"/>
      <c r="G45" s="6"/>
      <c r="H45" s="6"/>
      <c r="I45" s="6"/>
      <c r="J45" s="6"/>
      <c r="K45" s="6"/>
      <c r="L45" s="6"/>
    </row>
    <row r="46" spans="1:12" x14ac:dyDescent="0.25">
      <c r="A46" s="88"/>
      <c r="B46" s="3" t="s">
        <v>132</v>
      </c>
      <c r="C46" s="32"/>
      <c r="D46" s="32"/>
      <c r="E46" s="32"/>
      <c r="F46" s="6">
        <v>4883313</v>
      </c>
      <c r="G46" s="6"/>
      <c r="H46" s="6">
        <v>32172032</v>
      </c>
      <c r="I46" s="6">
        <v>40605183</v>
      </c>
      <c r="J46" s="6">
        <v>27916147</v>
      </c>
      <c r="K46" s="6">
        <v>98209</v>
      </c>
      <c r="L46" s="6">
        <f>SUM(F46:K46)</f>
        <v>105674884</v>
      </c>
    </row>
    <row r="47" spans="1:12" x14ac:dyDescent="0.25">
      <c r="A47" s="88">
        <v>1937</v>
      </c>
      <c r="B47" s="5" t="s">
        <v>134</v>
      </c>
      <c r="C47" s="30">
        <v>240</v>
      </c>
      <c r="D47" s="30"/>
      <c r="E47" s="30">
        <v>49052</v>
      </c>
      <c r="F47" s="6"/>
      <c r="G47" s="6"/>
      <c r="H47" s="6"/>
      <c r="I47" s="6"/>
      <c r="J47" s="6"/>
      <c r="K47" s="6"/>
      <c r="L47" s="6"/>
    </row>
    <row r="48" spans="1:12" x14ac:dyDescent="0.25">
      <c r="A48" s="88"/>
      <c r="B48" s="3" t="s">
        <v>132</v>
      </c>
      <c r="C48" s="32"/>
      <c r="D48" s="32"/>
      <c r="E48" s="32"/>
      <c r="F48" s="6">
        <v>88234</v>
      </c>
      <c r="G48" s="6"/>
      <c r="H48" s="6">
        <v>1208413</v>
      </c>
      <c r="I48" s="6">
        <v>2596662</v>
      </c>
      <c r="J48" s="6">
        <v>2168841</v>
      </c>
      <c r="K48" s="6">
        <v>567</v>
      </c>
      <c r="L48" s="6">
        <f>SUM(F48:K48)</f>
        <v>6062717</v>
      </c>
    </row>
    <row r="49" spans="1:12" x14ac:dyDescent="0.25">
      <c r="A49" s="88">
        <v>1938</v>
      </c>
      <c r="B49" s="5" t="s">
        <v>134</v>
      </c>
      <c r="C49" s="30">
        <v>2</v>
      </c>
      <c r="D49" s="30"/>
      <c r="E49" s="30">
        <v>8450</v>
      </c>
      <c r="F49" s="6"/>
      <c r="G49" s="6"/>
      <c r="H49" s="6"/>
      <c r="I49" s="6"/>
      <c r="J49" s="6"/>
      <c r="K49" s="6"/>
      <c r="L49" s="6"/>
    </row>
    <row r="50" spans="1:12" x14ac:dyDescent="0.25">
      <c r="A50" s="88"/>
      <c r="B50" s="3" t="s">
        <v>132</v>
      </c>
      <c r="C50" s="32"/>
      <c r="D50" s="32"/>
      <c r="E50" s="32"/>
      <c r="F50" s="6">
        <v>310</v>
      </c>
      <c r="G50" s="6"/>
      <c r="H50" s="6">
        <v>79020</v>
      </c>
      <c r="I50" s="6">
        <v>413524</v>
      </c>
      <c r="J50" s="6">
        <v>78001</v>
      </c>
      <c r="K50" s="6">
        <v>0</v>
      </c>
      <c r="L50" s="6">
        <f>SUM(F50:K50)</f>
        <v>570855</v>
      </c>
    </row>
    <row r="51" spans="1:12" x14ac:dyDescent="0.25">
      <c r="A51" s="88">
        <v>1939</v>
      </c>
      <c r="B51" s="5" t="s">
        <v>134</v>
      </c>
      <c r="C51" s="30">
        <v>0</v>
      </c>
      <c r="D51" s="30"/>
      <c r="E51" s="30">
        <v>649</v>
      </c>
      <c r="F51" s="6"/>
      <c r="G51" s="6"/>
      <c r="H51" s="6"/>
      <c r="I51" s="6"/>
      <c r="J51" s="6"/>
      <c r="K51" s="6"/>
      <c r="L51" s="6"/>
    </row>
    <row r="52" spans="1:12" x14ac:dyDescent="0.25">
      <c r="A52" s="88"/>
      <c r="B52" s="3" t="s">
        <v>132</v>
      </c>
      <c r="C52" s="32"/>
      <c r="D52" s="32"/>
      <c r="E52" s="32"/>
      <c r="F52" s="6">
        <v>323</v>
      </c>
      <c r="G52" s="6"/>
      <c r="H52" s="6">
        <v>19477</v>
      </c>
      <c r="I52" s="6">
        <v>57817</v>
      </c>
      <c r="J52" s="6">
        <v>14058</v>
      </c>
      <c r="K52" s="6">
        <v>0</v>
      </c>
      <c r="L52" s="6">
        <f>SUM(F52:K52)</f>
        <v>91675</v>
      </c>
    </row>
    <row r="53" spans="1:12" x14ac:dyDescent="0.25">
      <c r="A53" s="88">
        <v>1940</v>
      </c>
      <c r="B53" s="5" t="s">
        <v>134</v>
      </c>
      <c r="C53" s="30">
        <v>90</v>
      </c>
      <c r="D53" s="30"/>
      <c r="E53" s="30">
        <v>162259</v>
      </c>
      <c r="F53" s="6"/>
      <c r="G53" s="6"/>
      <c r="H53" s="6"/>
      <c r="I53" s="6"/>
      <c r="J53" s="6"/>
      <c r="K53" s="6"/>
      <c r="L53" s="6"/>
    </row>
    <row r="54" spans="1:12" x14ac:dyDescent="0.25">
      <c r="A54" s="88"/>
      <c r="B54" s="3" t="s">
        <v>132</v>
      </c>
      <c r="C54" s="32"/>
      <c r="D54" s="32"/>
      <c r="E54" s="32"/>
      <c r="F54" s="6">
        <v>757059</v>
      </c>
      <c r="G54" s="6"/>
      <c r="H54" s="6">
        <v>9656357</v>
      </c>
      <c r="I54" s="6">
        <v>18244148</v>
      </c>
      <c r="J54" s="6">
        <v>7064724</v>
      </c>
      <c r="K54" s="6">
        <v>3944</v>
      </c>
      <c r="L54" s="6">
        <f>SUM(F54:K54)</f>
        <v>35726232</v>
      </c>
    </row>
    <row r="55" spans="1:12" x14ac:dyDescent="0.25">
      <c r="A55" s="88">
        <v>1941</v>
      </c>
      <c r="B55" s="5" t="s">
        <v>134</v>
      </c>
      <c r="C55" s="30">
        <v>105</v>
      </c>
      <c r="D55" s="30"/>
      <c r="E55" s="30">
        <v>118307</v>
      </c>
      <c r="F55" s="6"/>
      <c r="G55" s="6"/>
      <c r="H55" s="6"/>
      <c r="I55" s="6"/>
      <c r="J55" s="6"/>
      <c r="K55" s="6"/>
      <c r="L55" s="6"/>
    </row>
    <row r="56" spans="1:12" x14ac:dyDescent="0.25">
      <c r="A56" s="88"/>
      <c r="B56" s="3" t="s">
        <v>132</v>
      </c>
      <c r="C56" s="32"/>
      <c r="D56" s="32"/>
      <c r="E56" s="32"/>
      <c r="F56" s="6">
        <v>1620405</v>
      </c>
      <c r="G56" s="6"/>
      <c r="H56" s="6">
        <v>24187630</v>
      </c>
      <c r="I56" s="6">
        <v>21901456</v>
      </c>
      <c r="J56" s="6">
        <v>10771230</v>
      </c>
      <c r="K56" s="6">
        <v>24352</v>
      </c>
      <c r="L56" s="6">
        <f>SUM(F56:K56)</f>
        <v>58505073</v>
      </c>
    </row>
    <row r="57" spans="1:12" x14ac:dyDescent="0.25">
      <c r="A57" s="88">
        <v>1942</v>
      </c>
      <c r="B57" s="5" t="s">
        <v>134</v>
      </c>
      <c r="C57" s="30">
        <v>101</v>
      </c>
      <c r="D57" s="30"/>
      <c r="E57" s="30">
        <v>68107</v>
      </c>
      <c r="F57" s="6"/>
      <c r="G57" s="6"/>
      <c r="H57" s="6"/>
      <c r="I57" s="6"/>
      <c r="J57" s="6"/>
      <c r="K57" s="6"/>
      <c r="L57" s="6"/>
    </row>
    <row r="58" spans="1:12" x14ac:dyDescent="0.25">
      <c r="A58" s="88"/>
      <c r="B58" s="3" t="s">
        <v>132</v>
      </c>
      <c r="C58" s="32"/>
      <c r="D58" s="32"/>
      <c r="E58" s="32"/>
      <c r="F58" s="6">
        <v>840443</v>
      </c>
      <c r="G58" s="6"/>
      <c r="H58" s="6">
        <v>9180628</v>
      </c>
      <c r="I58" s="6">
        <v>10192568</v>
      </c>
      <c r="J58" s="6">
        <v>5290454</v>
      </c>
      <c r="K58" s="6">
        <v>17058</v>
      </c>
      <c r="L58" s="6">
        <f>SUM(F58:K58)</f>
        <v>25521151</v>
      </c>
    </row>
    <row r="59" spans="1:12" x14ac:dyDescent="0.25">
      <c r="A59" s="88">
        <v>1943</v>
      </c>
      <c r="B59" s="5" t="s">
        <v>134</v>
      </c>
      <c r="C59" s="30">
        <v>104</v>
      </c>
      <c r="D59" s="30"/>
      <c r="E59" s="30">
        <v>41916</v>
      </c>
      <c r="F59" s="6"/>
      <c r="G59" s="6"/>
      <c r="H59" s="6"/>
      <c r="I59" s="6"/>
      <c r="J59" s="6"/>
      <c r="K59" s="6"/>
      <c r="L59" s="6"/>
    </row>
    <row r="60" spans="1:12" x14ac:dyDescent="0.25">
      <c r="A60" s="88"/>
      <c r="B60" s="3" t="s">
        <v>132</v>
      </c>
      <c r="C60" s="32"/>
      <c r="D60" s="32"/>
      <c r="E60" s="32"/>
      <c r="F60" s="6">
        <v>724609</v>
      </c>
      <c r="G60" s="6"/>
      <c r="H60" s="6">
        <v>6359859</v>
      </c>
      <c r="I60" s="6">
        <v>6705247</v>
      </c>
      <c r="J60" s="6">
        <v>3275001</v>
      </c>
      <c r="K60" s="6">
        <v>15648</v>
      </c>
      <c r="L60" s="6">
        <f>SUM(F60:K60)</f>
        <v>17080364</v>
      </c>
    </row>
    <row r="61" spans="1:12" x14ac:dyDescent="0.25">
      <c r="A61" s="88">
        <v>1944</v>
      </c>
      <c r="B61" s="5" t="s">
        <v>134</v>
      </c>
      <c r="C61" s="30">
        <v>131</v>
      </c>
      <c r="D61" s="30"/>
      <c r="E61" s="30">
        <v>44303</v>
      </c>
      <c r="F61" s="6"/>
      <c r="G61" s="6"/>
      <c r="H61" s="6"/>
      <c r="I61" s="6"/>
      <c r="J61" s="6"/>
      <c r="K61" s="6"/>
      <c r="L61" s="6"/>
    </row>
    <row r="62" spans="1:12" x14ac:dyDescent="0.25">
      <c r="A62" s="88"/>
      <c r="B62" s="3" t="s">
        <v>132</v>
      </c>
      <c r="C62" s="32"/>
      <c r="D62" s="32"/>
      <c r="E62" s="32"/>
      <c r="F62" s="6">
        <v>2188982</v>
      </c>
      <c r="G62" s="6"/>
      <c r="H62" s="6">
        <v>16889316</v>
      </c>
      <c r="I62" s="6">
        <v>11337507</v>
      </c>
      <c r="J62" s="6">
        <v>8978631</v>
      </c>
      <c r="K62" s="6">
        <v>52776</v>
      </c>
      <c r="L62" s="6">
        <f>SUM(F62:K62)</f>
        <v>39447212</v>
      </c>
    </row>
    <row r="63" spans="1:12" x14ac:dyDescent="0.25">
      <c r="A63" s="88">
        <v>1945</v>
      </c>
      <c r="B63" s="5" t="s">
        <v>134</v>
      </c>
      <c r="C63" s="30"/>
      <c r="D63" s="30"/>
      <c r="E63" s="30"/>
      <c r="F63" s="6"/>
      <c r="G63" s="6"/>
      <c r="H63" s="6"/>
      <c r="I63" s="6"/>
      <c r="J63" s="6"/>
      <c r="K63" s="6"/>
      <c r="L63" s="6"/>
    </row>
    <row r="64" spans="1:12" x14ac:dyDescent="0.25">
      <c r="A64" s="88"/>
      <c r="B64" s="3" t="s">
        <v>132</v>
      </c>
      <c r="C64" s="32"/>
      <c r="D64" s="32"/>
      <c r="E64" s="32"/>
      <c r="F64" s="6"/>
      <c r="G64" s="6"/>
      <c r="H64" s="6"/>
      <c r="I64" s="6"/>
      <c r="J64" s="6"/>
      <c r="K64" s="6"/>
      <c r="L64" s="6"/>
    </row>
    <row r="65" spans="1:12" x14ac:dyDescent="0.25">
      <c r="A65" s="88">
        <v>1946</v>
      </c>
      <c r="B65" s="5" t="s">
        <v>134</v>
      </c>
      <c r="C65" s="30"/>
      <c r="D65" s="30"/>
      <c r="E65" s="30"/>
      <c r="F65" s="6"/>
      <c r="G65" s="6"/>
      <c r="H65" s="6"/>
      <c r="I65" s="6"/>
      <c r="J65" s="6"/>
      <c r="K65" s="6"/>
      <c r="L65" s="6"/>
    </row>
    <row r="66" spans="1:12" x14ac:dyDescent="0.25">
      <c r="A66" s="88"/>
      <c r="B66" s="3" t="s">
        <v>132</v>
      </c>
      <c r="C66" s="32"/>
      <c r="D66" s="32"/>
      <c r="E66" s="32"/>
      <c r="F66" s="6"/>
      <c r="G66" s="6"/>
      <c r="H66" s="6"/>
      <c r="I66" s="6"/>
      <c r="J66" s="6"/>
      <c r="K66" s="6"/>
      <c r="L66" s="6"/>
    </row>
    <row r="67" spans="1:12" x14ac:dyDescent="0.25">
      <c r="A67" s="88">
        <v>1947</v>
      </c>
      <c r="B67" s="5" t="s">
        <v>134</v>
      </c>
      <c r="C67" s="30"/>
      <c r="D67" s="30"/>
      <c r="E67" s="30"/>
      <c r="F67" s="6"/>
      <c r="G67" s="6"/>
      <c r="H67" s="6"/>
      <c r="I67" s="6"/>
      <c r="J67" s="6"/>
      <c r="K67" s="6"/>
      <c r="L67" s="6"/>
    </row>
    <row r="68" spans="1:12" x14ac:dyDescent="0.25">
      <c r="A68" s="88"/>
      <c r="B68" s="3" t="s">
        <v>132</v>
      </c>
      <c r="C68" s="32"/>
      <c r="D68" s="32"/>
      <c r="E68" s="32"/>
      <c r="F68" s="6"/>
      <c r="G68" s="6"/>
      <c r="H68" s="6"/>
      <c r="I68" s="6"/>
      <c r="J68" s="6"/>
      <c r="K68" s="6"/>
      <c r="L68" s="6"/>
    </row>
    <row r="69" spans="1:12" x14ac:dyDescent="0.25">
      <c r="A69" s="88">
        <v>1948</v>
      </c>
      <c r="B69" s="5" t="s">
        <v>134</v>
      </c>
      <c r="C69" s="30"/>
      <c r="D69" s="30"/>
      <c r="E69" s="30"/>
      <c r="F69" s="6"/>
      <c r="G69" s="6"/>
      <c r="H69" s="6"/>
      <c r="I69" s="6"/>
      <c r="J69" s="6"/>
      <c r="K69" s="6"/>
      <c r="L69" s="6"/>
    </row>
    <row r="70" spans="1:12" x14ac:dyDescent="0.25">
      <c r="A70" s="88"/>
      <c r="B70" s="3" t="s">
        <v>132</v>
      </c>
      <c r="C70" s="32"/>
      <c r="D70" s="32"/>
      <c r="E70" s="32"/>
      <c r="F70" s="6"/>
      <c r="G70" s="6"/>
      <c r="H70" s="6"/>
      <c r="I70" s="6"/>
      <c r="J70" s="6"/>
      <c r="K70" s="6"/>
      <c r="L70" s="6"/>
    </row>
    <row r="71" spans="1:12" x14ac:dyDescent="0.25">
      <c r="A71" s="88">
        <v>1949</v>
      </c>
      <c r="B71" s="5" t="s">
        <v>134</v>
      </c>
      <c r="C71" s="30"/>
      <c r="D71" s="30"/>
      <c r="E71" s="30"/>
      <c r="F71" s="6"/>
      <c r="G71" s="6"/>
      <c r="H71" s="6"/>
      <c r="I71" s="6"/>
      <c r="J71" s="6"/>
      <c r="K71" s="6"/>
      <c r="L71" s="6"/>
    </row>
    <row r="72" spans="1:12" x14ac:dyDescent="0.25">
      <c r="A72" s="88"/>
      <c r="B72" s="3" t="s">
        <v>132</v>
      </c>
      <c r="C72" s="32"/>
      <c r="D72" s="32"/>
      <c r="E72" s="32"/>
      <c r="F72" s="6"/>
      <c r="G72" s="6"/>
      <c r="H72" s="6"/>
      <c r="I72" s="6"/>
      <c r="J72" s="6"/>
      <c r="K72" s="6"/>
      <c r="L72" s="6"/>
    </row>
    <row r="73" spans="1:12" x14ac:dyDescent="0.25">
      <c r="A73" s="88">
        <v>1950</v>
      </c>
      <c r="B73" s="5" t="s">
        <v>134</v>
      </c>
      <c r="C73" s="30"/>
      <c r="D73" s="30"/>
      <c r="E73" s="30"/>
      <c r="F73" s="6"/>
      <c r="G73" s="6"/>
      <c r="H73" s="6"/>
      <c r="I73" s="6"/>
      <c r="J73" s="6"/>
      <c r="K73" s="6"/>
      <c r="L73" s="6"/>
    </row>
    <row r="74" spans="1:12" x14ac:dyDescent="0.25">
      <c r="A74" s="88"/>
      <c r="B74" s="3" t="s">
        <v>132</v>
      </c>
      <c r="C74" s="32"/>
      <c r="D74" s="32"/>
      <c r="E74" s="32"/>
      <c r="F74" s="6"/>
      <c r="G74" s="6"/>
      <c r="H74" s="6"/>
      <c r="I74" s="6"/>
      <c r="J74" s="6"/>
      <c r="K74" s="6"/>
      <c r="L74" s="6"/>
    </row>
    <row r="75" spans="1:12" x14ac:dyDescent="0.25">
      <c r="A75" s="88">
        <v>1951</v>
      </c>
      <c r="B75" s="5" t="s">
        <v>134</v>
      </c>
      <c r="C75" s="30"/>
      <c r="D75" s="30"/>
      <c r="E75" s="30"/>
      <c r="F75" s="6"/>
      <c r="G75" s="6"/>
      <c r="H75" s="6"/>
      <c r="I75" s="6"/>
      <c r="J75" s="6"/>
      <c r="K75" s="6"/>
      <c r="L75" s="6"/>
    </row>
    <row r="76" spans="1:12" x14ac:dyDescent="0.25">
      <c r="A76" s="88"/>
      <c r="B76" s="3" t="s">
        <v>132</v>
      </c>
      <c r="C76" s="32"/>
      <c r="D76" s="32"/>
      <c r="E76" s="32"/>
      <c r="F76" s="6"/>
      <c r="G76" s="6"/>
      <c r="H76" s="6"/>
      <c r="I76" s="6"/>
      <c r="J76" s="6"/>
      <c r="K76" s="6"/>
      <c r="L76" s="6"/>
    </row>
    <row r="77" spans="1:12" x14ac:dyDescent="0.25">
      <c r="A77" s="88">
        <v>1952</v>
      </c>
      <c r="B77" s="5" t="s">
        <v>134</v>
      </c>
      <c r="C77" s="30"/>
      <c r="D77" s="30"/>
      <c r="E77" s="30"/>
      <c r="F77" s="6"/>
      <c r="G77" s="6"/>
      <c r="H77" s="6"/>
      <c r="I77" s="6"/>
      <c r="J77" s="6"/>
      <c r="K77" s="6"/>
      <c r="L77" s="6"/>
    </row>
    <row r="78" spans="1:12" x14ac:dyDescent="0.25">
      <c r="A78" s="88"/>
      <c r="B78" s="3" t="s">
        <v>132</v>
      </c>
      <c r="C78" s="32"/>
      <c r="D78" s="32"/>
      <c r="E78" s="32"/>
      <c r="F78" s="6"/>
      <c r="G78" s="6"/>
      <c r="H78" s="6"/>
      <c r="I78" s="6"/>
      <c r="J78" s="6"/>
      <c r="K78" s="6"/>
      <c r="L78" s="6"/>
    </row>
    <row r="79" spans="1:12" x14ac:dyDescent="0.25">
      <c r="A79" s="88">
        <v>1953</v>
      </c>
      <c r="B79" s="5" t="s">
        <v>134</v>
      </c>
      <c r="C79" s="30"/>
      <c r="D79" s="30"/>
      <c r="E79" s="30"/>
      <c r="F79" s="6"/>
      <c r="G79" s="6"/>
      <c r="H79" s="6"/>
      <c r="I79" s="6"/>
      <c r="J79" s="6"/>
      <c r="K79" s="6"/>
      <c r="L79" s="6"/>
    </row>
    <row r="80" spans="1:12" x14ac:dyDescent="0.25">
      <c r="A80" s="88"/>
      <c r="B80" s="3" t="s">
        <v>132</v>
      </c>
      <c r="C80" s="32"/>
      <c r="D80" s="32"/>
      <c r="E80" s="32"/>
      <c r="F80" s="6"/>
      <c r="G80" s="6"/>
      <c r="H80" s="6"/>
      <c r="I80" s="6"/>
      <c r="J80" s="6"/>
      <c r="K80" s="6"/>
      <c r="L80" s="6"/>
    </row>
    <row r="81" spans="1:12" x14ac:dyDescent="0.25">
      <c r="A81" s="88">
        <v>1954</v>
      </c>
      <c r="B81" s="5" t="s">
        <v>134</v>
      </c>
      <c r="C81" s="30"/>
      <c r="D81" s="30"/>
      <c r="E81" s="30"/>
      <c r="F81" s="6"/>
      <c r="G81" s="6"/>
      <c r="H81" s="6"/>
      <c r="I81" s="6"/>
      <c r="J81" s="6"/>
      <c r="K81" s="6"/>
      <c r="L81" s="6"/>
    </row>
    <row r="82" spans="1:12" x14ac:dyDescent="0.25">
      <c r="A82" s="88"/>
      <c r="B82" s="3" t="s">
        <v>132</v>
      </c>
      <c r="C82" s="32"/>
      <c r="D82" s="32"/>
      <c r="E82" s="32"/>
      <c r="F82" s="6"/>
      <c r="G82" s="6"/>
      <c r="H82" s="6"/>
      <c r="I82" s="6"/>
      <c r="J82" s="6"/>
      <c r="K82" s="6"/>
      <c r="L82" s="6"/>
    </row>
    <row r="83" spans="1:12" x14ac:dyDescent="0.25">
      <c r="A83" s="88">
        <v>1955</v>
      </c>
      <c r="B83" s="5" t="s">
        <v>134</v>
      </c>
      <c r="C83" s="30"/>
      <c r="D83" s="30"/>
      <c r="E83" s="30"/>
      <c r="F83" s="6"/>
      <c r="G83" s="6"/>
      <c r="H83" s="6"/>
      <c r="I83" s="6"/>
      <c r="J83" s="6"/>
      <c r="K83" s="6"/>
      <c r="L83" s="6"/>
    </row>
    <row r="84" spans="1:12" x14ac:dyDescent="0.25">
      <c r="A84" s="88"/>
      <c r="B84" s="3" t="s">
        <v>132</v>
      </c>
      <c r="C84" s="32"/>
      <c r="D84" s="32"/>
      <c r="E84" s="32"/>
      <c r="F84" s="6"/>
      <c r="G84" s="6"/>
      <c r="H84" s="6"/>
      <c r="I84" s="6"/>
      <c r="J84" s="6"/>
      <c r="K84" s="6"/>
      <c r="L84" s="6"/>
    </row>
    <row r="85" spans="1:12" x14ac:dyDescent="0.25">
      <c r="A85" s="88">
        <v>1956</v>
      </c>
      <c r="B85" s="5" t="s">
        <v>134</v>
      </c>
      <c r="C85" s="30"/>
      <c r="D85" s="30"/>
      <c r="E85" s="30"/>
      <c r="F85" s="6"/>
      <c r="G85" s="6"/>
      <c r="H85" s="6"/>
      <c r="I85" s="6"/>
      <c r="J85" s="6"/>
      <c r="K85" s="6"/>
      <c r="L85" s="6"/>
    </row>
    <row r="86" spans="1:12" x14ac:dyDescent="0.25">
      <c r="A86" s="88"/>
      <c r="B86" s="3" t="s">
        <v>132</v>
      </c>
      <c r="C86" s="32"/>
      <c r="D86" s="32"/>
      <c r="E86" s="32"/>
      <c r="F86" s="6"/>
      <c r="G86" s="6"/>
      <c r="H86" s="6"/>
      <c r="I86" s="6"/>
      <c r="J86" s="6"/>
      <c r="K86" s="6"/>
      <c r="L86" s="6"/>
    </row>
    <row r="87" spans="1:12" x14ac:dyDescent="0.25">
      <c r="A87" s="88">
        <v>1957</v>
      </c>
      <c r="B87" s="5" t="s">
        <v>134</v>
      </c>
      <c r="C87" s="30"/>
      <c r="D87" s="30"/>
      <c r="E87" s="30"/>
      <c r="F87" s="6"/>
      <c r="G87" s="6"/>
      <c r="H87" s="6"/>
      <c r="I87" s="6"/>
      <c r="J87" s="6"/>
      <c r="K87" s="6"/>
      <c r="L87" s="6"/>
    </row>
    <row r="88" spans="1:12" x14ac:dyDescent="0.25">
      <c r="A88" s="88"/>
      <c r="B88" s="3" t="s">
        <v>132</v>
      </c>
      <c r="C88" s="32"/>
      <c r="D88" s="32"/>
      <c r="E88" s="32"/>
      <c r="F88" s="6"/>
      <c r="G88" s="6"/>
      <c r="H88" s="6"/>
      <c r="I88" s="6"/>
      <c r="J88" s="6"/>
      <c r="K88" s="6"/>
      <c r="L88" s="6"/>
    </row>
    <row r="89" spans="1:12" x14ac:dyDescent="0.25">
      <c r="A89" s="88">
        <v>1958</v>
      </c>
      <c r="B89" s="5" t="s">
        <v>134</v>
      </c>
      <c r="C89" s="30">
        <v>161</v>
      </c>
      <c r="D89" s="30"/>
      <c r="E89" s="30">
        <v>210380.9</v>
      </c>
      <c r="F89" s="6"/>
      <c r="G89" s="6"/>
      <c r="H89" s="6"/>
      <c r="I89" s="6"/>
      <c r="J89" s="6"/>
      <c r="K89" s="6"/>
      <c r="L89" s="6"/>
    </row>
    <row r="90" spans="1:12" x14ac:dyDescent="0.25">
      <c r="A90" s="88"/>
      <c r="B90" s="3" t="s">
        <v>132</v>
      </c>
      <c r="C90" s="32"/>
      <c r="D90" s="32"/>
      <c r="E90" s="32"/>
      <c r="F90" s="6">
        <v>1074138000</v>
      </c>
      <c r="G90" s="6"/>
      <c r="H90" s="6">
        <v>20369381000</v>
      </c>
      <c r="I90" s="6">
        <v>419504000</v>
      </c>
      <c r="J90" s="6">
        <v>4373322000</v>
      </c>
      <c r="K90" s="6">
        <v>92814000</v>
      </c>
      <c r="L90" s="6">
        <f>SUM(F90:K90)</f>
        <v>26329159000</v>
      </c>
    </row>
    <row r="91" spans="1:12" x14ac:dyDescent="0.25">
      <c r="A91" s="88">
        <v>1959</v>
      </c>
      <c r="B91" s="5" t="s">
        <v>134</v>
      </c>
      <c r="C91" s="30">
        <v>781</v>
      </c>
      <c r="D91" s="30"/>
      <c r="E91" s="30">
        <v>236807.5</v>
      </c>
      <c r="F91" s="6"/>
      <c r="G91" s="6"/>
      <c r="H91" s="6"/>
      <c r="I91" s="6"/>
      <c r="J91" s="6"/>
      <c r="K91" s="6"/>
      <c r="L91" s="6"/>
    </row>
    <row r="92" spans="1:12" x14ac:dyDescent="0.25">
      <c r="A92" s="88"/>
      <c r="B92" s="3" t="s">
        <v>132</v>
      </c>
      <c r="C92" s="32"/>
      <c r="D92" s="32"/>
      <c r="E92" s="32"/>
      <c r="F92" s="6">
        <v>12525133000</v>
      </c>
      <c r="G92" s="6"/>
      <c r="H92" s="6">
        <v>35483163000</v>
      </c>
      <c r="I92" s="6">
        <v>18576296000</v>
      </c>
      <c r="J92" s="6">
        <v>14891937000</v>
      </c>
      <c r="K92" s="6">
        <v>3651301000</v>
      </c>
      <c r="L92" s="6">
        <f>SUM(F92:K92)</f>
        <v>85127830000</v>
      </c>
    </row>
    <row r="93" spans="1:12" x14ac:dyDescent="0.25">
      <c r="A93" s="88">
        <v>1960</v>
      </c>
      <c r="B93" s="5" t="s">
        <v>134</v>
      </c>
      <c r="C93" s="30">
        <v>81</v>
      </c>
      <c r="D93" s="30"/>
      <c r="E93" s="30">
        <v>86557.8</v>
      </c>
      <c r="F93" s="6"/>
      <c r="G93" s="6"/>
      <c r="H93" s="6"/>
      <c r="I93" s="6"/>
      <c r="J93" s="6"/>
      <c r="K93" s="6"/>
      <c r="L93" s="6"/>
    </row>
    <row r="94" spans="1:12" x14ac:dyDescent="0.25">
      <c r="A94" s="88"/>
      <c r="B94" s="3" t="s">
        <v>132</v>
      </c>
      <c r="C94" s="32"/>
      <c r="D94" s="32"/>
      <c r="E94" s="32"/>
      <c r="F94" s="6">
        <v>1284222000</v>
      </c>
      <c r="G94" s="6"/>
      <c r="H94" s="6">
        <v>15433419000</v>
      </c>
      <c r="I94" s="6">
        <v>3217868000</v>
      </c>
      <c r="J94" s="6">
        <v>2329133000</v>
      </c>
      <c r="K94" s="6">
        <v>550214000</v>
      </c>
      <c r="L94" s="6">
        <f>SUM(F94:K94)</f>
        <v>22814856000</v>
      </c>
    </row>
    <row r="95" spans="1:12" x14ac:dyDescent="0.25">
      <c r="A95" s="88">
        <v>1961</v>
      </c>
      <c r="B95" s="5" t="s">
        <v>134</v>
      </c>
      <c r="C95" s="30">
        <v>252</v>
      </c>
      <c r="D95" s="30"/>
      <c r="E95" s="30">
        <v>74375.399999999994</v>
      </c>
      <c r="F95" s="6"/>
      <c r="G95" s="6"/>
      <c r="H95" s="6"/>
      <c r="I95" s="6"/>
      <c r="J95" s="6"/>
      <c r="K95" s="6"/>
      <c r="L95" s="6"/>
    </row>
    <row r="96" spans="1:12" x14ac:dyDescent="0.25">
      <c r="A96" s="88"/>
      <c r="B96" s="3" t="s">
        <v>132</v>
      </c>
      <c r="C96" s="32"/>
      <c r="D96" s="32"/>
      <c r="E96" s="32"/>
      <c r="F96" s="6">
        <v>1243878000</v>
      </c>
      <c r="G96" s="6"/>
      <c r="H96" s="6">
        <v>9067381000</v>
      </c>
      <c r="I96" s="6">
        <v>3793366000</v>
      </c>
      <c r="J96" s="6">
        <v>3208744000</v>
      </c>
      <c r="K96" s="6">
        <v>147745000</v>
      </c>
      <c r="L96" s="6">
        <f>SUM(F96:K96)</f>
        <v>17461114000</v>
      </c>
    </row>
    <row r="97" spans="1:12" x14ac:dyDescent="0.25">
      <c r="A97" s="88">
        <v>1962</v>
      </c>
      <c r="B97" s="5" t="s">
        <v>134</v>
      </c>
      <c r="C97" s="30">
        <v>327</v>
      </c>
      <c r="D97" s="30"/>
      <c r="E97" s="30">
        <v>252267.9</v>
      </c>
      <c r="F97" s="6"/>
      <c r="G97" s="6"/>
      <c r="H97" s="6"/>
      <c r="I97" s="6"/>
      <c r="J97" s="6"/>
      <c r="K97" s="6"/>
      <c r="L97" s="6"/>
    </row>
    <row r="98" spans="1:12" x14ac:dyDescent="0.25">
      <c r="A98" s="88"/>
      <c r="B98" s="3" t="s">
        <v>132</v>
      </c>
      <c r="C98" s="32"/>
      <c r="D98" s="32"/>
      <c r="E98" s="32"/>
      <c r="F98" s="6">
        <v>117845654</v>
      </c>
      <c r="G98" s="6"/>
      <c r="H98" s="6">
        <v>11534590</v>
      </c>
      <c r="I98" s="6">
        <v>59456747</v>
      </c>
      <c r="J98" s="6">
        <v>268073638</v>
      </c>
      <c r="K98" s="6">
        <v>608748331</v>
      </c>
      <c r="L98" s="6">
        <f>SUM(F98:K98)</f>
        <v>1065658960</v>
      </c>
    </row>
    <row r="99" spans="1:12" x14ac:dyDescent="0.25">
      <c r="A99" s="88">
        <v>1963</v>
      </c>
      <c r="B99" s="5" t="s">
        <v>134</v>
      </c>
      <c r="C99" s="30">
        <v>296</v>
      </c>
      <c r="D99" s="30"/>
      <c r="E99" s="30">
        <v>170335.8</v>
      </c>
      <c r="F99" s="6"/>
      <c r="G99" s="6"/>
      <c r="H99" s="6"/>
      <c r="I99" s="6"/>
      <c r="J99" s="6"/>
      <c r="K99" s="6"/>
      <c r="L99" s="6"/>
    </row>
    <row r="100" spans="1:12" x14ac:dyDescent="0.25">
      <c r="A100" s="88"/>
      <c r="B100" s="3" t="s">
        <v>132</v>
      </c>
      <c r="C100" s="32"/>
      <c r="D100" s="32"/>
      <c r="E100" s="32"/>
      <c r="F100" s="6">
        <v>231425850</v>
      </c>
      <c r="G100" s="6"/>
      <c r="H100" s="6">
        <v>1850786397</v>
      </c>
      <c r="I100" s="6">
        <v>1237230312</v>
      </c>
      <c r="J100" s="6">
        <v>997482004</v>
      </c>
      <c r="K100" s="6">
        <v>395516090</v>
      </c>
      <c r="L100" s="6">
        <f>SUM(F100:K100)</f>
        <v>4712440653</v>
      </c>
    </row>
    <row r="101" spans="1:12" x14ac:dyDescent="0.25">
      <c r="A101" s="88">
        <v>1964</v>
      </c>
      <c r="B101" s="5" t="s">
        <v>134</v>
      </c>
      <c r="C101" s="30">
        <v>472</v>
      </c>
      <c r="D101" s="30">
        <v>107489</v>
      </c>
      <c r="E101" s="30">
        <v>38884.1</v>
      </c>
      <c r="F101" s="6"/>
      <c r="G101" s="6"/>
      <c r="H101" s="6"/>
      <c r="I101" s="6"/>
      <c r="J101" s="6"/>
      <c r="K101" s="6"/>
      <c r="L101" s="6"/>
    </row>
    <row r="102" spans="1:12" x14ac:dyDescent="0.25">
      <c r="A102" s="88"/>
      <c r="B102" s="3" t="s">
        <v>132</v>
      </c>
      <c r="C102" s="32"/>
      <c r="D102" s="32"/>
      <c r="E102" s="32"/>
      <c r="F102" s="6">
        <v>194818860</v>
      </c>
      <c r="G102" s="6"/>
      <c r="H102" s="6">
        <v>1251564270</v>
      </c>
      <c r="I102" s="6">
        <v>867632450</v>
      </c>
      <c r="J102" s="6">
        <v>816640390</v>
      </c>
      <c r="K102" s="6">
        <v>262804160</v>
      </c>
      <c r="L102" s="6">
        <f>SUM(F102:K102)</f>
        <v>3393460130</v>
      </c>
    </row>
    <row r="103" spans="1:12" x14ac:dyDescent="0.25">
      <c r="A103" s="88">
        <v>1965</v>
      </c>
      <c r="B103" s="5" t="s">
        <v>134</v>
      </c>
      <c r="C103" s="30">
        <v>328</v>
      </c>
      <c r="D103" s="30">
        <v>290058</v>
      </c>
      <c r="E103" s="30">
        <v>119976.7</v>
      </c>
      <c r="F103" s="6"/>
      <c r="G103" s="6"/>
      <c r="H103" s="6"/>
      <c r="I103" s="6"/>
      <c r="J103" s="6"/>
      <c r="K103" s="6"/>
      <c r="L103" s="6"/>
    </row>
    <row r="104" spans="1:12" x14ac:dyDescent="0.25">
      <c r="A104" s="88"/>
      <c r="B104" s="3" t="s">
        <v>132</v>
      </c>
      <c r="C104" s="32"/>
      <c r="D104" s="32"/>
      <c r="E104" s="32"/>
      <c r="F104" s="6">
        <v>941538955</v>
      </c>
      <c r="G104" s="6">
        <v>10871100</v>
      </c>
      <c r="H104" s="6">
        <v>2857449910</v>
      </c>
      <c r="I104" s="6">
        <v>2992735907</v>
      </c>
      <c r="J104" s="6">
        <v>3392213619</v>
      </c>
      <c r="K104" s="6">
        <v>705599077</v>
      </c>
      <c r="L104" s="6">
        <f>SUM(F104:K104)</f>
        <v>10900408568</v>
      </c>
    </row>
    <row r="105" spans="1:12" x14ac:dyDescent="0.25">
      <c r="A105" s="88">
        <v>1966</v>
      </c>
      <c r="B105" s="5" t="s">
        <v>134</v>
      </c>
      <c r="C105" s="30">
        <v>157</v>
      </c>
      <c r="D105" s="30">
        <v>163687</v>
      </c>
      <c r="E105" s="30">
        <v>53565.8</v>
      </c>
      <c r="F105" s="6"/>
      <c r="G105" s="6"/>
      <c r="H105" s="6"/>
      <c r="I105" s="6"/>
      <c r="J105" s="6"/>
      <c r="K105" s="6"/>
      <c r="L105" s="6"/>
    </row>
    <row r="106" spans="1:12" x14ac:dyDescent="0.25">
      <c r="A106" s="88"/>
      <c r="B106" s="3" t="s">
        <v>132</v>
      </c>
      <c r="C106" s="32"/>
      <c r="D106" s="32"/>
      <c r="E106" s="32"/>
      <c r="F106" s="6">
        <v>312182000</v>
      </c>
      <c r="G106" s="6">
        <v>61479000</v>
      </c>
      <c r="H106" s="6">
        <v>1357377000</v>
      </c>
      <c r="I106" s="6">
        <v>1952095000</v>
      </c>
      <c r="J106" s="6">
        <v>1962967000</v>
      </c>
      <c r="K106" s="6">
        <v>124580000</v>
      </c>
      <c r="L106" s="6">
        <f>SUM(F106:K106)</f>
        <v>5770680000</v>
      </c>
    </row>
    <row r="107" spans="1:12" x14ac:dyDescent="0.25">
      <c r="A107" s="88">
        <v>1967</v>
      </c>
      <c r="B107" s="5" t="s">
        <v>134</v>
      </c>
      <c r="C107" s="30">
        <v>29</v>
      </c>
      <c r="D107" s="30">
        <v>3478</v>
      </c>
      <c r="E107" s="30">
        <v>1692.6</v>
      </c>
      <c r="F107" s="6"/>
      <c r="G107" s="6"/>
      <c r="H107" s="6"/>
      <c r="I107" s="6"/>
      <c r="J107" s="6"/>
      <c r="K107" s="6"/>
      <c r="L107" s="6"/>
    </row>
    <row r="108" spans="1:12" x14ac:dyDescent="0.25">
      <c r="A108" s="88"/>
      <c r="B108" s="3" t="s">
        <v>132</v>
      </c>
      <c r="C108" s="32"/>
      <c r="D108" s="32"/>
      <c r="E108" s="32"/>
      <c r="F108" s="6">
        <v>26361000</v>
      </c>
      <c r="G108" s="6">
        <v>3294000</v>
      </c>
      <c r="H108" s="6">
        <v>119116000</v>
      </c>
      <c r="I108" s="6">
        <v>77332000</v>
      </c>
      <c r="J108" s="6">
        <v>249720000</v>
      </c>
      <c r="K108" s="6">
        <v>7775000</v>
      </c>
      <c r="L108" s="6">
        <f>SUM(F108:K108)</f>
        <v>483598000</v>
      </c>
    </row>
    <row r="109" spans="1:12" x14ac:dyDescent="0.25">
      <c r="A109" s="88">
        <v>1968</v>
      </c>
      <c r="B109" s="5" t="s">
        <v>134</v>
      </c>
      <c r="C109" s="30">
        <v>174</v>
      </c>
      <c r="D109" s="30">
        <v>66098</v>
      </c>
      <c r="E109" s="30">
        <v>52424.5</v>
      </c>
      <c r="F109" s="6"/>
      <c r="G109" s="6"/>
      <c r="H109" s="6"/>
      <c r="I109" s="6"/>
      <c r="J109" s="6"/>
      <c r="K109" s="6"/>
      <c r="L109" s="6"/>
    </row>
    <row r="110" spans="1:12" x14ac:dyDescent="0.25">
      <c r="A110" s="88"/>
      <c r="B110" s="3" t="s">
        <v>132</v>
      </c>
      <c r="C110" s="32"/>
      <c r="D110" s="32"/>
      <c r="E110" s="32"/>
      <c r="F110" s="6">
        <v>366067900</v>
      </c>
      <c r="G110" s="6">
        <v>418941100</v>
      </c>
      <c r="H110" s="6">
        <v>709165500</v>
      </c>
      <c r="I110" s="6">
        <v>1698764000</v>
      </c>
      <c r="J110" s="6">
        <v>1943237900</v>
      </c>
      <c r="K110" s="6">
        <v>294439100</v>
      </c>
      <c r="L110" s="6">
        <f>SUM(F110:K110)</f>
        <v>5430615500</v>
      </c>
    </row>
    <row r="111" spans="1:12" x14ac:dyDescent="0.25">
      <c r="A111" s="88">
        <v>1969</v>
      </c>
      <c r="B111" s="5" t="s">
        <v>134</v>
      </c>
      <c r="C111" s="30">
        <v>699</v>
      </c>
      <c r="D111" s="30">
        <v>341875</v>
      </c>
      <c r="E111" s="30">
        <v>155111.20000000001</v>
      </c>
      <c r="F111" s="6"/>
      <c r="G111" s="6"/>
      <c r="H111" s="6"/>
      <c r="I111" s="6"/>
      <c r="J111" s="6"/>
      <c r="K111" s="6"/>
      <c r="L111" s="6"/>
    </row>
    <row r="112" spans="1:12" x14ac:dyDescent="0.25">
      <c r="A112" s="88"/>
      <c r="B112" s="3" t="s">
        <v>132</v>
      </c>
      <c r="C112" s="32"/>
      <c r="D112" s="32"/>
      <c r="E112" s="32"/>
      <c r="F112" s="6">
        <v>2188792500</v>
      </c>
      <c r="G112" s="6">
        <v>138264000</v>
      </c>
      <c r="H112" s="6">
        <v>3337015000</v>
      </c>
      <c r="I112" s="6">
        <v>12058826600</v>
      </c>
      <c r="J112" s="6">
        <v>10112055400</v>
      </c>
      <c r="K112" s="6">
        <v>1705993000</v>
      </c>
      <c r="L112" s="6">
        <f>SUM(F112:K112)</f>
        <v>29540946500</v>
      </c>
    </row>
    <row r="113" spans="1:12" x14ac:dyDescent="0.25">
      <c r="A113" s="88">
        <v>1970</v>
      </c>
      <c r="B113" s="5" t="s">
        <v>134</v>
      </c>
      <c r="C113" s="30">
        <v>267</v>
      </c>
      <c r="D113" s="30">
        <v>228788</v>
      </c>
      <c r="E113" s="30">
        <v>144447.6</v>
      </c>
      <c r="F113" s="6"/>
      <c r="G113" s="6"/>
      <c r="H113" s="6"/>
      <c r="I113" s="6"/>
      <c r="J113" s="6"/>
      <c r="K113" s="6"/>
      <c r="L113" s="6"/>
    </row>
    <row r="114" spans="1:12" x14ac:dyDescent="0.25">
      <c r="A114" s="88"/>
      <c r="B114" s="3" t="s">
        <v>132</v>
      </c>
      <c r="C114" s="32"/>
      <c r="D114" s="32"/>
      <c r="E114" s="32"/>
      <c r="F114" s="6">
        <v>959371900</v>
      </c>
      <c r="G114" s="6">
        <v>443763900</v>
      </c>
      <c r="H114" s="6">
        <v>1397729500</v>
      </c>
      <c r="I114" s="6">
        <v>9325217800</v>
      </c>
      <c r="J114" s="6">
        <v>7137481300</v>
      </c>
      <c r="K114" s="6">
        <v>1130756500</v>
      </c>
      <c r="L114" s="6">
        <f>SUM(F114:K114)</f>
        <v>20394320900</v>
      </c>
    </row>
    <row r="115" spans="1:12" x14ac:dyDescent="0.25">
      <c r="A115" s="88">
        <v>1971</v>
      </c>
      <c r="B115" s="5" t="s">
        <v>134</v>
      </c>
      <c r="C115" s="30">
        <v>357</v>
      </c>
      <c r="D115" s="30">
        <v>115881</v>
      </c>
      <c r="E115" s="30">
        <v>71860.600000000006</v>
      </c>
      <c r="F115" s="6"/>
      <c r="G115" s="6"/>
      <c r="H115" s="6"/>
      <c r="I115" s="6"/>
      <c r="J115" s="6"/>
      <c r="K115" s="6"/>
      <c r="L115" s="6"/>
    </row>
    <row r="116" spans="1:12" x14ac:dyDescent="0.25">
      <c r="A116" s="88"/>
      <c r="B116" s="3" t="s">
        <v>132</v>
      </c>
      <c r="C116" s="32"/>
      <c r="D116" s="32"/>
      <c r="E116" s="32"/>
      <c r="F116" s="6">
        <v>558515000</v>
      </c>
      <c r="G116" s="6">
        <v>418046000</v>
      </c>
      <c r="H116" s="6">
        <v>990062000</v>
      </c>
      <c r="I116" s="6">
        <v>4063885000</v>
      </c>
      <c r="J116" s="6">
        <v>4263548300</v>
      </c>
      <c r="K116" s="6">
        <v>710584000</v>
      </c>
      <c r="L116" s="6">
        <f>SUM(F116:K116)</f>
        <v>11004640300</v>
      </c>
    </row>
    <row r="117" spans="1:12" x14ac:dyDescent="0.25">
      <c r="A117" s="88">
        <v>1972</v>
      </c>
      <c r="B117" s="5" t="s">
        <v>134</v>
      </c>
      <c r="C117" s="30">
        <v>852</v>
      </c>
      <c r="D117" s="30">
        <v>656361</v>
      </c>
      <c r="E117" s="30">
        <v>16236.5</v>
      </c>
      <c r="F117" s="6"/>
      <c r="G117" s="6"/>
      <c r="H117" s="6"/>
      <c r="I117" s="6"/>
      <c r="J117" s="6"/>
      <c r="K117" s="6"/>
      <c r="L117" s="6"/>
    </row>
    <row r="118" spans="1:12" x14ac:dyDescent="0.25">
      <c r="A118" s="88"/>
      <c r="B118" s="3" t="s">
        <v>132</v>
      </c>
      <c r="C118" s="32"/>
      <c r="D118" s="32"/>
      <c r="E118" s="32"/>
      <c r="F118" s="6">
        <v>4535403500</v>
      </c>
      <c r="G118" s="6">
        <v>249773000</v>
      </c>
      <c r="H118" s="6">
        <v>2792900000</v>
      </c>
      <c r="I118" s="6">
        <v>11723637200</v>
      </c>
      <c r="J118" s="6">
        <v>12468298100</v>
      </c>
      <c r="K118" s="6">
        <v>2338777500</v>
      </c>
      <c r="L118" s="6">
        <f>SUM(F118:K118)</f>
        <v>34108789300</v>
      </c>
    </row>
    <row r="119" spans="1:12" x14ac:dyDescent="0.25">
      <c r="A119" s="88">
        <v>1973</v>
      </c>
      <c r="B119" s="5" t="s">
        <v>134</v>
      </c>
      <c r="C119" s="30">
        <v>103</v>
      </c>
      <c r="D119" s="30">
        <v>9139</v>
      </c>
      <c r="E119" s="30">
        <v>24428</v>
      </c>
      <c r="F119" s="6"/>
      <c r="G119" s="6"/>
      <c r="H119" s="6"/>
      <c r="I119" s="6"/>
      <c r="J119" s="6"/>
      <c r="K119" s="6"/>
      <c r="L119" s="6"/>
    </row>
    <row r="120" spans="1:12" x14ac:dyDescent="0.25">
      <c r="A120" s="88"/>
      <c r="B120" s="3" t="s">
        <v>132</v>
      </c>
      <c r="C120" s="32"/>
      <c r="D120" s="32"/>
      <c r="E120" s="32"/>
      <c r="F120" s="6">
        <v>144989500</v>
      </c>
      <c r="G120" s="6">
        <v>116430000</v>
      </c>
      <c r="H120" s="6">
        <v>253633000</v>
      </c>
      <c r="I120" s="6">
        <v>2264433500</v>
      </c>
      <c r="J120" s="6">
        <v>2215109000</v>
      </c>
      <c r="K120" s="6">
        <v>500560000</v>
      </c>
      <c r="L120" s="6">
        <f>SUM(F120:K120)</f>
        <v>5495155000</v>
      </c>
    </row>
    <row r="121" spans="1:12" x14ac:dyDescent="0.25">
      <c r="A121" s="88">
        <v>1974</v>
      </c>
      <c r="B121" s="5" t="s">
        <v>134</v>
      </c>
      <c r="C121" s="30">
        <v>178</v>
      </c>
      <c r="D121" s="30">
        <v>34399</v>
      </c>
      <c r="E121" s="30">
        <v>113667.45</v>
      </c>
      <c r="F121" s="6"/>
      <c r="G121" s="6"/>
      <c r="H121" s="6"/>
      <c r="I121" s="6"/>
      <c r="J121" s="6"/>
      <c r="K121" s="6"/>
      <c r="L121" s="6"/>
    </row>
    <row r="122" spans="1:12" x14ac:dyDescent="0.25">
      <c r="A122" s="88"/>
      <c r="B122" s="3" t="s">
        <v>132</v>
      </c>
      <c r="C122" s="32"/>
      <c r="D122" s="32"/>
      <c r="E122" s="32"/>
      <c r="F122" s="6">
        <v>396080100</v>
      </c>
      <c r="G122" s="6">
        <v>131358000</v>
      </c>
      <c r="H122" s="6">
        <v>825051500</v>
      </c>
      <c r="I122" s="6">
        <v>15394484300</v>
      </c>
      <c r="J122" s="6">
        <v>5610914200</v>
      </c>
      <c r="K122" s="6">
        <v>884834400</v>
      </c>
      <c r="L122" s="6">
        <f>SUM(F122:K122)</f>
        <v>23242722500</v>
      </c>
    </row>
    <row r="123" spans="1:12" x14ac:dyDescent="0.25">
      <c r="A123" s="88">
        <v>1975</v>
      </c>
      <c r="B123" s="5" t="s">
        <v>134</v>
      </c>
      <c r="C123" s="30">
        <v>91</v>
      </c>
      <c r="D123" s="30">
        <v>4098</v>
      </c>
      <c r="E123" s="30">
        <v>86312.28</v>
      </c>
      <c r="F123" s="6"/>
      <c r="G123" s="6"/>
      <c r="H123" s="6"/>
      <c r="I123" s="6"/>
      <c r="J123" s="6"/>
      <c r="K123" s="6"/>
      <c r="L123" s="6"/>
    </row>
    <row r="124" spans="1:12" x14ac:dyDescent="0.25">
      <c r="A124" s="88"/>
      <c r="B124" s="3" t="s">
        <v>132</v>
      </c>
      <c r="C124" s="32"/>
      <c r="D124" s="32"/>
      <c r="E124" s="32"/>
      <c r="F124" s="6">
        <v>264013000</v>
      </c>
      <c r="G124" s="6">
        <v>53764000</v>
      </c>
      <c r="H124" s="6">
        <v>546449000</v>
      </c>
      <c r="I124" s="6">
        <v>5771603000</v>
      </c>
      <c r="J124" s="6">
        <v>2153790000</v>
      </c>
      <c r="K124" s="6">
        <v>73158000</v>
      </c>
      <c r="L124" s="6">
        <f>SUM(F124:K124)</f>
        <v>8862777000</v>
      </c>
    </row>
    <row r="125" spans="1:12" x14ac:dyDescent="0.25">
      <c r="A125" s="88">
        <v>1976</v>
      </c>
      <c r="B125" s="5" t="s">
        <v>134</v>
      </c>
      <c r="C125" s="30">
        <v>529</v>
      </c>
      <c r="D125" s="30">
        <v>9901</v>
      </c>
      <c r="E125" s="30">
        <v>28341.75</v>
      </c>
      <c r="F125" s="6"/>
      <c r="G125" s="6"/>
      <c r="H125" s="6"/>
      <c r="I125" s="6"/>
      <c r="J125" s="6"/>
      <c r="K125" s="6"/>
      <c r="L125" s="6"/>
    </row>
    <row r="126" spans="1:12" x14ac:dyDescent="0.25">
      <c r="A126" s="88"/>
      <c r="B126" s="3" t="s">
        <v>132</v>
      </c>
      <c r="C126" s="32"/>
      <c r="D126" s="32"/>
      <c r="E126" s="32"/>
      <c r="F126" s="6">
        <v>501083000</v>
      </c>
      <c r="G126" s="6">
        <v>1225905000</v>
      </c>
      <c r="H126" s="6">
        <v>1381199000</v>
      </c>
      <c r="I126" s="6">
        <v>3926709000</v>
      </c>
      <c r="J126" s="6">
        <v>5656525000</v>
      </c>
      <c r="K126" s="6">
        <v>1417929000</v>
      </c>
      <c r="L126" s="6">
        <f>SUM(F126:K126)</f>
        <v>14109350000</v>
      </c>
    </row>
    <row r="127" spans="1:12" x14ac:dyDescent="0.25">
      <c r="A127" s="88">
        <v>1977</v>
      </c>
      <c r="B127" s="5" t="s">
        <v>134</v>
      </c>
      <c r="C127" s="30">
        <v>345</v>
      </c>
      <c r="D127" s="30">
        <v>73484</v>
      </c>
      <c r="E127" s="30">
        <v>15353.3</v>
      </c>
      <c r="F127" s="6"/>
      <c r="G127" s="6"/>
      <c r="H127" s="6"/>
      <c r="I127" s="6"/>
      <c r="J127" s="6"/>
      <c r="K127" s="6"/>
      <c r="L127" s="6"/>
    </row>
    <row r="128" spans="1:12" x14ac:dyDescent="0.25">
      <c r="A128" s="88"/>
      <c r="B128" s="3" t="s">
        <v>132</v>
      </c>
      <c r="C128" s="32"/>
      <c r="D128" s="32"/>
      <c r="E128" s="32"/>
      <c r="F128" s="6">
        <v>2282292000</v>
      </c>
      <c r="G128" s="6">
        <v>92660200</v>
      </c>
      <c r="H128" s="6">
        <v>2295806500</v>
      </c>
      <c r="I128" s="6">
        <v>2758585000</v>
      </c>
      <c r="J128" s="6">
        <v>12006772200</v>
      </c>
      <c r="K128" s="6">
        <v>37356525000</v>
      </c>
      <c r="L128" s="6">
        <f>SUM(F128:K128)</f>
        <v>56792640900</v>
      </c>
    </row>
    <row r="129" spans="1:12" x14ac:dyDescent="0.25">
      <c r="A129" s="88">
        <v>1978</v>
      </c>
      <c r="B129" s="5" t="s">
        <v>134</v>
      </c>
      <c r="C129" s="30">
        <v>158</v>
      </c>
      <c r="D129" s="30">
        <v>21819</v>
      </c>
      <c r="E129" s="30">
        <v>62275.68</v>
      </c>
      <c r="F129" s="6"/>
      <c r="G129" s="6"/>
      <c r="H129" s="6"/>
      <c r="I129" s="6"/>
      <c r="J129" s="6"/>
      <c r="K129" s="6"/>
      <c r="L129" s="6"/>
    </row>
    <row r="130" spans="1:12" x14ac:dyDescent="0.25">
      <c r="A130" s="88"/>
      <c r="B130" s="3" t="s">
        <v>132</v>
      </c>
      <c r="C130" s="32"/>
      <c r="D130" s="32"/>
      <c r="E130" s="32"/>
      <c r="F130" s="6">
        <v>1037003000</v>
      </c>
      <c r="G130" s="6">
        <v>960758000</v>
      </c>
      <c r="H130" s="6">
        <v>1722125000</v>
      </c>
      <c r="I130" s="6">
        <v>12041973000</v>
      </c>
      <c r="J130" s="6">
        <v>12290732000</v>
      </c>
      <c r="K130" s="6">
        <v>1351607000</v>
      </c>
      <c r="L130" s="6">
        <f>SUM(F130:K130)</f>
        <v>29404198000</v>
      </c>
    </row>
    <row r="131" spans="1:12" x14ac:dyDescent="0.25">
      <c r="A131" s="88">
        <v>1979</v>
      </c>
      <c r="B131" s="5" t="s">
        <v>134</v>
      </c>
      <c r="C131" s="30">
        <v>423</v>
      </c>
      <c r="D131" s="30">
        <v>30331</v>
      </c>
      <c r="E131" s="30">
        <v>125740.04</v>
      </c>
      <c r="F131" s="6"/>
      <c r="G131" s="6"/>
      <c r="H131" s="6"/>
      <c r="I131" s="6"/>
      <c r="J131" s="6"/>
      <c r="K131" s="6"/>
      <c r="L131" s="6"/>
    </row>
    <row r="132" spans="1:12" x14ac:dyDescent="0.25">
      <c r="A132" s="88"/>
      <c r="B132" s="3" t="s">
        <v>132</v>
      </c>
      <c r="C132" s="32"/>
      <c r="D132" s="32"/>
      <c r="E132" s="32"/>
      <c r="F132" s="6">
        <v>4403498000</v>
      </c>
      <c r="G132" s="6">
        <v>7160684000</v>
      </c>
      <c r="H132" s="6">
        <v>11285244000</v>
      </c>
      <c r="I132" s="6">
        <v>53876788000</v>
      </c>
      <c r="J132" s="6">
        <v>60737523000</v>
      </c>
      <c r="K132" s="6">
        <v>20946922000</v>
      </c>
      <c r="L132" s="6">
        <f>SUM(F132:K132)</f>
        <v>158410659000</v>
      </c>
    </row>
    <row r="133" spans="1:12" x14ac:dyDescent="0.25">
      <c r="A133" s="88">
        <v>1980</v>
      </c>
      <c r="B133" s="5" t="s">
        <v>134</v>
      </c>
      <c r="C133" s="30">
        <v>279</v>
      </c>
      <c r="D133" s="30">
        <v>53860</v>
      </c>
      <c r="E133" s="30">
        <v>115761.97</v>
      </c>
      <c r="F133" s="6"/>
      <c r="G133" s="6"/>
      <c r="H133" s="6"/>
      <c r="I133" s="6"/>
      <c r="J133" s="6"/>
      <c r="K133" s="6"/>
      <c r="L133" s="6"/>
    </row>
    <row r="134" spans="1:12" x14ac:dyDescent="0.25">
      <c r="A134" s="88"/>
      <c r="B134" s="3" t="s">
        <v>132</v>
      </c>
      <c r="C134" s="32"/>
      <c r="D134" s="32"/>
      <c r="E134" s="32"/>
      <c r="F134" s="6">
        <v>7146754000</v>
      </c>
      <c r="G134" s="6">
        <v>4572966000</v>
      </c>
      <c r="H134" s="6">
        <v>28526375000</v>
      </c>
      <c r="I134" s="6">
        <v>53434937000</v>
      </c>
      <c r="J134" s="6">
        <v>91080770000</v>
      </c>
      <c r="K134" s="6">
        <v>13308182000</v>
      </c>
      <c r="L134" s="6">
        <f>SUM(F134:K134)</f>
        <v>198069984000</v>
      </c>
    </row>
    <row r="135" spans="1:12" x14ac:dyDescent="0.25">
      <c r="A135" s="88">
        <v>1981</v>
      </c>
      <c r="B135" s="5" t="s">
        <v>134</v>
      </c>
      <c r="C135" s="30">
        <v>216</v>
      </c>
      <c r="D135" s="30">
        <v>18306</v>
      </c>
      <c r="E135" s="30">
        <v>149583.13</v>
      </c>
      <c r="F135" s="6"/>
      <c r="G135" s="6"/>
      <c r="H135" s="6"/>
      <c r="I135" s="6"/>
      <c r="J135" s="6"/>
      <c r="K135" s="6"/>
      <c r="L135" s="6"/>
    </row>
    <row r="136" spans="1:12" x14ac:dyDescent="0.25">
      <c r="A136" s="88"/>
      <c r="B136" s="3" t="s">
        <v>132</v>
      </c>
      <c r="C136" s="32"/>
      <c r="D136" s="32"/>
      <c r="E136" s="32"/>
      <c r="F136" s="6">
        <v>3233803000</v>
      </c>
      <c r="G136" s="6">
        <v>2143397000</v>
      </c>
      <c r="H136" s="6">
        <v>10798677000</v>
      </c>
      <c r="I136" s="6">
        <v>16343638000</v>
      </c>
      <c r="J136" s="6">
        <v>79630705000</v>
      </c>
      <c r="K136" s="6">
        <v>9431531000</v>
      </c>
      <c r="L136" s="6">
        <f>SUM(F136:K136)</f>
        <v>121581751000</v>
      </c>
    </row>
    <row r="137" spans="1:12" x14ac:dyDescent="0.25">
      <c r="A137" s="88">
        <v>1982</v>
      </c>
      <c r="B137" s="5" t="s">
        <v>134</v>
      </c>
      <c r="C137" s="30">
        <v>121</v>
      </c>
      <c r="D137" s="30">
        <v>6609</v>
      </c>
      <c r="E137" s="30">
        <v>37007.21</v>
      </c>
      <c r="F137" s="6"/>
      <c r="G137" s="6"/>
      <c r="H137" s="6"/>
      <c r="I137" s="6"/>
      <c r="J137" s="6"/>
      <c r="K137" s="6"/>
      <c r="L137" s="6"/>
    </row>
    <row r="138" spans="1:12" x14ac:dyDescent="0.25">
      <c r="A138" s="88"/>
      <c r="B138" s="3" t="s">
        <v>132</v>
      </c>
      <c r="C138" s="32"/>
      <c r="D138" s="32"/>
      <c r="E138" s="32"/>
      <c r="F138" s="6">
        <v>798831000</v>
      </c>
      <c r="G138" s="6">
        <v>997789000</v>
      </c>
      <c r="H138" s="6">
        <v>4386706000</v>
      </c>
      <c r="I138" s="6">
        <v>27078930000</v>
      </c>
      <c r="J138" s="6">
        <v>40112745000</v>
      </c>
      <c r="K138" s="6">
        <v>7978075000</v>
      </c>
      <c r="L138" s="6">
        <f>SUM(F138:K138)</f>
        <v>81353076000</v>
      </c>
    </row>
    <row r="139" spans="1:12" x14ac:dyDescent="0.25">
      <c r="A139" s="88">
        <v>1983</v>
      </c>
      <c r="B139" s="5" t="s">
        <v>134</v>
      </c>
      <c r="C139" s="30">
        <v>91</v>
      </c>
      <c r="D139" s="30">
        <v>1355</v>
      </c>
      <c r="E139" s="30">
        <v>24850.9</v>
      </c>
      <c r="F139" s="6"/>
      <c r="G139" s="6"/>
      <c r="H139" s="6"/>
      <c r="I139" s="6"/>
      <c r="J139" s="6"/>
      <c r="K139" s="6"/>
      <c r="L139" s="6"/>
    </row>
    <row r="140" spans="1:12" x14ac:dyDescent="0.25">
      <c r="A140" s="88"/>
      <c r="B140" s="3" t="s">
        <v>132</v>
      </c>
      <c r="C140" s="32"/>
      <c r="D140" s="32"/>
      <c r="E140" s="32"/>
      <c r="F140" s="6">
        <v>2060012000</v>
      </c>
      <c r="G140" s="6">
        <v>1010106000</v>
      </c>
      <c r="H140" s="6">
        <v>90391000</v>
      </c>
      <c r="I140" s="6">
        <v>9894435000</v>
      </c>
      <c r="J140" s="6">
        <v>4239452000</v>
      </c>
      <c r="K140" s="6">
        <v>2021488000</v>
      </c>
      <c r="L140" s="6">
        <f>SUM(F140:K140)</f>
        <v>19315884000</v>
      </c>
    </row>
    <row r="141" spans="1:12" x14ac:dyDescent="0.25">
      <c r="A141" s="88">
        <v>1984</v>
      </c>
      <c r="B141" s="5" t="s">
        <v>134</v>
      </c>
      <c r="C141" s="30">
        <v>265</v>
      </c>
      <c r="D141" s="30">
        <v>364236</v>
      </c>
      <c r="E141" s="30">
        <v>140198.79999999999</v>
      </c>
      <c r="F141" s="6"/>
      <c r="G141" s="6"/>
      <c r="H141" s="6"/>
      <c r="I141" s="6"/>
      <c r="J141" s="6"/>
      <c r="K141" s="6"/>
      <c r="L141" s="6"/>
    </row>
    <row r="142" spans="1:12" x14ac:dyDescent="0.25">
      <c r="A142" s="88"/>
      <c r="B142" s="3" t="s">
        <v>132</v>
      </c>
      <c r="C142" s="32"/>
      <c r="D142" s="32"/>
      <c r="E142" s="32"/>
      <c r="F142" s="6">
        <v>8822820000</v>
      </c>
      <c r="G142" s="6">
        <v>645572000</v>
      </c>
      <c r="H142" s="6">
        <v>18325256000</v>
      </c>
      <c r="I142" s="6">
        <v>62491524000</v>
      </c>
      <c r="J142" s="6">
        <v>120212983000</v>
      </c>
      <c r="K142" s="6">
        <v>34747737000</v>
      </c>
      <c r="L142" s="6">
        <f>SUM(F142:K142)</f>
        <v>245245892000</v>
      </c>
    </row>
    <row r="143" spans="1:12" x14ac:dyDescent="0.25">
      <c r="A143" s="88">
        <v>1985</v>
      </c>
      <c r="B143" s="5" t="s">
        <v>134</v>
      </c>
      <c r="C143" s="30">
        <v>250</v>
      </c>
      <c r="D143" s="30">
        <v>72257</v>
      </c>
      <c r="E143" s="30">
        <v>126291.88400000001</v>
      </c>
      <c r="F143" s="6"/>
      <c r="G143" s="6"/>
      <c r="H143" s="6"/>
      <c r="I143" s="6"/>
      <c r="J143" s="6"/>
      <c r="K143" s="6"/>
      <c r="L143" s="6"/>
    </row>
    <row r="144" spans="1:12" x14ac:dyDescent="0.25">
      <c r="A144" s="88"/>
      <c r="B144" s="3" t="s">
        <v>132</v>
      </c>
      <c r="C144" s="32"/>
      <c r="D144" s="32"/>
      <c r="E144" s="32"/>
      <c r="F144" s="6">
        <v>1193722000</v>
      </c>
      <c r="G144" s="6">
        <v>5281231000</v>
      </c>
      <c r="H144" s="6">
        <v>1574243000</v>
      </c>
      <c r="I144" s="6">
        <v>71068877000</v>
      </c>
      <c r="J144" s="6">
        <v>43930584000</v>
      </c>
      <c r="K144" s="6">
        <v>13389966000</v>
      </c>
      <c r="L144" s="6">
        <f>SUM(F144:K144)</f>
        <v>136438623000</v>
      </c>
    </row>
    <row r="145" spans="1:12" x14ac:dyDescent="0.25">
      <c r="A145" s="88">
        <v>1986</v>
      </c>
      <c r="B145" s="5" t="s">
        <v>134</v>
      </c>
      <c r="C145" s="30">
        <v>156</v>
      </c>
      <c r="D145" s="30">
        <v>99114</v>
      </c>
      <c r="E145" s="30">
        <v>86701.43</v>
      </c>
      <c r="F145" s="6"/>
      <c r="G145" s="6"/>
      <c r="H145" s="6"/>
      <c r="I145" s="6"/>
      <c r="J145" s="6"/>
      <c r="K145" s="6"/>
      <c r="L145" s="6"/>
    </row>
    <row r="146" spans="1:12" x14ac:dyDescent="0.25">
      <c r="A146" s="88"/>
      <c r="B146" s="3" t="s">
        <v>132</v>
      </c>
      <c r="C146" s="32"/>
      <c r="D146" s="32"/>
      <c r="E146" s="32"/>
      <c r="F146" s="6">
        <v>1918963000</v>
      </c>
      <c r="G146" s="6">
        <v>2376552000</v>
      </c>
      <c r="H146" s="6">
        <v>1637309000</v>
      </c>
      <c r="I146" s="6">
        <v>172240191000</v>
      </c>
      <c r="J146" s="6">
        <v>39009003000</v>
      </c>
      <c r="K146" s="6">
        <v>17566124000</v>
      </c>
      <c r="L146" s="6">
        <f>SUM(F146:K146)</f>
        <v>234748142000</v>
      </c>
    </row>
    <row r="147" spans="1:12" x14ac:dyDescent="0.25">
      <c r="A147" s="88">
        <v>1987</v>
      </c>
      <c r="B147" s="5" t="s">
        <v>134</v>
      </c>
      <c r="C147" s="30">
        <v>1022</v>
      </c>
      <c r="D147" s="30">
        <v>272277</v>
      </c>
      <c r="E147" s="30">
        <v>300452.55</v>
      </c>
      <c r="F147" s="6"/>
      <c r="G147" s="6"/>
      <c r="H147" s="6"/>
      <c r="I147" s="6"/>
      <c r="J147" s="6"/>
      <c r="K147" s="6"/>
      <c r="L147" s="6"/>
    </row>
    <row r="148" spans="1:12" x14ac:dyDescent="0.25">
      <c r="A148" s="88"/>
      <c r="B148" s="3" t="s">
        <v>132</v>
      </c>
      <c r="C148" s="32"/>
      <c r="D148" s="32"/>
      <c r="E148" s="32"/>
      <c r="F148" s="6">
        <v>13726481000</v>
      </c>
      <c r="G148" s="6">
        <v>19287266000</v>
      </c>
      <c r="H148" s="6">
        <v>67512249000</v>
      </c>
      <c r="I148" s="6">
        <v>225735825000</v>
      </c>
      <c r="J148" s="6">
        <v>539501730000</v>
      </c>
      <c r="K148" s="6">
        <v>191781442000</v>
      </c>
      <c r="L148" s="6">
        <f>SUM(F148:K148)</f>
        <v>1057544993000</v>
      </c>
    </row>
    <row r="149" spans="1:12" x14ac:dyDescent="0.25">
      <c r="A149" s="88">
        <v>1988</v>
      </c>
      <c r="B149" s="5" t="s">
        <v>134</v>
      </c>
      <c r="C149" s="30">
        <v>143</v>
      </c>
      <c r="D149" s="30">
        <v>5053</v>
      </c>
      <c r="E149" s="30">
        <v>17986.66</v>
      </c>
      <c r="F149" s="6"/>
      <c r="G149" s="6"/>
      <c r="H149" s="6"/>
      <c r="I149" s="6"/>
      <c r="J149" s="6"/>
      <c r="K149" s="6"/>
      <c r="L149" s="6"/>
    </row>
    <row r="150" spans="1:12" x14ac:dyDescent="0.25">
      <c r="A150" s="88"/>
      <c r="B150" s="3" t="s">
        <v>132</v>
      </c>
      <c r="C150" s="32"/>
      <c r="D150" s="32"/>
      <c r="E150" s="32"/>
      <c r="F150" s="6">
        <v>590300000</v>
      </c>
      <c r="G150" s="6">
        <v>1486348000</v>
      </c>
      <c r="H150" s="6">
        <v>10563701000</v>
      </c>
      <c r="I150" s="6">
        <v>13565088000</v>
      </c>
      <c r="J150" s="6">
        <v>82751360000</v>
      </c>
      <c r="K150" s="6">
        <v>12958473000</v>
      </c>
      <c r="L150" s="6">
        <f>SUM(F150:K150)</f>
        <v>121915270000</v>
      </c>
    </row>
    <row r="151" spans="1:12" x14ac:dyDescent="0.25">
      <c r="A151" s="88">
        <v>1989</v>
      </c>
      <c r="B151" s="5" t="s">
        <v>134</v>
      </c>
      <c r="C151" s="30">
        <v>307</v>
      </c>
      <c r="D151" s="30">
        <v>92593</v>
      </c>
      <c r="E151" s="30">
        <v>121060.11</v>
      </c>
      <c r="F151" s="6"/>
      <c r="G151" s="6"/>
      <c r="H151" s="6"/>
      <c r="I151" s="6"/>
      <c r="J151" s="6"/>
      <c r="K151" s="6"/>
      <c r="L151" s="6"/>
    </row>
    <row r="152" spans="1:12" x14ac:dyDescent="0.25">
      <c r="A152" s="88"/>
      <c r="B152" s="3" t="s">
        <v>132</v>
      </c>
      <c r="C152" s="32"/>
      <c r="D152" s="32"/>
      <c r="E152" s="32"/>
      <c r="F152" s="6">
        <v>5913789000</v>
      </c>
      <c r="G152" s="6">
        <v>5306738000</v>
      </c>
      <c r="H152" s="6">
        <v>14624909000</v>
      </c>
      <c r="I152" s="6">
        <v>230338729000</v>
      </c>
      <c r="J152" s="6">
        <v>204203716000</v>
      </c>
      <c r="K152" s="6">
        <v>89702179000</v>
      </c>
      <c r="L152" s="6">
        <f>SUM(F152:K152)</f>
        <v>550090060000</v>
      </c>
    </row>
    <row r="153" spans="1:12" x14ac:dyDescent="0.25">
      <c r="A153" s="88">
        <v>1990</v>
      </c>
      <c r="B153" s="5" t="s">
        <v>134</v>
      </c>
      <c r="C153" s="30">
        <v>257</v>
      </c>
      <c r="D153" s="30">
        <v>203314</v>
      </c>
      <c r="E153" s="30">
        <v>124276.1</v>
      </c>
      <c r="F153" s="6"/>
      <c r="G153" s="6"/>
      <c r="H153" s="6"/>
      <c r="I153" s="6"/>
      <c r="J153" s="6"/>
      <c r="K153" s="6"/>
      <c r="L153" s="6"/>
    </row>
    <row r="154" spans="1:12" x14ac:dyDescent="0.25">
      <c r="A154" s="88"/>
      <c r="B154" s="3" t="s">
        <v>132</v>
      </c>
      <c r="C154" s="32"/>
      <c r="D154" s="32"/>
      <c r="E154" s="32"/>
      <c r="F154" s="6">
        <v>9219731000</v>
      </c>
      <c r="G154" s="6">
        <v>3033461000</v>
      </c>
      <c r="H154" s="6">
        <v>44936270000</v>
      </c>
      <c r="I154" s="6">
        <v>146667918000</v>
      </c>
      <c r="J154" s="6">
        <v>276261309000</v>
      </c>
      <c r="K154" s="6">
        <v>169488744000</v>
      </c>
      <c r="L154" s="6">
        <f>SUM(F154:K154)</f>
        <v>649607433000</v>
      </c>
    </row>
    <row r="155" spans="1:12" x14ac:dyDescent="0.25">
      <c r="A155" s="88">
        <v>1991</v>
      </c>
      <c r="B155" s="5" t="s">
        <v>134</v>
      </c>
      <c r="C155" s="30">
        <v>240</v>
      </c>
      <c r="D155" s="30">
        <v>29573</v>
      </c>
      <c r="E155" s="30">
        <v>61172.58</v>
      </c>
      <c r="F155" s="6"/>
      <c r="G155" s="6"/>
      <c r="H155" s="6"/>
      <c r="I155" s="6"/>
      <c r="J155" s="6"/>
      <c r="K155" s="6"/>
      <c r="L155" s="6"/>
    </row>
    <row r="156" spans="1:12" x14ac:dyDescent="0.25">
      <c r="A156" s="88"/>
      <c r="B156" s="3" t="s">
        <v>132</v>
      </c>
      <c r="C156" s="32"/>
      <c r="D156" s="32"/>
      <c r="E156" s="32"/>
      <c r="F156" s="6">
        <v>4948531000</v>
      </c>
      <c r="G156" s="6">
        <v>2190105000</v>
      </c>
      <c r="H156" s="6">
        <v>38361660000</v>
      </c>
      <c r="I156" s="6">
        <v>0</v>
      </c>
      <c r="J156" s="6">
        <v>297515771000</v>
      </c>
      <c r="K156" s="6">
        <v>43852145000</v>
      </c>
      <c r="L156" s="6">
        <f>SUM(F156:K156)</f>
        <v>386868212000</v>
      </c>
    </row>
    <row r="157" spans="1:12" x14ac:dyDescent="0.25">
      <c r="A157" s="88">
        <v>1992</v>
      </c>
      <c r="B157" s="5" t="s">
        <v>134</v>
      </c>
      <c r="C157" s="30">
        <v>40</v>
      </c>
      <c r="D157" s="30">
        <v>965</v>
      </c>
      <c r="E157" s="30">
        <v>13968.11</v>
      </c>
      <c r="F157" s="6"/>
      <c r="G157" s="6"/>
      <c r="H157" s="6"/>
      <c r="I157" s="6"/>
      <c r="J157" s="6"/>
      <c r="K157" s="6"/>
      <c r="L157" s="6"/>
    </row>
    <row r="158" spans="1:12" x14ac:dyDescent="0.25">
      <c r="A158" s="88"/>
      <c r="B158" s="3" t="s">
        <v>132</v>
      </c>
      <c r="C158" s="32"/>
      <c r="D158" s="32"/>
      <c r="E158" s="32"/>
      <c r="F158" s="6">
        <v>97224000</v>
      </c>
      <c r="G158" s="6">
        <v>1087218000</v>
      </c>
      <c r="H158" s="6">
        <v>1390093000</v>
      </c>
      <c r="I158" s="6">
        <v>0</v>
      </c>
      <c r="J158" s="6">
        <v>15039136000</v>
      </c>
      <c r="K158" s="6">
        <v>6445312000</v>
      </c>
      <c r="L158" s="6">
        <f>SUM(F158:K158)</f>
        <v>24058983000</v>
      </c>
    </row>
    <row r="159" spans="1:12" x14ac:dyDescent="0.25">
      <c r="A159" s="88">
        <v>1993</v>
      </c>
      <c r="B159" s="5" t="s">
        <v>134</v>
      </c>
      <c r="C159" s="30">
        <v>69</v>
      </c>
      <c r="D159" s="30">
        <v>13779</v>
      </c>
      <c r="E159" s="30">
        <v>58488.21</v>
      </c>
      <c r="F159" s="6"/>
      <c r="G159" s="6"/>
      <c r="H159" s="6"/>
      <c r="I159" s="6"/>
      <c r="J159" s="6"/>
      <c r="K159" s="6"/>
      <c r="L159" s="6"/>
    </row>
    <row r="160" spans="1:12" x14ac:dyDescent="0.25">
      <c r="A160" s="88"/>
      <c r="B160" s="3" t="s">
        <v>132</v>
      </c>
      <c r="C160" s="32"/>
      <c r="D160" s="32"/>
      <c r="E160" s="32"/>
      <c r="F160" s="6">
        <v>1171974000</v>
      </c>
      <c r="G160" s="6">
        <v>10616292000</v>
      </c>
      <c r="H160" s="6">
        <v>10066077000</v>
      </c>
      <c r="I160" s="6">
        <v>0</v>
      </c>
      <c r="J160" s="6">
        <v>153403849000</v>
      </c>
      <c r="K160" s="6">
        <v>21856125000</v>
      </c>
      <c r="L160" s="6">
        <f>SUM(F160:K160)</f>
        <v>197114317000</v>
      </c>
    </row>
    <row r="161" spans="1:12" x14ac:dyDescent="0.25">
      <c r="A161" s="88">
        <v>1994</v>
      </c>
      <c r="B161" s="5" t="s">
        <v>134</v>
      </c>
      <c r="C161" s="30">
        <v>72</v>
      </c>
      <c r="D161" s="30">
        <v>11852</v>
      </c>
      <c r="E161" s="30">
        <v>6275.2</v>
      </c>
      <c r="F161" s="6"/>
      <c r="G161" s="6"/>
      <c r="H161" s="6"/>
      <c r="I161" s="6"/>
      <c r="J161" s="6"/>
      <c r="K161" s="6"/>
      <c r="L161" s="6"/>
    </row>
    <row r="162" spans="1:12" x14ac:dyDescent="0.25">
      <c r="A162" s="88"/>
      <c r="B162" s="3" t="s">
        <v>132</v>
      </c>
      <c r="C162" s="32"/>
      <c r="D162" s="32"/>
      <c r="E162" s="32"/>
      <c r="F162" s="6">
        <v>556798000</v>
      </c>
      <c r="G162" s="6">
        <v>4380818000</v>
      </c>
      <c r="H162" s="6">
        <v>10939642000</v>
      </c>
      <c r="I162" s="6">
        <v>0</v>
      </c>
      <c r="J162" s="6">
        <v>86696034000</v>
      </c>
      <c r="K162" s="6">
        <v>50801535000</v>
      </c>
      <c r="L162" s="6">
        <f>SUM(F162:K162)</f>
        <v>153374827000</v>
      </c>
    </row>
    <row r="163" spans="1:12" x14ac:dyDescent="0.25">
      <c r="A163" s="88">
        <v>1995</v>
      </c>
      <c r="B163" s="5" t="s">
        <v>134</v>
      </c>
      <c r="C163" s="30">
        <v>158</v>
      </c>
      <c r="D163" s="30">
        <v>30408</v>
      </c>
      <c r="E163" s="30">
        <v>79253.67</v>
      </c>
      <c r="F163" s="6"/>
      <c r="G163" s="6"/>
      <c r="H163" s="6"/>
      <c r="I163" s="6"/>
      <c r="J163" s="6"/>
      <c r="K163" s="6"/>
      <c r="L163" s="6"/>
    </row>
    <row r="164" spans="1:12" x14ac:dyDescent="0.25">
      <c r="A164" s="88"/>
      <c r="B164" s="3" t="s">
        <v>132</v>
      </c>
      <c r="C164" s="32"/>
      <c r="D164" s="32"/>
      <c r="E164" s="32"/>
      <c r="F164" s="6">
        <v>4958629000</v>
      </c>
      <c r="G164" s="6">
        <v>6959274000</v>
      </c>
      <c r="H164" s="6">
        <v>61033953000</v>
      </c>
      <c r="I164" s="6">
        <v>0</v>
      </c>
      <c r="J164" s="6">
        <v>434300935000</v>
      </c>
      <c r="K164" s="6">
        <v>93898955000</v>
      </c>
      <c r="L164" s="6">
        <f>SUM(F164:K164)</f>
        <v>601151746000</v>
      </c>
    </row>
    <row r="165" spans="1:12" x14ac:dyDescent="0.25">
      <c r="A165" s="88">
        <v>1996</v>
      </c>
      <c r="B165" s="5" t="s">
        <v>134</v>
      </c>
      <c r="C165" s="30">
        <v>77</v>
      </c>
      <c r="D165" s="30">
        <v>18686</v>
      </c>
      <c r="E165" s="30">
        <v>47967.6</v>
      </c>
      <c r="F165" s="6"/>
      <c r="G165" s="6"/>
      <c r="H165" s="6"/>
      <c r="I165" s="6"/>
      <c r="J165" s="6"/>
      <c r="K165" s="6"/>
      <c r="L165" s="6"/>
    </row>
    <row r="166" spans="1:12" x14ac:dyDescent="0.25">
      <c r="A166" s="88"/>
      <c r="B166" s="3" t="s">
        <v>132</v>
      </c>
      <c r="C166" s="32"/>
      <c r="D166" s="32"/>
      <c r="E166" s="32"/>
      <c r="F166" s="6">
        <v>14968689000</v>
      </c>
      <c r="G166" s="6">
        <v>854670000</v>
      </c>
      <c r="H166" s="6">
        <v>54086615000</v>
      </c>
      <c r="I166" s="6">
        <v>0</v>
      </c>
      <c r="J166" s="6">
        <v>334512140000</v>
      </c>
      <c r="K166" s="6">
        <v>78628268000</v>
      </c>
      <c r="L166" s="6">
        <f>SUM(F166:K166)</f>
        <v>483050382000</v>
      </c>
    </row>
    <row r="167" spans="1:12" x14ac:dyDescent="0.25">
      <c r="A167" s="88">
        <v>1997</v>
      </c>
      <c r="B167" s="5" t="s">
        <v>134</v>
      </c>
      <c r="C167" s="30">
        <v>38</v>
      </c>
      <c r="D167" s="30">
        <v>6296</v>
      </c>
      <c r="E167" s="30">
        <v>45773.46</v>
      </c>
      <c r="F167" s="6"/>
      <c r="G167" s="6"/>
      <c r="H167" s="6"/>
      <c r="I167" s="6"/>
      <c r="J167" s="6"/>
      <c r="K167" s="6"/>
      <c r="L167" s="6"/>
    </row>
    <row r="168" spans="1:12" x14ac:dyDescent="0.25">
      <c r="A168" s="88"/>
      <c r="B168" s="3" t="s">
        <v>132</v>
      </c>
      <c r="C168" s="32"/>
      <c r="D168" s="32"/>
      <c r="E168" s="32"/>
      <c r="F168" s="6">
        <v>1879567000</v>
      </c>
      <c r="G168" s="6">
        <v>2792416000</v>
      </c>
      <c r="H168" s="6">
        <v>11109187000</v>
      </c>
      <c r="I168" s="6">
        <v>0</v>
      </c>
      <c r="J168" s="6">
        <v>146312292000</v>
      </c>
      <c r="K168" s="6">
        <v>28821051000</v>
      </c>
      <c r="L168" s="6">
        <f>SUM(F168:K168)</f>
        <v>190914513000</v>
      </c>
    </row>
    <row r="169" spans="1:12" x14ac:dyDescent="0.25">
      <c r="A169" s="88">
        <v>1998</v>
      </c>
      <c r="B169" s="5" t="s">
        <v>134</v>
      </c>
      <c r="C169" s="30">
        <v>384</v>
      </c>
      <c r="D169" s="30">
        <v>30308</v>
      </c>
      <c r="E169" s="30">
        <v>91628.86</v>
      </c>
      <c r="F169" s="6"/>
      <c r="G169" s="6"/>
      <c r="H169" s="6"/>
      <c r="I169" s="6"/>
      <c r="J169" s="6"/>
      <c r="K169" s="6"/>
      <c r="L169" s="6"/>
    </row>
    <row r="170" spans="1:12" x14ac:dyDescent="0.25">
      <c r="A170" s="88"/>
      <c r="B170" s="3" t="s">
        <v>132</v>
      </c>
      <c r="C170" s="32"/>
      <c r="D170" s="32"/>
      <c r="E170" s="32"/>
      <c r="F170" s="6">
        <v>38618311000</v>
      </c>
      <c r="G170" s="6">
        <v>1316397000</v>
      </c>
      <c r="H170" s="6">
        <v>105291458000</v>
      </c>
      <c r="I170" s="6">
        <v>0</v>
      </c>
      <c r="J170" s="6">
        <v>1227365997000</v>
      </c>
      <c r="K170" s="6">
        <v>210218675000</v>
      </c>
      <c r="L170" s="6">
        <f>SUM(F170:K170)</f>
        <v>1582810838000</v>
      </c>
    </row>
    <row r="171" spans="1:12" x14ac:dyDescent="0.25">
      <c r="A171" s="88">
        <v>1999</v>
      </c>
      <c r="B171" s="5" t="s">
        <v>134</v>
      </c>
      <c r="C171" s="30">
        <v>89</v>
      </c>
      <c r="D171" s="30">
        <v>26656</v>
      </c>
      <c r="E171" s="30">
        <v>76128</v>
      </c>
      <c r="F171" s="6"/>
      <c r="G171" s="6"/>
      <c r="H171" s="6"/>
      <c r="I171" s="6"/>
      <c r="J171" s="6"/>
      <c r="K171" s="6"/>
      <c r="L171" s="6"/>
    </row>
    <row r="172" spans="1:12" x14ac:dyDescent="0.25">
      <c r="A172" s="88"/>
      <c r="B172" s="3" t="s">
        <v>132</v>
      </c>
      <c r="C172" s="32"/>
      <c r="D172" s="32"/>
      <c r="E172" s="32"/>
      <c r="F172" s="6">
        <v>40559178000</v>
      </c>
      <c r="G172" s="6">
        <v>2217879000</v>
      </c>
      <c r="H172" s="6">
        <v>24194876000</v>
      </c>
      <c r="I172" s="6">
        <v>0</v>
      </c>
      <c r="J172" s="6">
        <v>945459173000</v>
      </c>
      <c r="K172" s="6">
        <v>207249993000</v>
      </c>
      <c r="L172" s="6">
        <f>SUM(F172:K172)</f>
        <v>1219681099000</v>
      </c>
    </row>
    <row r="173" spans="1:12" x14ac:dyDescent="0.25">
      <c r="A173" s="88">
        <v>2000</v>
      </c>
      <c r="B173" s="5" t="s">
        <v>134</v>
      </c>
      <c r="C173" s="30">
        <v>39</v>
      </c>
      <c r="D173" s="30">
        <v>3665</v>
      </c>
      <c r="E173" s="30">
        <v>53092</v>
      </c>
      <c r="F173" s="6"/>
      <c r="G173" s="6"/>
      <c r="H173" s="6"/>
      <c r="I173" s="6"/>
      <c r="J173" s="6"/>
      <c r="K173" s="6"/>
      <c r="L173" s="6"/>
    </row>
    <row r="174" spans="1:12" x14ac:dyDescent="0.25">
      <c r="A174" s="88"/>
      <c r="B174" s="3" t="s">
        <v>132</v>
      </c>
      <c r="C174" s="32"/>
      <c r="D174" s="32"/>
      <c r="E174" s="32"/>
      <c r="F174" s="6">
        <v>11378287000</v>
      </c>
      <c r="G174" s="6">
        <v>8098218000</v>
      </c>
      <c r="H174" s="6">
        <v>6435811000</v>
      </c>
      <c r="I174" s="6">
        <v>0</v>
      </c>
      <c r="J174" s="6">
        <v>530451918000</v>
      </c>
      <c r="K174" s="6">
        <v>89086819000</v>
      </c>
      <c r="L174" s="6">
        <f>SUM(F174:K174)</f>
        <v>645451053000</v>
      </c>
    </row>
    <row r="175" spans="1:12" x14ac:dyDescent="0.25">
      <c r="A175" s="88">
        <v>2001</v>
      </c>
      <c r="B175" s="5" t="s">
        <v>134</v>
      </c>
      <c r="C175" s="30">
        <v>82</v>
      </c>
      <c r="D175" s="30">
        <v>27933</v>
      </c>
      <c r="E175" s="30">
        <v>20012</v>
      </c>
      <c r="F175" s="6"/>
      <c r="G175" s="6"/>
      <c r="H175" s="6"/>
      <c r="I175" s="6"/>
      <c r="J175" s="6"/>
      <c r="K175" s="6"/>
      <c r="L175" s="6"/>
    </row>
    <row r="176" spans="1:12" x14ac:dyDescent="0.25">
      <c r="A176" s="88"/>
      <c r="B176" s="3" t="s">
        <v>132</v>
      </c>
      <c r="C176" s="32"/>
      <c r="D176" s="32"/>
      <c r="E176" s="32"/>
      <c r="F176" s="6">
        <v>10813131000</v>
      </c>
      <c r="G176" s="6">
        <v>998704000</v>
      </c>
      <c r="H176" s="6">
        <v>10361108000</v>
      </c>
      <c r="I176" s="6">
        <v>0</v>
      </c>
      <c r="J176" s="6">
        <v>382598080000</v>
      </c>
      <c r="K176" s="6">
        <v>851396545000</v>
      </c>
      <c r="L176" s="6">
        <f>SUM(F176:K176)</f>
        <v>1256167568000</v>
      </c>
    </row>
    <row r="177" spans="1:12" x14ac:dyDescent="0.25">
      <c r="A177" s="88">
        <v>2002</v>
      </c>
      <c r="B177" s="5" t="s">
        <v>134</v>
      </c>
      <c r="C177" s="30">
        <v>270</v>
      </c>
      <c r="D177" s="30">
        <v>71204</v>
      </c>
      <c r="E177" s="30">
        <v>61579</v>
      </c>
      <c r="F177" s="6"/>
      <c r="G177" s="6"/>
      <c r="H177" s="6"/>
      <c r="I177" s="6"/>
      <c r="J177" s="6"/>
      <c r="K177" s="6"/>
      <c r="L177" s="6"/>
    </row>
    <row r="178" spans="1:12" x14ac:dyDescent="0.25">
      <c r="A178" s="88"/>
      <c r="B178" s="3" t="s">
        <v>132</v>
      </c>
      <c r="C178" s="32"/>
      <c r="D178" s="32"/>
      <c r="E178" s="32"/>
      <c r="F178" s="6">
        <v>115790805000</v>
      </c>
      <c r="G178" s="6">
        <v>4780900000</v>
      </c>
      <c r="H178" s="6">
        <v>436873154000</v>
      </c>
      <c r="I178" s="6">
        <v>0</v>
      </c>
      <c r="J178" s="6">
        <v>4920925705000</v>
      </c>
      <c r="K178" s="6">
        <v>636922044000</v>
      </c>
      <c r="L178" s="6">
        <f>SUM(F178:K178)</f>
        <v>6115292608000</v>
      </c>
    </row>
    <row r="179" spans="1:12" x14ac:dyDescent="0.25">
      <c r="A179" s="88">
        <v>2003</v>
      </c>
      <c r="B179" s="5" t="s">
        <v>134</v>
      </c>
      <c r="C179" s="30">
        <v>148</v>
      </c>
      <c r="D179" s="30">
        <v>63133</v>
      </c>
      <c r="E179" s="30">
        <v>51412</v>
      </c>
      <c r="F179" s="6"/>
      <c r="G179" s="6"/>
      <c r="H179" s="6"/>
      <c r="I179" s="6"/>
      <c r="J179" s="6"/>
      <c r="K179" s="6"/>
      <c r="L179" s="6"/>
    </row>
    <row r="180" spans="1:12" x14ac:dyDescent="0.25">
      <c r="A180" s="88"/>
      <c r="B180" s="3" t="s">
        <v>132</v>
      </c>
      <c r="C180" s="32"/>
      <c r="D180" s="32"/>
      <c r="E180" s="32"/>
      <c r="F180" s="6">
        <v>96389139000</v>
      </c>
      <c r="G180" s="6">
        <v>32388294000</v>
      </c>
      <c r="H180" s="6">
        <v>116938255000</v>
      </c>
      <c r="I180" s="6"/>
      <c r="J180" s="6">
        <v>3098573221000</v>
      </c>
      <c r="K180" s="6">
        <v>1063952035000</v>
      </c>
      <c r="L180" s="6">
        <v>4408240944000</v>
      </c>
    </row>
    <row r="181" spans="1:12" x14ac:dyDescent="0.25">
      <c r="A181" s="88">
        <v>2004</v>
      </c>
      <c r="B181" s="5" t="s">
        <v>134</v>
      </c>
      <c r="C181" s="30">
        <v>14</v>
      </c>
      <c r="D181" s="30">
        <v>8814</v>
      </c>
      <c r="E181" s="30">
        <v>56903</v>
      </c>
      <c r="F181" s="6"/>
      <c r="G181" s="6"/>
      <c r="H181" s="6"/>
      <c r="I181" s="6"/>
      <c r="J181" s="6"/>
      <c r="K181" s="6"/>
      <c r="L181" s="6"/>
    </row>
    <row r="182" spans="1:12" x14ac:dyDescent="0.25">
      <c r="A182" s="88"/>
      <c r="B182" s="3" t="s">
        <v>132</v>
      </c>
      <c r="C182" s="32"/>
      <c r="D182" s="32"/>
      <c r="E182" s="32"/>
      <c r="F182" s="6">
        <v>8012171000</v>
      </c>
      <c r="G182" s="6">
        <v>473165000</v>
      </c>
      <c r="H182" s="6">
        <v>20637556000</v>
      </c>
      <c r="I182" s="6">
        <v>0</v>
      </c>
      <c r="J182" s="6">
        <v>516828565000</v>
      </c>
      <c r="K182" s="6">
        <v>684484444000</v>
      </c>
      <c r="L182" s="6">
        <v>1230435901000</v>
      </c>
    </row>
    <row r="183" spans="1:12" x14ac:dyDescent="0.25">
      <c r="A183" s="88">
        <v>2005</v>
      </c>
      <c r="B183" s="5" t="s">
        <v>134</v>
      </c>
      <c r="C183" s="30">
        <v>52</v>
      </c>
      <c r="D183" s="30">
        <v>9914</v>
      </c>
      <c r="E183" s="30">
        <v>26782</v>
      </c>
      <c r="F183" s="6"/>
      <c r="G183" s="6"/>
      <c r="H183" s="6"/>
      <c r="I183" s="6"/>
      <c r="J183" s="6"/>
      <c r="K183" s="6"/>
      <c r="L183" s="6"/>
    </row>
    <row r="184" spans="1:12" x14ac:dyDescent="0.25">
      <c r="A184" s="88"/>
      <c r="B184" s="3" t="s">
        <v>132</v>
      </c>
      <c r="C184" s="32"/>
      <c r="D184" s="32"/>
      <c r="E184" s="32"/>
      <c r="F184" s="6">
        <v>15027675000</v>
      </c>
      <c r="G184" s="6">
        <v>971287000</v>
      </c>
      <c r="H184" s="6">
        <v>28029000000</v>
      </c>
      <c r="I184" s="6">
        <v>0</v>
      </c>
      <c r="J184" s="6">
        <v>446229448000</v>
      </c>
      <c r="K184" s="6">
        <f>L184-F184-G184-H184-I184-J184</f>
        <v>559581842000</v>
      </c>
      <c r="L184" s="6">
        <v>1049839252000</v>
      </c>
    </row>
    <row r="185" spans="1:12" x14ac:dyDescent="0.25">
      <c r="A185" s="88">
        <v>2006</v>
      </c>
      <c r="B185" s="5" t="s">
        <v>134</v>
      </c>
      <c r="C185" s="30">
        <v>63</v>
      </c>
      <c r="D185" s="30">
        <v>2883</v>
      </c>
      <c r="E185" s="30">
        <v>34759</v>
      </c>
      <c r="F185" s="6"/>
      <c r="G185" s="6"/>
      <c r="H185" s="6"/>
      <c r="I185" s="6"/>
      <c r="J185" s="6"/>
      <c r="K185" s="6"/>
      <c r="L185" s="6"/>
    </row>
    <row r="186" spans="1:12" x14ac:dyDescent="0.25">
      <c r="A186" s="88"/>
      <c r="B186" s="3" t="s">
        <v>132</v>
      </c>
      <c r="C186" s="32"/>
      <c r="D186" s="32"/>
      <c r="E186" s="32"/>
      <c r="F186" s="6">
        <v>25065000000</v>
      </c>
      <c r="G186" s="6">
        <v>1604687000</v>
      </c>
      <c r="H186" s="6">
        <v>141065839000</v>
      </c>
      <c r="I186" s="6">
        <v>0</v>
      </c>
      <c r="J186" s="6">
        <v>1692948331000</v>
      </c>
      <c r="K186" s="6">
        <v>82299898000</v>
      </c>
      <c r="L186" s="6">
        <v>1942983755000</v>
      </c>
    </row>
    <row r="187" spans="1:12" x14ac:dyDescent="0.25">
      <c r="A187" s="88">
        <v>2007</v>
      </c>
      <c r="B187" s="5" t="s">
        <v>134</v>
      </c>
      <c r="C187" s="30">
        <v>17</v>
      </c>
      <c r="D187" s="30">
        <v>675</v>
      </c>
      <c r="E187" s="30">
        <v>4859</v>
      </c>
      <c r="F187" s="6"/>
      <c r="G187" s="6"/>
      <c r="H187" s="6"/>
      <c r="I187" s="6"/>
      <c r="J187" s="6"/>
      <c r="K187" s="6"/>
      <c r="L187" s="6"/>
    </row>
    <row r="188" spans="1:12" x14ac:dyDescent="0.25">
      <c r="A188" s="88"/>
      <c r="B188" s="3" t="s">
        <v>132</v>
      </c>
      <c r="C188" s="32"/>
      <c r="D188" s="32"/>
      <c r="E188" s="32"/>
      <c r="F188" s="6">
        <v>5910000000</v>
      </c>
      <c r="G188" s="6">
        <v>2611772000</v>
      </c>
      <c r="H188" s="6">
        <v>10970942000</v>
      </c>
      <c r="I188" s="6">
        <v>0</v>
      </c>
      <c r="J188" s="6">
        <v>156114467000</v>
      </c>
      <c r="K188" s="6">
        <v>76203695000</v>
      </c>
      <c r="L188" s="6">
        <v>251810876000</v>
      </c>
    </row>
    <row r="189" spans="1:12" x14ac:dyDescent="0.25">
      <c r="A189" s="88">
        <v>2008</v>
      </c>
      <c r="B189" s="5" t="s">
        <v>134</v>
      </c>
      <c r="C189" s="30">
        <v>11</v>
      </c>
      <c r="D189" s="30">
        <v>4627</v>
      </c>
      <c r="E189" s="30">
        <v>601.95000000000005</v>
      </c>
      <c r="F189" s="6"/>
      <c r="G189" s="6"/>
      <c r="H189" s="6"/>
      <c r="I189" s="6"/>
      <c r="J189" s="6"/>
      <c r="K189" s="6"/>
      <c r="L189" s="6"/>
    </row>
    <row r="190" spans="1:12" x14ac:dyDescent="0.25">
      <c r="A190" s="88"/>
      <c r="B190" s="3" t="s">
        <v>132</v>
      </c>
      <c r="C190" s="32"/>
      <c r="D190" s="32"/>
      <c r="E190" s="32"/>
      <c r="F190" s="6">
        <v>1533000000</v>
      </c>
      <c r="G190" s="6">
        <v>172388000</v>
      </c>
      <c r="H190" s="6">
        <v>3833853000</v>
      </c>
      <c r="I190" s="6">
        <v>0</v>
      </c>
      <c r="J190" s="6">
        <v>51995256000</v>
      </c>
      <c r="K190" s="6">
        <v>6168248000</v>
      </c>
      <c r="L190" s="6">
        <v>63702745000</v>
      </c>
    </row>
    <row r="191" spans="1:12" x14ac:dyDescent="0.25">
      <c r="A191" s="89">
        <v>2009</v>
      </c>
      <c r="B191" s="3" t="s">
        <v>134</v>
      </c>
      <c r="C191" s="34">
        <v>13</v>
      </c>
      <c r="D191" s="35">
        <v>11931</v>
      </c>
      <c r="E191" s="35">
        <v>5677.39</v>
      </c>
      <c r="F191" s="25"/>
      <c r="G191" s="25"/>
      <c r="H191" s="25"/>
      <c r="I191" s="25"/>
      <c r="J191" s="25"/>
      <c r="K191" s="25"/>
      <c r="L191" s="25"/>
    </row>
    <row r="192" spans="1:12" x14ac:dyDescent="0.25">
      <c r="A192" s="90"/>
      <c r="B192" s="3" t="s">
        <v>132</v>
      </c>
      <c r="C192" s="36"/>
      <c r="D192" s="37"/>
      <c r="E192" s="37"/>
      <c r="F192" s="26">
        <v>2250000000</v>
      </c>
      <c r="G192" s="26">
        <v>708462000</v>
      </c>
      <c r="H192" s="26">
        <v>7637794000</v>
      </c>
      <c r="I192" s="29" t="s">
        <v>112</v>
      </c>
      <c r="J192" s="26">
        <v>244181635000</v>
      </c>
      <c r="K192" s="26">
        <v>44030487000</v>
      </c>
      <c r="L192" s="26">
        <v>298808378000</v>
      </c>
    </row>
    <row r="193" spans="1:12" x14ac:dyDescent="0.25">
      <c r="A193" s="89">
        <v>2010</v>
      </c>
      <c r="B193" s="3" t="s">
        <v>134</v>
      </c>
      <c r="C193" s="34">
        <v>14</v>
      </c>
      <c r="D193" s="35">
        <v>76110</v>
      </c>
      <c r="E193" s="35">
        <v>12925</v>
      </c>
      <c r="F193" s="25"/>
      <c r="G193" s="25"/>
      <c r="H193" s="25"/>
      <c r="I193" s="25"/>
      <c r="J193" s="25"/>
      <c r="K193" s="25"/>
      <c r="L193" s="25"/>
    </row>
    <row r="194" spans="1:12" x14ac:dyDescent="0.25">
      <c r="A194" s="90"/>
      <c r="B194" s="3" t="s">
        <v>132</v>
      </c>
      <c r="C194" s="36"/>
      <c r="D194" s="37"/>
      <c r="E194" s="37"/>
      <c r="F194" s="26">
        <v>28354800000</v>
      </c>
      <c r="G194" s="26">
        <v>2779308000</v>
      </c>
      <c r="H194" s="26">
        <v>8962217000</v>
      </c>
      <c r="I194" s="29" t="s">
        <v>112</v>
      </c>
      <c r="J194" s="26">
        <v>207680387000</v>
      </c>
      <c r="K194" s="26">
        <v>179005165000</v>
      </c>
      <c r="L194" s="26">
        <v>426781877000</v>
      </c>
    </row>
    <row r="195" spans="1:12" x14ac:dyDescent="0.25">
      <c r="A195" s="89">
        <v>2011</v>
      </c>
      <c r="B195" s="3" t="s">
        <v>134</v>
      </c>
      <c r="C195" s="34">
        <v>78</v>
      </c>
      <c r="D195" s="35">
        <v>70099</v>
      </c>
      <c r="E195" s="35">
        <v>14890</v>
      </c>
      <c r="F195" s="25"/>
      <c r="G195" s="25"/>
      <c r="H195" s="25"/>
      <c r="I195" s="25"/>
      <c r="J195" s="25"/>
      <c r="K195" s="25"/>
      <c r="L195" s="25"/>
    </row>
    <row r="196" spans="1:12" x14ac:dyDescent="0.25">
      <c r="A196" s="90"/>
      <c r="B196" s="3" t="s">
        <v>132</v>
      </c>
      <c r="C196" s="36"/>
      <c r="D196" s="37"/>
      <c r="E196" s="37"/>
      <c r="F196" s="47">
        <v>28136400000</v>
      </c>
      <c r="G196" s="47">
        <v>1800168000</v>
      </c>
      <c r="H196" s="47">
        <v>15404446000</v>
      </c>
      <c r="I196" s="47"/>
      <c r="J196" s="47">
        <v>687095483000</v>
      </c>
      <c r="K196" s="47">
        <v>61763956000</v>
      </c>
      <c r="L196" s="47">
        <v>794200453000</v>
      </c>
    </row>
  </sheetData>
  <mergeCells count="96">
    <mergeCell ref="A173:A174"/>
    <mergeCell ref="A171:A172"/>
    <mergeCell ref="A169:A170"/>
    <mergeCell ref="A175:A176"/>
    <mergeCell ref="A195:A196"/>
    <mergeCell ref="A181:A182"/>
    <mergeCell ref="A179:A180"/>
    <mergeCell ref="A177:A178"/>
    <mergeCell ref="A193:A194"/>
    <mergeCell ref="A191:A192"/>
    <mergeCell ref="A189:A190"/>
    <mergeCell ref="A187:A188"/>
    <mergeCell ref="A185:A186"/>
    <mergeCell ref="A183:A184"/>
    <mergeCell ref="A131:A132"/>
    <mergeCell ref="A129:A130"/>
    <mergeCell ref="A141:A142"/>
    <mergeCell ref="A139:A140"/>
    <mergeCell ref="A137:A138"/>
    <mergeCell ref="A135:A136"/>
    <mergeCell ref="A157:A158"/>
    <mergeCell ref="A155:A156"/>
    <mergeCell ref="A153:A154"/>
    <mergeCell ref="A151:A152"/>
    <mergeCell ref="A133:A134"/>
    <mergeCell ref="A167:A168"/>
    <mergeCell ref="A149:A150"/>
    <mergeCell ref="A147:A148"/>
    <mergeCell ref="A111:A112"/>
    <mergeCell ref="A109:A110"/>
    <mergeCell ref="A107:A108"/>
    <mergeCell ref="A105:A106"/>
    <mergeCell ref="A165:A166"/>
    <mergeCell ref="A163:A164"/>
    <mergeCell ref="A161:A162"/>
    <mergeCell ref="A159:A160"/>
    <mergeCell ref="A145:A146"/>
    <mergeCell ref="A143:A144"/>
    <mergeCell ref="A87:A88"/>
    <mergeCell ref="A85:A86"/>
    <mergeCell ref="A127:A128"/>
    <mergeCell ref="A125:A126"/>
    <mergeCell ref="A123:A124"/>
    <mergeCell ref="A121:A122"/>
    <mergeCell ref="A119:A120"/>
    <mergeCell ref="A117:A118"/>
    <mergeCell ref="A115:A116"/>
    <mergeCell ref="A113:A114"/>
    <mergeCell ref="A65:A66"/>
    <mergeCell ref="A63:A64"/>
    <mergeCell ref="A103:A104"/>
    <mergeCell ref="A101:A102"/>
    <mergeCell ref="A99:A100"/>
    <mergeCell ref="A97:A98"/>
    <mergeCell ref="A95:A96"/>
    <mergeCell ref="A93:A94"/>
    <mergeCell ref="A91:A92"/>
    <mergeCell ref="A89:A90"/>
    <mergeCell ref="A53:A54"/>
    <mergeCell ref="A83:A84"/>
    <mergeCell ref="A81:A82"/>
    <mergeCell ref="A79:A80"/>
    <mergeCell ref="A77:A78"/>
    <mergeCell ref="A75:A76"/>
    <mergeCell ref="A73:A74"/>
    <mergeCell ref="A71:A72"/>
    <mergeCell ref="A69:A70"/>
    <mergeCell ref="A67:A68"/>
    <mergeCell ref="A13:A14"/>
    <mergeCell ref="A51:A52"/>
    <mergeCell ref="A49:A50"/>
    <mergeCell ref="A47:A48"/>
    <mergeCell ref="A45:A46"/>
    <mergeCell ref="A43:A44"/>
    <mergeCell ref="A41:A42"/>
    <mergeCell ref="A39:A40"/>
    <mergeCell ref="A11:A12"/>
    <mergeCell ref="A9:A10"/>
    <mergeCell ref="A7:A8"/>
    <mergeCell ref="A5:A6"/>
    <mergeCell ref="A25:A26"/>
    <mergeCell ref="A23:A24"/>
    <mergeCell ref="A21:A22"/>
    <mergeCell ref="A19:A20"/>
    <mergeCell ref="A17:A18"/>
    <mergeCell ref="A15:A16"/>
    <mergeCell ref="A61:A62"/>
    <mergeCell ref="A59:A60"/>
    <mergeCell ref="A57:A58"/>
    <mergeCell ref="A27:A28"/>
    <mergeCell ref="A31:A32"/>
    <mergeCell ref="A29:A30"/>
    <mergeCell ref="A37:A38"/>
    <mergeCell ref="A35:A36"/>
    <mergeCell ref="A33:A34"/>
    <mergeCell ref="A55:A56"/>
  </mergeCells>
  <phoneticPr fontId="22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zoomScaleSheetLayoutView="75" workbookViewId="0">
      <selection activeCell="K37" sqref="K37"/>
    </sheetView>
  </sheetViews>
  <sheetFormatPr defaultRowHeight="14" x14ac:dyDescent="0.25"/>
  <sheetData>
    <row r="1" spans="1:12" x14ac:dyDescent="0.25">
      <c r="A1" t="s">
        <v>281</v>
      </c>
    </row>
    <row r="3" spans="1:12" x14ac:dyDescent="0.25">
      <c r="A3" t="s">
        <v>264</v>
      </c>
      <c r="B3" t="s">
        <v>125</v>
      </c>
      <c r="C3" t="s">
        <v>126</v>
      </c>
      <c r="D3" t="s">
        <v>104</v>
      </c>
      <c r="E3" t="s">
        <v>137</v>
      </c>
      <c r="F3" t="s">
        <v>248</v>
      </c>
      <c r="G3" t="s">
        <v>255</v>
      </c>
      <c r="H3" t="s">
        <v>247</v>
      </c>
      <c r="I3" t="s">
        <v>270</v>
      </c>
      <c r="J3" t="s">
        <v>138</v>
      </c>
      <c r="K3" t="s">
        <v>249</v>
      </c>
      <c r="L3" t="s">
        <v>251</v>
      </c>
    </row>
    <row r="4" spans="1:12" x14ac:dyDescent="0.25">
      <c r="A4" t="s">
        <v>103</v>
      </c>
      <c r="B4" t="s">
        <v>133</v>
      </c>
      <c r="C4" t="s">
        <v>105</v>
      </c>
      <c r="D4" t="s">
        <v>105</v>
      </c>
      <c r="E4" t="s">
        <v>269</v>
      </c>
      <c r="F4" t="s">
        <v>149</v>
      </c>
      <c r="G4" t="s">
        <v>149</v>
      </c>
      <c r="H4" t="s">
        <v>149</v>
      </c>
      <c r="I4" t="s">
        <v>149</v>
      </c>
      <c r="J4" t="s">
        <v>149</v>
      </c>
      <c r="K4" t="s">
        <v>149</v>
      </c>
      <c r="L4" t="s">
        <v>149</v>
      </c>
    </row>
    <row r="5" spans="1:12" x14ac:dyDescent="0.25">
      <c r="A5">
        <v>1915</v>
      </c>
      <c r="B5" t="s">
        <v>134</v>
      </c>
    </row>
    <row r="6" spans="1:12" x14ac:dyDescent="0.25">
      <c r="B6" t="s">
        <v>132</v>
      </c>
    </row>
    <row r="7" spans="1:12" x14ac:dyDescent="0.25">
      <c r="A7">
        <v>1916</v>
      </c>
      <c r="B7" t="s">
        <v>134</v>
      </c>
      <c r="C7">
        <v>363</v>
      </c>
      <c r="E7">
        <v>50250</v>
      </c>
    </row>
    <row r="8" spans="1:12" x14ac:dyDescent="0.25">
      <c r="B8" t="s">
        <v>132</v>
      </c>
    </row>
    <row r="9" spans="1:12" x14ac:dyDescent="0.25">
      <c r="A9">
        <v>1917</v>
      </c>
      <c r="B9" t="s">
        <v>134</v>
      </c>
      <c r="C9">
        <v>217</v>
      </c>
      <c r="E9">
        <v>15390</v>
      </c>
    </row>
    <row r="10" spans="1:12" x14ac:dyDescent="0.25">
      <c r="B10" t="s">
        <v>132</v>
      </c>
    </row>
    <row r="11" spans="1:12" x14ac:dyDescent="0.25">
      <c r="A11">
        <v>1918</v>
      </c>
      <c r="B11" t="s">
        <v>134</v>
      </c>
      <c r="C11">
        <v>197</v>
      </c>
      <c r="E11">
        <v>9127</v>
      </c>
    </row>
    <row r="12" spans="1:12" x14ac:dyDescent="0.25">
      <c r="B12" t="s">
        <v>132</v>
      </c>
    </row>
    <row r="13" spans="1:12" x14ac:dyDescent="0.25">
      <c r="A13">
        <v>1919</v>
      </c>
      <c r="B13" t="s">
        <v>134</v>
      </c>
      <c r="C13">
        <v>159</v>
      </c>
      <c r="E13">
        <v>25256</v>
      </c>
    </row>
    <row r="14" spans="1:12" x14ac:dyDescent="0.25">
      <c r="B14" t="s">
        <v>132</v>
      </c>
    </row>
    <row r="15" spans="1:12" x14ac:dyDescent="0.25">
      <c r="A15" t="s">
        <v>262</v>
      </c>
      <c r="B15" t="s">
        <v>134</v>
      </c>
      <c r="C15">
        <f>SUM(C7+C9+C11+C13)</f>
        <v>936</v>
      </c>
      <c r="D15">
        <v>0</v>
      </c>
      <c r="E15">
        <f>SUM(E7+E9+E11+E13)</f>
        <v>100023</v>
      </c>
      <c r="F15">
        <f>SUM(F7+F9+F11+F13)</f>
        <v>0</v>
      </c>
      <c r="G15">
        <v>0</v>
      </c>
      <c r="H15">
        <f>SUM(H7+H9+H11+H13)</f>
        <v>0</v>
      </c>
      <c r="I15">
        <f>SUM(I7+I9+I11+I13)</f>
        <v>0</v>
      </c>
      <c r="J15">
        <f>SUM(J7+J9+J11+J13)</f>
        <v>0</v>
      </c>
      <c r="K15">
        <f>SUM(K7+K9+K11+K13)</f>
        <v>0</v>
      </c>
      <c r="L15">
        <f>SUM(L7+L9+L11+L13)</f>
        <v>0</v>
      </c>
    </row>
    <row r="16" spans="1:12" x14ac:dyDescent="0.25">
      <c r="A16" t="s">
        <v>240</v>
      </c>
      <c r="B16" t="s">
        <v>134</v>
      </c>
      <c r="C16">
        <f>C15/4</f>
        <v>234</v>
      </c>
      <c r="D16">
        <v>0</v>
      </c>
      <c r="E16">
        <f>E15/4</f>
        <v>25005.75</v>
      </c>
      <c r="F16">
        <f>F15/4</f>
        <v>0</v>
      </c>
      <c r="G16">
        <v>0</v>
      </c>
      <c r="H16">
        <f>H15/4</f>
        <v>0</v>
      </c>
      <c r="I16">
        <f>I15/4</f>
        <v>0</v>
      </c>
      <c r="J16">
        <f>J15/4</f>
        <v>0</v>
      </c>
      <c r="K16">
        <f>K15/4</f>
        <v>0</v>
      </c>
      <c r="L16">
        <f>L15/4</f>
        <v>0</v>
      </c>
    </row>
    <row r="17" spans="1:12" x14ac:dyDescent="0.25">
      <c r="A17">
        <v>1920</v>
      </c>
      <c r="B17" t="s">
        <v>134</v>
      </c>
      <c r="C17">
        <v>1264</v>
      </c>
      <c r="E17">
        <v>82393</v>
      </c>
    </row>
    <row r="18" spans="1:12" x14ac:dyDescent="0.25">
      <c r="B18" t="s">
        <v>132</v>
      </c>
    </row>
    <row r="19" spans="1:12" x14ac:dyDescent="0.25">
      <c r="A19">
        <v>1921</v>
      </c>
      <c r="B19" t="s">
        <v>134</v>
      </c>
      <c r="C19">
        <v>8</v>
      </c>
      <c r="E19">
        <v>13310</v>
      </c>
    </row>
    <row r="20" spans="1:12" x14ac:dyDescent="0.25">
      <c r="B20" t="s">
        <v>132</v>
      </c>
    </row>
    <row r="21" spans="1:12" x14ac:dyDescent="0.25">
      <c r="A21">
        <v>1922</v>
      </c>
      <c r="B21" t="s">
        <v>134</v>
      </c>
      <c r="C21">
        <v>218</v>
      </c>
      <c r="E21">
        <v>106253</v>
      </c>
    </row>
    <row r="22" spans="1:12" x14ac:dyDescent="0.25">
      <c r="B22" t="s">
        <v>132</v>
      </c>
    </row>
    <row r="23" spans="1:12" x14ac:dyDescent="0.25">
      <c r="A23">
        <v>1923</v>
      </c>
      <c r="B23" t="s">
        <v>134</v>
      </c>
      <c r="C23">
        <v>93</v>
      </c>
      <c r="E23">
        <v>43208</v>
      </c>
    </row>
    <row r="24" spans="1:12" x14ac:dyDescent="0.25">
      <c r="B24" t="s">
        <v>132</v>
      </c>
    </row>
    <row r="25" spans="1:12" x14ac:dyDescent="0.25">
      <c r="A25">
        <v>1924</v>
      </c>
      <c r="B25" t="s">
        <v>134</v>
      </c>
      <c r="C25">
        <v>317</v>
      </c>
      <c r="E25">
        <v>63319</v>
      </c>
    </row>
    <row r="26" spans="1:12" x14ac:dyDescent="0.25">
      <c r="B26" t="s">
        <v>132</v>
      </c>
    </row>
    <row r="27" spans="1:12" x14ac:dyDescent="0.25">
      <c r="A27" t="s">
        <v>252</v>
      </c>
      <c r="B27" t="s">
        <v>134</v>
      </c>
      <c r="C27">
        <f>SUM(C17+C19+C21+C23+C25)</f>
        <v>1900</v>
      </c>
      <c r="D27">
        <f>SUM(D17+D19+D21+D23+D25)</f>
        <v>0</v>
      </c>
      <c r="E27">
        <f>SUM(E17+E19+E21+E23+E25)</f>
        <v>308483</v>
      </c>
      <c r="F27">
        <f>SUM(F17+F19+F21+F23+F25)</f>
        <v>0</v>
      </c>
      <c r="H27">
        <f>SUM(H17+H19+H21+H23+H25)</f>
        <v>0</v>
      </c>
      <c r="I27">
        <f>SUM(I17+I19+I21+I23+I25)</f>
        <v>0</v>
      </c>
      <c r="J27">
        <f>SUM(J17+J19+J21+J23+J25)</f>
        <v>0</v>
      </c>
      <c r="K27">
        <f>SUM(K17+K19+K21+K23+K25)</f>
        <v>0</v>
      </c>
      <c r="L27">
        <f>SUM(L17+L19+L21+L23+L25)</f>
        <v>0</v>
      </c>
    </row>
    <row r="28" spans="1:12" x14ac:dyDescent="0.25">
      <c r="A28" t="s">
        <v>260</v>
      </c>
      <c r="B28" t="s">
        <v>134</v>
      </c>
      <c r="C28">
        <f>C27/5</f>
        <v>380</v>
      </c>
      <c r="D28">
        <f>D27/5</f>
        <v>0</v>
      </c>
      <c r="E28">
        <f>E27/5</f>
        <v>61696.6</v>
      </c>
      <c r="F28">
        <f>F27/5</f>
        <v>0</v>
      </c>
      <c r="H28">
        <f>H27/5</f>
        <v>0</v>
      </c>
      <c r="I28">
        <f>I27/5</f>
        <v>0</v>
      </c>
      <c r="J28">
        <f>J27/5</f>
        <v>0</v>
      </c>
      <c r="K28">
        <f>K27/5</f>
        <v>0</v>
      </c>
      <c r="L28">
        <f>L27/5</f>
        <v>0</v>
      </c>
    </row>
    <row r="29" spans="1:12" x14ac:dyDescent="0.25">
      <c r="A29" t="s">
        <v>277</v>
      </c>
    </row>
    <row r="30" spans="1:12" x14ac:dyDescent="0.25">
      <c r="A30" t="s">
        <v>276</v>
      </c>
    </row>
    <row r="31" spans="1:12" x14ac:dyDescent="0.25">
      <c r="A31" t="s">
        <v>272</v>
      </c>
    </row>
    <row r="34" spans="1:12" x14ac:dyDescent="0.25">
      <c r="A34" t="s">
        <v>100</v>
      </c>
    </row>
    <row r="36" spans="1:12" x14ac:dyDescent="0.25">
      <c r="A36" t="s">
        <v>264</v>
      </c>
      <c r="B36" t="s">
        <v>125</v>
      </c>
      <c r="C36" t="s">
        <v>126</v>
      </c>
      <c r="D36" t="s">
        <v>104</v>
      </c>
      <c r="E36" t="s">
        <v>137</v>
      </c>
      <c r="F36" t="s">
        <v>248</v>
      </c>
      <c r="G36" t="s">
        <v>255</v>
      </c>
      <c r="H36" t="s">
        <v>247</v>
      </c>
      <c r="I36" t="s">
        <v>270</v>
      </c>
      <c r="J36" t="s">
        <v>138</v>
      </c>
      <c r="K36" t="s">
        <v>249</v>
      </c>
      <c r="L36" t="s">
        <v>251</v>
      </c>
    </row>
    <row r="37" spans="1:12" x14ac:dyDescent="0.25">
      <c r="A37" t="s">
        <v>103</v>
      </c>
      <c r="B37" t="s">
        <v>133</v>
      </c>
      <c r="C37" t="s">
        <v>105</v>
      </c>
      <c r="D37" t="s">
        <v>105</v>
      </c>
      <c r="E37" t="s">
        <v>269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</row>
    <row r="38" spans="1:12" x14ac:dyDescent="0.25">
      <c r="A38">
        <v>1925</v>
      </c>
      <c r="B38" t="s">
        <v>134</v>
      </c>
      <c r="C38">
        <v>517</v>
      </c>
      <c r="E38">
        <v>191647</v>
      </c>
    </row>
    <row r="39" spans="1:12" x14ac:dyDescent="0.25">
      <c r="B39" t="s">
        <v>132</v>
      </c>
    </row>
    <row r="40" spans="1:12" x14ac:dyDescent="0.25">
      <c r="A40">
        <v>1926</v>
      </c>
      <c r="B40" t="s">
        <v>134</v>
      </c>
      <c r="C40">
        <v>148</v>
      </c>
      <c r="E40">
        <v>94149</v>
      </c>
    </row>
    <row r="41" spans="1:12" x14ac:dyDescent="0.25">
      <c r="B41" t="s">
        <v>132</v>
      </c>
    </row>
    <row r="42" spans="1:12" x14ac:dyDescent="0.25">
      <c r="A42">
        <v>1927</v>
      </c>
      <c r="B42" t="s">
        <v>134</v>
      </c>
      <c r="C42">
        <v>14</v>
      </c>
      <c r="E42">
        <v>7148</v>
      </c>
    </row>
    <row r="43" spans="1:12" x14ac:dyDescent="0.25">
      <c r="B43" t="s">
        <v>132</v>
      </c>
    </row>
    <row r="44" spans="1:12" x14ac:dyDescent="0.25">
      <c r="A44">
        <v>1928</v>
      </c>
      <c r="B44" t="s">
        <v>134</v>
      </c>
      <c r="C44">
        <v>2</v>
      </c>
      <c r="E44">
        <v>6602</v>
      </c>
    </row>
    <row r="45" spans="1:12" x14ac:dyDescent="0.25">
      <c r="B45" t="s">
        <v>132</v>
      </c>
    </row>
    <row r="46" spans="1:12" x14ac:dyDescent="0.25">
      <c r="A46">
        <v>1929</v>
      </c>
      <c r="B46" t="s">
        <v>134</v>
      </c>
      <c r="C46">
        <v>27</v>
      </c>
      <c r="E46">
        <v>32108</v>
      </c>
    </row>
    <row r="47" spans="1:12" x14ac:dyDescent="0.25">
      <c r="B47" t="s">
        <v>132</v>
      </c>
    </row>
    <row r="48" spans="1:12" x14ac:dyDescent="0.25">
      <c r="A48" t="s">
        <v>252</v>
      </c>
      <c r="B48" t="s">
        <v>134</v>
      </c>
      <c r="C48">
        <f t="shared" ref="C48:L48" si="0">SUM(C38+C40+C42+C44+C46)</f>
        <v>708</v>
      </c>
      <c r="D48">
        <f t="shared" si="0"/>
        <v>0</v>
      </c>
      <c r="E48">
        <f t="shared" si="0"/>
        <v>331654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</row>
    <row r="49" spans="1:12" x14ac:dyDescent="0.25">
      <c r="A49" t="s">
        <v>260</v>
      </c>
      <c r="B49" t="s">
        <v>134</v>
      </c>
      <c r="C49">
        <f>C48/5</f>
        <v>141.6</v>
      </c>
      <c r="D49">
        <f>D48/5</f>
        <v>0</v>
      </c>
      <c r="E49">
        <f>E48/5</f>
        <v>66330.8</v>
      </c>
      <c r="F49">
        <f>F48/5</f>
        <v>0</v>
      </c>
      <c r="G49">
        <v>0</v>
      </c>
      <c r="H49">
        <f>H48/5</f>
        <v>0</v>
      </c>
      <c r="I49">
        <f>I48/5</f>
        <v>0</v>
      </c>
      <c r="J49">
        <f>J48/5</f>
        <v>0</v>
      </c>
      <c r="K49">
        <f>K48/5</f>
        <v>0</v>
      </c>
      <c r="L49">
        <f>L48/5</f>
        <v>0</v>
      </c>
    </row>
    <row r="50" spans="1:12" x14ac:dyDescent="0.25">
      <c r="A50">
        <v>1930</v>
      </c>
      <c r="B50" t="s">
        <v>134</v>
      </c>
      <c r="C50">
        <v>374</v>
      </c>
      <c r="E50">
        <v>168142</v>
      </c>
    </row>
    <row r="51" spans="1:12" x14ac:dyDescent="0.25">
      <c r="B51" t="s">
        <v>132</v>
      </c>
    </row>
    <row r="52" spans="1:12" x14ac:dyDescent="0.25">
      <c r="A52">
        <v>1931</v>
      </c>
      <c r="B52" t="s">
        <v>134</v>
      </c>
      <c r="C52">
        <v>12</v>
      </c>
      <c r="E52">
        <v>46771</v>
      </c>
    </row>
    <row r="53" spans="1:12" x14ac:dyDescent="0.25">
      <c r="B53" t="s">
        <v>132</v>
      </c>
    </row>
    <row r="54" spans="1:12" x14ac:dyDescent="0.25">
      <c r="A54">
        <v>1932</v>
      </c>
      <c r="B54" t="s">
        <v>134</v>
      </c>
      <c r="C54">
        <v>10</v>
      </c>
      <c r="E54">
        <v>13015</v>
      </c>
    </row>
    <row r="55" spans="1:12" x14ac:dyDescent="0.25">
      <c r="B55" t="s">
        <v>132</v>
      </c>
    </row>
    <row r="56" spans="1:12" x14ac:dyDescent="0.25">
      <c r="A56">
        <v>1933</v>
      </c>
      <c r="B56" t="s">
        <v>134</v>
      </c>
      <c r="C56">
        <v>222</v>
      </c>
      <c r="E56">
        <v>265857</v>
      </c>
    </row>
    <row r="57" spans="1:12" x14ac:dyDescent="0.25">
      <c r="B57" t="s">
        <v>132</v>
      </c>
    </row>
    <row r="58" spans="1:12" x14ac:dyDescent="0.25">
      <c r="A58">
        <v>1934</v>
      </c>
      <c r="B58" t="s">
        <v>134</v>
      </c>
      <c r="C58">
        <v>198</v>
      </c>
      <c r="E58">
        <v>216313</v>
      </c>
    </row>
    <row r="59" spans="1:12" x14ac:dyDescent="0.25">
      <c r="B59" t="s">
        <v>132</v>
      </c>
    </row>
    <row r="60" spans="1:12" x14ac:dyDescent="0.25">
      <c r="A60" t="s">
        <v>252</v>
      </c>
      <c r="B60" t="s">
        <v>134</v>
      </c>
      <c r="C60">
        <f t="shared" ref="C60:L60" si="1">SUM(C50+C52+C54+C56+C58)</f>
        <v>816</v>
      </c>
      <c r="D60">
        <f t="shared" si="1"/>
        <v>0</v>
      </c>
      <c r="E60">
        <f t="shared" si="1"/>
        <v>710098</v>
      </c>
      <c r="F60">
        <f t="shared" si="1"/>
        <v>0</v>
      </c>
      <c r="G60">
        <f t="shared" si="1"/>
        <v>0</v>
      </c>
      <c r="H60">
        <f t="shared" si="1"/>
        <v>0</v>
      </c>
      <c r="I60">
        <f t="shared" si="1"/>
        <v>0</v>
      </c>
      <c r="J60">
        <f t="shared" si="1"/>
        <v>0</v>
      </c>
      <c r="K60">
        <f t="shared" si="1"/>
        <v>0</v>
      </c>
      <c r="L60">
        <f t="shared" si="1"/>
        <v>0</v>
      </c>
    </row>
    <row r="61" spans="1:12" x14ac:dyDescent="0.25">
      <c r="A61" t="s">
        <v>260</v>
      </c>
      <c r="B61" t="s">
        <v>134</v>
      </c>
      <c r="C61">
        <f>C60/5</f>
        <v>163.19999999999999</v>
      </c>
      <c r="D61">
        <f>D60/5</f>
        <v>0</v>
      </c>
      <c r="E61">
        <f>E60/5</f>
        <v>142019.6</v>
      </c>
      <c r="F61">
        <f>F60/5</f>
        <v>0</v>
      </c>
      <c r="G61">
        <v>0</v>
      </c>
      <c r="H61">
        <f>H60/5</f>
        <v>0</v>
      </c>
      <c r="I61">
        <f>I60/5</f>
        <v>0</v>
      </c>
      <c r="J61">
        <f>J60/5</f>
        <v>0</v>
      </c>
      <c r="K61">
        <f>K60/5</f>
        <v>0</v>
      </c>
      <c r="L61">
        <f>L60/5</f>
        <v>0</v>
      </c>
    </row>
    <row r="62" spans="1:12" x14ac:dyDescent="0.25">
      <c r="A62" t="s">
        <v>277</v>
      </c>
    </row>
    <row r="63" spans="1:12" x14ac:dyDescent="0.25">
      <c r="A63" t="s">
        <v>276</v>
      </c>
    </row>
    <row r="64" spans="1:12" x14ac:dyDescent="0.25">
      <c r="A64" t="s">
        <v>272</v>
      </c>
    </row>
    <row r="67" spans="1:12" x14ac:dyDescent="0.25">
      <c r="A67" t="s">
        <v>100</v>
      </c>
    </row>
    <row r="69" spans="1:12" x14ac:dyDescent="0.25">
      <c r="A69" t="s">
        <v>264</v>
      </c>
      <c r="B69" t="s">
        <v>125</v>
      </c>
      <c r="C69" t="s">
        <v>126</v>
      </c>
      <c r="D69" t="s">
        <v>104</v>
      </c>
      <c r="E69" t="s">
        <v>137</v>
      </c>
      <c r="F69" t="s">
        <v>248</v>
      </c>
      <c r="G69" t="s">
        <v>255</v>
      </c>
      <c r="H69" t="s">
        <v>247</v>
      </c>
      <c r="I69" t="s">
        <v>270</v>
      </c>
      <c r="J69" t="s">
        <v>138</v>
      </c>
      <c r="K69" t="s">
        <v>249</v>
      </c>
      <c r="L69" t="s">
        <v>251</v>
      </c>
    </row>
    <row r="70" spans="1:12" x14ac:dyDescent="0.25">
      <c r="A70" t="s">
        <v>103</v>
      </c>
      <c r="B70" t="s">
        <v>133</v>
      </c>
      <c r="C70" t="s">
        <v>105</v>
      </c>
      <c r="D70" t="s">
        <v>105</v>
      </c>
      <c r="E70" t="s">
        <v>269</v>
      </c>
      <c r="F70" t="s">
        <v>149</v>
      </c>
      <c r="G70" t="s">
        <v>149</v>
      </c>
      <c r="H70" t="s">
        <v>149</v>
      </c>
      <c r="I70" t="s">
        <v>149</v>
      </c>
      <c r="J70" t="s">
        <v>149</v>
      </c>
      <c r="K70" t="s">
        <v>149</v>
      </c>
      <c r="L70" t="s">
        <v>149</v>
      </c>
    </row>
    <row r="71" spans="1:12" x14ac:dyDescent="0.25">
      <c r="A71">
        <v>1935</v>
      </c>
      <c r="B71" t="s">
        <v>134</v>
      </c>
      <c r="C71">
        <v>47</v>
      </c>
      <c r="E71">
        <v>32303</v>
      </c>
    </row>
    <row r="72" spans="1:12" x14ac:dyDescent="0.25">
      <c r="B72" t="s">
        <v>132</v>
      </c>
    </row>
    <row r="73" spans="1:12" x14ac:dyDescent="0.25">
      <c r="A73">
        <v>1936</v>
      </c>
      <c r="B73" t="s">
        <v>134</v>
      </c>
      <c r="C73">
        <v>1916</v>
      </c>
      <c r="E73">
        <v>338835</v>
      </c>
    </row>
    <row r="74" spans="1:12" x14ac:dyDescent="0.25">
      <c r="B74" t="s">
        <v>132</v>
      </c>
    </row>
    <row r="75" spans="1:12" x14ac:dyDescent="0.25">
      <c r="A75">
        <v>1937</v>
      </c>
      <c r="B75" t="s">
        <v>134</v>
      </c>
      <c r="C75">
        <v>240</v>
      </c>
      <c r="E75">
        <v>49052</v>
      </c>
    </row>
    <row r="76" spans="1:12" x14ac:dyDescent="0.25">
      <c r="B76" t="s">
        <v>132</v>
      </c>
    </row>
    <row r="77" spans="1:12" x14ac:dyDescent="0.25">
      <c r="A77">
        <v>1938</v>
      </c>
      <c r="B77" t="s">
        <v>134</v>
      </c>
      <c r="C77">
        <v>2</v>
      </c>
      <c r="E77">
        <v>8450</v>
      </c>
    </row>
    <row r="78" spans="1:12" x14ac:dyDescent="0.25">
      <c r="B78" t="s">
        <v>132</v>
      </c>
    </row>
    <row r="79" spans="1:12" x14ac:dyDescent="0.25">
      <c r="A79">
        <v>1939</v>
      </c>
      <c r="B79" t="s">
        <v>134</v>
      </c>
      <c r="C79">
        <v>0</v>
      </c>
      <c r="E79">
        <v>649</v>
      </c>
    </row>
    <row r="80" spans="1:12" x14ac:dyDescent="0.25">
      <c r="B80" t="s">
        <v>132</v>
      </c>
    </row>
    <row r="81" spans="1:12" x14ac:dyDescent="0.25">
      <c r="A81" t="s">
        <v>252</v>
      </c>
      <c r="B81" t="s">
        <v>134</v>
      </c>
      <c r="C81">
        <f t="shared" ref="C81:L81" si="2">SUM(C71+C73+C75+C77+C79)</f>
        <v>2205</v>
      </c>
      <c r="D81">
        <f t="shared" si="2"/>
        <v>0</v>
      </c>
      <c r="E81">
        <f t="shared" si="2"/>
        <v>429289</v>
      </c>
      <c r="F81">
        <f t="shared" si="2"/>
        <v>0</v>
      </c>
      <c r="G81">
        <f t="shared" si="2"/>
        <v>0</v>
      </c>
      <c r="H81">
        <f t="shared" si="2"/>
        <v>0</v>
      </c>
      <c r="I81">
        <f t="shared" si="2"/>
        <v>0</v>
      </c>
      <c r="J81">
        <f t="shared" si="2"/>
        <v>0</v>
      </c>
      <c r="K81">
        <f t="shared" si="2"/>
        <v>0</v>
      </c>
      <c r="L81">
        <f t="shared" si="2"/>
        <v>0</v>
      </c>
    </row>
    <row r="82" spans="1:12" x14ac:dyDescent="0.25">
      <c r="A82" t="s">
        <v>260</v>
      </c>
      <c r="B82" t="s">
        <v>134</v>
      </c>
      <c r="C82">
        <f>C81/5</f>
        <v>441</v>
      </c>
      <c r="D82">
        <f>D81/5</f>
        <v>0</v>
      </c>
      <c r="E82">
        <f>E81/5</f>
        <v>85857.8</v>
      </c>
      <c r="F82">
        <f>F81/5</f>
        <v>0</v>
      </c>
      <c r="G82">
        <v>0</v>
      </c>
      <c r="H82">
        <f>H81/5</f>
        <v>0</v>
      </c>
      <c r="I82">
        <f>I81/5</f>
        <v>0</v>
      </c>
      <c r="J82">
        <f>J81/5</f>
        <v>0</v>
      </c>
      <c r="K82">
        <f>K81/5</f>
        <v>0</v>
      </c>
      <c r="L82">
        <f>L81/5</f>
        <v>0</v>
      </c>
    </row>
    <row r="83" spans="1:12" x14ac:dyDescent="0.25">
      <c r="A83">
        <v>1940</v>
      </c>
      <c r="B83" t="s">
        <v>134</v>
      </c>
      <c r="C83">
        <v>90</v>
      </c>
      <c r="E83">
        <v>162259</v>
      </c>
    </row>
    <row r="84" spans="1:12" x14ac:dyDescent="0.25">
      <c r="B84" t="s">
        <v>132</v>
      </c>
    </row>
    <row r="85" spans="1:12" x14ac:dyDescent="0.25">
      <c r="A85">
        <v>1941</v>
      </c>
      <c r="B85" t="s">
        <v>134</v>
      </c>
      <c r="C85">
        <v>105</v>
      </c>
      <c r="E85">
        <v>118307</v>
      </c>
    </row>
    <row r="86" spans="1:12" x14ac:dyDescent="0.25">
      <c r="B86" t="s">
        <v>132</v>
      </c>
    </row>
    <row r="87" spans="1:12" x14ac:dyDescent="0.25">
      <c r="A87">
        <v>1942</v>
      </c>
      <c r="B87" t="s">
        <v>134</v>
      </c>
      <c r="C87">
        <v>101</v>
      </c>
      <c r="E87">
        <v>68107</v>
      </c>
    </row>
    <row r="88" spans="1:12" x14ac:dyDescent="0.25">
      <c r="B88" t="s">
        <v>132</v>
      </c>
    </row>
    <row r="89" spans="1:12" x14ac:dyDescent="0.25">
      <c r="A89">
        <v>1943</v>
      </c>
      <c r="B89" t="s">
        <v>134</v>
      </c>
      <c r="C89">
        <v>104</v>
      </c>
      <c r="E89">
        <v>41916</v>
      </c>
    </row>
    <row r="90" spans="1:12" x14ac:dyDescent="0.25">
      <c r="B90" t="s">
        <v>132</v>
      </c>
    </row>
    <row r="91" spans="1:12" x14ac:dyDescent="0.25">
      <c r="A91">
        <v>1944</v>
      </c>
      <c r="B91" t="s">
        <v>134</v>
      </c>
      <c r="C91">
        <v>131</v>
      </c>
      <c r="E91">
        <v>44303</v>
      </c>
    </row>
    <row r="92" spans="1:12" x14ac:dyDescent="0.25">
      <c r="B92" t="s">
        <v>132</v>
      </c>
    </row>
    <row r="93" spans="1:12" x14ac:dyDescent="0.25">
      <c r="A93" t="s">
        <v>252</v>
      </c>
      <c r="B93" t="s">
        <v>134</v>
      </c>
      <c r="C93">
        <f t="shared" ref="C93:L93" si="3">SUM(C83+C85+C87+C89+C91)</f>
        <v>531</v>
      </c>
      <c r="D93">
        <f t="shared" si="3"/>
        <v>0</v>
      </c>
      <c r="E93">
        <f t="shared" si="3"/>
        <v>434892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0</v>
      </c>
      <c r="K93">
        <f t="shared" si="3"/>
        <v>0</v>
      </c>
      <c r="L93">
        <f t="shared" si="3"/>
        <v>0</v>
      </c>
    </row>
    <row r="94" spans="1:12" x14ac:dyDescent="0.25">
      <c r="A94" t="s">
        <v>260</v>
      </c>
      <c r="B94" t="s">
        <v>134</v>
      </c>
      <c r="C94">
        <f>C93/5</f>
        <v>106.2</v>
      </c>
      <c r="D94">
        <f>D93/5</f>
        <v>0</v>
      </c>
      <c r="E94">
        <f>E93/5</f>
        <v>86978.4</v>
      </c>
      <c r="F94">
        <f>F93/5</f>
        <v>0</v>
      </c>
      <c r="G94">
        <v>0</v>
      </c>
      <c r="H94">
        <f>H93/5</f>
        <v>0</v>
      </c>
      <c r="I94">
        <f>I93/5</f>
        <v>0</v>
      </c>
      <c r="J94">
        <f>J93/5</f>
        <v>0</v>
      </c>
      <c r="K94">
        <f>K93/5</f>
        <v>0</v>
      </c>
      <c r="L94">
        <f>L93/5</f>
        <v>0</v>
      </c>
    </row>
    <row r="95" spans="1:12" x14ac:dyDescent="0.25">
      <c r="A95" t="s">
        <v>277</v>
      </c>
    </row>
    <row r="96" spans="1:12" x14ac:dyDescent="0.25">
      <c r="A96" t="s">
        <v>276</v>
      </c>
    </row>
    <row r="97" spans="1:12" x14ac:dyDescent="0.25">
      <c r="A97" t="s">
        <v>272</v>
      </c>
    </row>
    <row r="99" spans="1:12" x14ac:dyDescent="0.25">
      <c r="A99" t="s">
        <v>100</v>
      </c>
    </row>
    <row r="101" spans="1:12" x14ac:dyDescent="0.25">
      <c r="A101" t="s">
        <v>264</v>
      </c>
      <c r="B101" t="s">
        <v>125</v>
      </c>
      <c r="C101" t="s">
        <v>126</v>
      </c>
      <c r="D101" t="s">
        <v>104</v>
      </c>
      <c r="E101" t="s">
        <v>137</v>
      </c>
      <c r="F101" t="s">
        <v>248</v>
      </c>
      <c r="G101" t="s">
        <v>255</v>
      </c>
      <c r="H101" t="s">
        <v>247</v>
      </c>
      <c r="I101" t="s">
        <v>270</v>
      </c>
      <c r="J101" t="s">
        <v>138</v>
      </c>
      <c r="K101" t="s">
        <v>249</v>
      </c>
      <c r="L101" t="s">
        <v>251</v>
      </c>
    </row>
    <row r="102" spans="1:12" x14ac:dyDescent="0.25">
      <c r="A102" t="s">
        <v>103</v>
      </c>
      <c r="B102" t="s">
        <v>133</v>
      </c>
      <c r="C102" t="s">
        <v>105</v>
      </c>
      <c r="D102" t="s">
        <v>105</v>
      </c>
      <c r="E102" t="s">
        <v>269</v>
      </c>
      <c r="F102" t="s">
        <v>149</v>
      </c>
      <c r="G102" t="s">
        <v>149</v>
      </c>
      <c r="H102" t="s">
        <v>149</v>
      </c>
      <c r="I102" t="s">
        <v>149</v>
      </c>
      <c r="J102" t="s">
        <v>149</v>
      </c>
      <c r="K102" t="s">
        <v>149</v>
      </c>
      <c r="L102" t="s">
        <v>149</v>
      </c>
    </row>
    <row r="103" spans="1:12" x14ac:dyDescent="0.25">
      <c r="A103">
        <v>1955</v>
      </c>
      <c r="B103" t="s">
        <v>134</v>
      </c>
    </row>
    <row r="104" spans="1:12" x14ac:dyDescent="0.25">
      <c r="B104" t="s">
        <v>132</v>
      </c>
    </row>
    <row r="105" spans="1:12" x14ac:dyDescent="0.25">
      <c r="A105">
        <v>1956</v>
      </c>
      <c r="B105" t="s">
        <v>134</v>
      </c>
    </row>
    <row r="106" spans="1:12" x14ac:dyDescent="0.25">
      <c r="B106" t="s">
        <v>132</v>
      </c>
    </row>
    <row r="107" spans="1:12" x14ac:dyDescent="0.25">
      <c r="A107">
        <v>1957</v>
      </c>
      <c r="B107" t="s">
        <v>134</v>
      </c>
    </row>
    <row r="108" spans="1:12" x14ac:dyDescent="0.25">
      <c r="B108" t="s">
        <v>132</v>
      </c>
    </row>
    <row r="109" spans="1:12" x14ac:dyDescent="0.25">
      <c r="A109">
        <v>1958</v>
      </c>
      <c r="B109" t="s">
        <v>134</v>
      </c>
      <c r="C109">
        <v>161</v>
      </c>
      <c r="E109">
        <v>210380.9</v>
      </c>
    </row>
    <row r="110" spans="1:12" x14ac:dyDescent="0.25">
      <c r="B110" t="s">
        <v>132</v>
      </c>
    </row>
    <row r="111" spans="1:12" x14ac:dyDescent="0.25">
      <c r="A111">
        <v>1959</v>
      </c>
      <c r="B111" t="s">
        <v>134</v>
      </c>
      <c r="C111">
        <v>781</v>
      </c>
      <c r="E111">
        <v>236807.5</v>
      </c>
    </row>
    <row r="112" spans="1:12" x14ac:dyDescent="0.25">
      <c r="B112" t="s">
        <v>132</v>
      </c>
    </row>
    <row r="113" spans="1:12" x14ac:dyDescent="0.25">
      <c r="A113" t="s">
        <v>250</v>
      </c>
      <c r="B113" t="s">
        <v>134</v>
      </c>
      <c r="C113">
        <f t="shared" ref="C113:L113" si="4">SUM(C109+C111)</f>
        <v>942</v>
      </c>
      <c r="D113">
        <f t="shared" si="4"/>
        <v>0</v>
      </c>
      <c r="E113">
        <f t="shared" si="4"/>
        <v>447188.4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0</v>
      </c>
      <c r="K113">
        <f t="shared" si="4"/>
        <v>0</v>
      </c>
      <c r="L113">
        <f t="shared" si="4"/>
        <v>0</v>
      </c>
    </row>
    <row r="114" spans="1:12" x14ac:dyDescent="0.25">
      <c r="A114" t="s">
        <v>259</v>
      </c>
      <c r="B114" t="s">
        <v>134</v>
      </c>
      <c r="C114">
        <f t="shared" ref="C114:L114" si="5">C113/2</f>
        <v>471</v>
      </c>
      <c r="D114">
        <f t="shared" si="5"/>
        <v>0</v>
      </c>
      <c r="E114">
        <f t="shared" si="5"/>
        <v>223594.2</v>
      </c>
      <c r="F114">
        <f t="shared" si="5"/>
        <v>0</v>
      </c>
      <c r="G114">
        <f t="shared" si="5"/>
        <v>0</v>
      </c>
      <c r="H114">
        <f t="shared" si="5"/>
        <v>0</v>
      </c>
      <c r="I114">
        <f t="shared" si="5"/>
        <v>0</v>
      </c>
      <c r="J114">
        <f t="shared" si="5"/>
        <v>0</v>
      </c>
      <c r="K114">
        <f t="shared" si="5"/>
        <v>0</v>
      </c>
      <c r="L114">
        <f t="shared" si="5"/>
        <v>0</v>
      </c>
    </row>
    <row r="115" spans="1:12" x14ac:dyDescent="0.25">
      <c r="A115">
        <v>1960</v>
      </c>
      <c r="B115" t="s">
        <v>134</v>
      </c>
      <c r="C115">
        <v>81</v>
      </c>
      <c r="E115">
        <v>86557.8</v>
      </c>
    </row>
    <row r="116" spans="1:12" x14ac:dyDescent="0.25">
      <c r="B116" t="s">
        <v>132</v>
      </c>
    </row>
    <row r="117" spans="1:12" x14ac:dyDescent="0.25">
      <c r="A117">
        <v>1961</v>
      </c>
      <c r="B117" t="s">
        <v>134</v>
      </c>
      <c r="C117">
        <v>252</v>
      </c>
      <c r="E117">
        <v>74375.399999999994</v>
      </c>
    </row>
    <row r="118" spans="1:12" x14ac:dyDescent="0.25">
      <c r="B118" t="s">
        <v>132</v>
      </c>
    </row>
    <row r="119" spans="1:12" x14ac:dyDescent="0.25">
      <c r="A119">
        <v>1962</v>
      </c>
      <c r="B119" t="s">
        <v>134</v>
      </c>
      <c r="C119">
        <v>327</v>
      </c>
      <c r="E119">
        <v>252267.9</v>
      </c>
    </row>
    <row r="120" spans="1:12" x14ac:dyDescent="0.25">
      <c r="B120" t="s">
        <v>132</v>
      </c>
    </row>
    <row r="121" spans="1:12" x14ac:dyDescent="0.25">
      <c r="A121">
        <v>1963</v>
      </c>
      <c r="B121" t="s">
        <v>134</v>
      </c>
      <c r="C121">
        <v>296</v>
      </c>
      <c r="E121">
        <v>170335.8</v>
      </c>
    </row>
    <row r="122" spans="1:12" x14ac:dyDescent="0.25">
      <c r="B122" t="s">
        <v>132</v>
      </c>
    </row>
    <row r="123" spans="1:12" x14ac:dyDescent="0.25">
      <c r="A123">
        <v>1964</v>
      </c>
      <c r="B123" t="s">
        <v>134</v>
      </c>
      <c r="C123">
        <v>395</v>
      </c>
      <c r="D123">
        <v>107489</v>
      </c>
      <c r="E123">
        <v>38884.1</v>
      </c>
    </row>
    <row r="124" spans="1:12" x14ac:dyDescent="0.25">
      <c r="B124" t="s">
        <v>132</v>
      </c>
    </row>
    <row r="125" spans="1:12" x14ac:dyDescent="0.25">
      <c r="A125" t="s">
        <v>252</v>
      </c>
      <c r="B125" t="s">
        <v>134</v>
      </c>
      <c r="C125">
        <f t="shared" ref="C125:L125" si="6">SUM(C115+C117+C119+C121+C123)</f>
        <v>1351</v>
      </c>
      <c r="D125">
        <f t="shared" si="6"/>
        <v>107489</v>
      </c>
      <c r="E125">
        <f t="shared" si="6"/>
        <v>622420.99999999988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  <c r="K125">
        <f t="shared" si="6"/>
        <v>0</v>
      </c>
      <c r="L125">
        <f t="shared" si="6"/>
        <v>0</v>
      </c>
    </row>
    <row r="126" spans="1:12" x14ac:dyDescent="0.25">
      <c r="A126" t="s">
        <v>260</v>
      </c>
      <c r="B126" t="s">
        <v>134</v>
      </c>
      <c r="C126">
        <f>C125/5</f>
        <v>270.2</v>
      </c>
      <c r="D126">
        <f>D125/5</f>
        <v>21497.8</v>
      </c>
      <c r="E126">
        <f>E125/5</f>
        <v>124484.19999999998</v>
      </c>
      <c r="F126">
        <f>F125/5</f>
        <v>0</v>
      </c>
      <c r="G126">
        <v>0</v>
      </c>
      <c r="H126">
        <f>H125/5</f>
        <v>0</v>
      </c>
      <c r="I126">
        <f>I125/5</f>
        <v>0</v>
      </c>
      <c r="J126">
        <f>J125/5</f>
        <v>0</v>
      </c>
      <c r="K126">
        <f>K125/5</f>
        <v>0</v>
      </c>
      <c r="L126">
        <f>L125/5</f>
        <v>0</v>
      </c>
    </row>
    <row r="127" spans="1:12" x14ac:dyDescent="0.25">
      <c r="A127" t="s">
        <v>277</v>
      </c>
    </row>
    <row r="128" spans="1:12" x14ac:dyDescent="0.25">
      <c r="A128" t="s">
        <v>276</v>
      </c>
    </row>
    <row r="129" spans="1:12" x14ac:dyDescent="0.25">
      <c r="A129" t="s">
        <v>272</v>
      </c>
    </row>
    <row r="131" spans="1:12" x14ac:dyDescent="0.25">
      <c r="A131" t="s">
        <v>100</v>
      </c>
    </row>
    <row r="133" spans="1:12" x14ac:dyDescent="0.25">
      <c r="A133" t="s">
        <v>264</v>
      </c>
      <c r="B133" t="s">
        <v>125</v>
      </c>
      <c r="C133" t="s">
        <v>126</v>
      </c>
      <c r="D133" t="s">
        <v>104</v>
      </c>
      <c r="E133" t="s">
        <v>137</v>
      </c>
      <c r="F133" t="s">
        <v>248</v>
      </c>
      <c r="G133" t="s">
        <v>255</v>
      </c>
      <c r="H133" t="s">
        <v>247</v>
      </c>
      <c r="I133" t="s">
        <v>270</v>
      </c>
      <c r="J133" t="s">
        <v>138</v>
      </c>
      <c r="K133" t="s">
        <v>249</v>
      </c>
      <c r="L133" t="s">
        <v>251</v>
      </c>
    </row>
    <row r="134" spans="1:12" x14ac:dyDescent="0.25">
      <c r="A134" t="s">
        <v>103</v>
      </c>
      <c r="B134" t="s">
        <v>133</v>
      </c>
      <c r="C134" t="s">
        <v>105</v>
      </c>
      <c r="D134" t="s">
        <v>105</v>
      </c>
      <c r="E134" t="s">
        <v>269</v>
      </c>
      <c r="F134" t="s">
        <v>149</v>
      </c>
      <c r="G134" t="s">
        <v>149</v>
      </c>
      <c r="H134" t="s">
        <v>149</v>
      </c>
      <c r="I134" t="s">
        <v>149</v>
      </c>
      <c r="J134" t="s">
        <v>149</v>
      </c>
      <c r="K134" t="s">
        <v>149</v>
      </c>
      <c r="L134" t="s">
        <v>149</v>
      </c>
    </row>
    <row r="135" spans="1:12" x14ac:dyDescent="0.25">
      <c r="A135">
        <v>1965</v>
      </c>
      <c r="B135" t="s">
        <v>134</v>
      </c>
      <c r="C135">
        <v>242</v>
      </c>
      <c r="D135">
        <v>290058</v>
      </c>
      <c r="E135">
        <v>119976.7</v>
      </c>
    </row>
    <row r="136" spans="1:12" x14ac:dyDescent="0.25">
      <c r="B136" t="s">
        <v>132</v>
      </c>
    </row>
    <row r="137" spans="1:12" x14ac:dyDescent="0.25">
      <c r="A137">
        <v>1966</v>
      </c>
      <c r="B137" t="s">
        <v>134</v>
      </c>
      <c r="C137">
        <v>157</v>
      </c>
      <c r="D137">
        <v>163687</v>
      </c>
      <c r="E137">
        <v>53565.8</v>
      </c>
    </row>
    <row r="138" spans="1:12" x14ac:dyDescent="0.25">
      <c r="B138" t="s">
        <v>132</v>
      </c>
    </row>
    <row r="139" spans="1:12" x14ac:dyDescent="0.25">
      <c r="A139">
        <v>1967</v>
      </c>
      <c r="B139" t="s">
        <v>134</v>
      </c>
      <c r="C139">
        <v>29</v>
      </c>
      <c r="D139">
        <v>3478</v>
      </c>
      <c r="E139">
        <v>1692.6</v>
      </c>
    </row>
    <row r="140" spans="1:12" x14ac:dyDescent="0.25">
      <c r="B140" t="s">
        <v>132</v>
      </c>
    </row>
    <row r="141" spans="1:12" x14ac:dyDescent="0.25">
      <c r="A141">
        <v>1968</v>
      </c>
      <c r="B141" t="s">
        <v>134</v>
      </c>
      <c r="C141">
        <v>174</v>
      </c>
      <c r="D141">
        <v>66098</v>
      </c>
      <c r="E141">
        <v>52424.5</v>
      </c>
    </row>
    <row r="142" spans="1:12" x14ac:dyDescent="0.25">
      <c r="B142" t="s">
        <v>132</v>
      </c>
    </row>
    <row r="143" spans="1:12" x14ac:dyDescent="0.25">
      <c r="A143">
        <v>1969</v>
      </c>
      <c r="B143" t="s">
        <v>134</v>
      </c>
      <c r="C143">
        <v>699</v>
      </c>
      <c r="D143">
        <v>341875</v>
      </c>
      <c r="E143">
        <v>155111.20000000001</v>
      </c>
    </row>
    <row r="144" spans="1:12" x14ac:dyDescent="0.25">
      <c r="B144" t="s">
        <v>132</v>
      </c>
    </row>
    <row r="145" spans="1:12" x14ac:dyDescent="0.25">
      <c r="A145" t="s">
        <v>252</v>
      </c>
      <c r="B145" t="s">
        <v>134</v>
      </c>
      <c r="C145">
        <f t="shared" ref="C145:L145" si="7">SUM(C135+C137+C139+C141+C143)</f>
        <v>1301</v>
      </c>
      <c r="D145">
        <f t="shared" si="7"/>
        <v>865196</v>
      </c>
      <c r="E145">
        <f t="shared" si="7"/>
        <v>382770.80000000005</v>
      </c>
      <c r="F145">
        <f t="shared" si="7"/>
        <v>0</v>
      </c>
      <c r="G145">
        <f t="shared" si="7"/>
        <v>0</v>
      </c>
      <c r="H145">
        <f t="shared" si="7"/>
        <v>0</v>
      </c>
      <c r="I145">
        <f t="shared" si="7"/>
        <v>0</v>
      </c>
      <c r="J145">
        <f t="shared" si="7"/>
        <v>0</v>
      </c>
      <c r="K145">
        <f t="shared" si="7"/>
        <v>0</v>
      </c>
      <c r="L145">
        <f t="shared" si="7"/>
        <v>0</v>
      </c>
    </row>
    <row r="146" spans="1:12" x14ac:dyDescent="0.25">
      <c r="A146" t="s">
        <v>260</v>
      </c>
      <c r="B146" t="s">
        <v>134</v>
      </c>
      <c r="C146">
        <f t="shared" ref="C146:L146" si="8">C145/5</f>
        <v>260.2</v>
      </c>
      <c r="D146">
        <f t="shared" si="8"/>
        <v>173039.2</v>
      </c>
      <c r="E146">
        <f t="shared" si="8"/>
        <v>76554.16</v>
      </c>
      <c r="F146">
        <f t="shared" si="8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</row>
    <row r="147" spans="1:12" x14ac:dyDescent="0.25">
      <c r="A147">
        <v>1970</v>
      </c>
      <c r="B147" t="s">
        <v>134</v>
      </c>
      <c r="C147">
        <v>267</v>
      </c>
      <c r="D147">
        <v>228788</v>
      </c>
      <c r="E147">
        <v>144447.6</v>
      </c>
    </row>
    <row r="148" spans="1:12" x14ac:dyDescent="0.25">
      <c r="B148" t="s">
        <v>132</v>
      </c>
    </row>
    <row r="149" spans="1:12" x14ac:dyDescent="0.25">
      <c r="A149">
        <v>1971</v>
      </c>
      <c r="B149" t="s">
        <v>134</v>
      </c>
      <c r="C149">
        <v>357</v>
      </c>
      <c r="D149">
        <v>115881</v>
      </c>
      <c r="E149">
        <v>71860.600000000006</v>
      </c>
    </row>
    <row r="150" spans="1:12" x14ac:dyDescent="0.25">
      <c r="B150" t="s">
        <v>132</v>
      </c>
    </row>
    <row r="151" spans="1:12" x14ac:dyDescent="0.25">
      <c r="A151">
        <v>1972</v>
      </c>
      <c r="B151" t="s">
        <v>134</v>
      </c>
      <c r="C151">
        <v>852</v>
      </c>
      <c r="D151">
        <v>656361</v>
      </c>
      <c r="E151">
        <v>16236.5</v>
      </c>
    </row>
    <row r="152" spans="1:12" x14ac:dyDescent="0.25">
      <c r="B152" t="s">
        <v>132</v>
      </c>
    </row>
    <row r="153" spans="1:12" x14ac:dyDescent="0.25">
      <c r="A153">
        <v>1973</v>
      </c>
      <c r="B153" t="s">
        <v>134</v>
      </c>
      <c r="C153">
        <v>103</v>
      </c>
      <c r="D153">
        <v>9139</v>
      </c>
      <c r="E153">
        <v>24428</v>
      </c>
    </row>
    <row r="154" spans="1:12" x14ac:dyDescent="0.25">
      <c r="B154" t="s">
        <v>132</v>
      </c>
    </row>
    <row r="155" spans="1:12" x14ac:dyDescent="0.25">
      <c r="A155">
        <v>1974</v>
      </c>
      <c r="B155" t="s">
        <v>134</v>
      </c>
      <c r="C155">
        <v>178</v>
      </c>
      <c r="D155">
        <v>34399</v>
      </c>
      <c r="E155">
        <v>113667.45</v>
      </c>
    </row>
    <row r="156" spans="1:12" x14ac:dyDescent="0.25">
      <c r="B156" t="s">
        <v>132</v>
      </c>
    </row>
    <row r="157" spans="1:12" x14ac:dyDescent="0.25">
      <c r="A157" t="s">
        <v>252</v>
      </c>
      <c r="B157" t="s">
        <v>134</v>
      </c>
      <c r="C157">
        <f t="shared" ref="C157:L157" si="9">SUM(C147+C149+C151+C153+C155)</f>
        <v>1757</v>
      </c>
      <c r="D157">
        <f t="shared" si="9"/>
        <v>1044568</v>
      </c>
      <c r="E157">
        <f t="shared" si="9"/>
        <v>370640.15</v>
      </c>
      <c r="F157">
        <f t="shared" si="9"/>
        <v>0</v>
      </c>
      <c r="G157">
        <f t="shared" si="9"/>
        <v>0</v>
      </c>
      <c r="H157">
        <f t="shared" si="9"/>
        <v>0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</row>
    <row r="158" spans="1:12" x14ac:dyDescent="0.25">
      <c r="A158" t="s">
        <v>260</v>
      </c>
      <c r="B158" t="s">
        <v>134</v>
      </c>
      <c r="C158">
        <f t="shared" ref="C158:L158" si="10">C157/5</f>
        <v>351.4</v>
      </c>
      <c r="D158">
        <f t="shared" si="10"/>
        <v>208913.6</v>
      </c>
      <c r="E158">
        <f t="shared" si="10"/>
        <v>74128.03</v>
      </c>
      <c r="F158">
        <f t="shared" si="10"/>
        <v>0</v>
      </c>
      <c r="G158">
        <f t="shared" si="10"/>
        <v>0</v>
      </c>
      <c r="H158">
        <f t="shared" si="10"/>
        <v>0</v>
      </c>
      <c r="I158">
        <f t="shared" si="10"/>
        <v>0</v>
      </c>
      <c r="J158">
        <f t="shared" si="10"/>
        <v>0</v>
      </c>
      <c r="K158">
        <f t="shared" si="10"/>
        <v>0</v>
      </c>
      <c r="L158">
        <f t="shared" si="10"/>
        <v>0</v>
      </c>
    </row>
    <row r="159" spans="1:12" x14ac:dyDescent="0.25">
      <c r="A159" t="s">
        <v>277</v>
      </c>
    </row>
    <row r="160" spans="1:12" x14ac:dyDescent="0.25">
      <c r="A160" t="s">
        <v>276</v>
      </c>
    </row>
    <row r="161" spans="1:12" x14ac:dyDescent="0.25">
      <c r="A161" t="s">
        <v>272</v>
      </c>
    </row>
    <row r="163" spans="1:12" x14ac:dyDescent="0.25">
      <c r="A163" t="s">
        <v>100</v>
      </c>
    </row>
    <row r="165" spans="1:12" x14ac:dyDescent="0.25">
      <c r="A165" t="s">
        <v>264</v>
      </c>
      <c r="B165" t="s">
        <v>125</v>
      </c>
      <c r="C165" t="s">
        <v>126</v>
      </c>
      <c r="D165" t="s">
        <v>104</v>
      </c>
      <c r="E165" t="s">
        <v>137</v>
      </c>
      <c r="F165" t="s">
        <v>248</v>
      </c>
      <c r="G165" t="s">
        <v>255</v>
      </c>
      <c r="H165" t="s">
        <v>247</v>
      </c>
      <c r="I165" t="s">
        <v>270</v>
      </c>
      <c r="J165" t="s">
        <v>138</v>
      </c>
      <c r="K165" t="s">
        <v>249</v>
      </c>
      <c r="L165" t="s">
        <v>251</v>
      </c>
    </row>
    <row r="166" spans="1:12" x14ac:dyDescent="0.25">
      <c r="A166" t="s">
        <v>103</v>
      </c>
      <c r="B166" t="s">
        <v>133</v>
      </c>
      <c r="C166" t="s">
        <v>105</v>
      </c>
      <c r="D166" t="s">
        <v>105</v>
      </c>
      <c r="E166" t="s">
        <v>269</v>
      </c>
      <c r="F166" t="s">
        <v>149</v>
      </c>
      <c r="G166" t="s">
        <v>149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</row>
    <row r="167" spans="1:12" x14ac:dyDescent="0.25">
      <c r="A167">
        <v>1975</v>
      </c>
      <c r="B167" t="s">
        <v>134</v>
      </c>
      <c r="C167">
        <v>91</v>
      </c>
      <c r="D167">
        <v>4098</v>
      </c>
      <c r="E167">
        <v>86312.28</v>
      </c>
    </row>
    <row r="168" spans="1:12" x14ac:dyDescent="0.25">
      <c r="B168" t="s">
        <v>132</v>
      </c>
    </row>
    <row r="169" spans="1:12" x14ac:dyDescent="0.25">
      <c r="A169">
        <v>1976</v>
      </c>
      <c r="B169" t="s">
        <v>134</v>
      </c>
      <c r="C169">
        <v>529</v>
      </c>
      <c r="D169">
        <v>9901</v>
      </c>
      <c r="E169">
        <v>28341.75</v>
      </c>
    </row>
    <row r="170" spans="1:12" x14ac:dyDescent="0.25">
      <c r="B170" t="s">
        <v>132</v>
      </c>
    </row>
    <row r="171" spans="1:12" x14ac:dyDescent="0.25">
      <c r="A171">
        <v>1977</v>
      </c>
      <c r="B171" t="s">
        <v>134</v>
      </c>
      <c r="C171">
        <v>345</v>
      </c>
      <c r="D171">
        <v>73484</v>
      </c>
      <c r="E171">
        <v>15353.3</v>
      </c>
    </row>
    <row r="172" spans="1:12" x14ac:dyDescent="0.25">
      <c r="B172" t="s">
        <v>132</v>
      </c>
    </row>
    <row r="173" spans="1:12" x14ac:dyDescent="0.25">
      <c r="A173">
        <v>1978</v>
      </c>
      <c r="B173" t="s">
        <v>134</v>
      </c>
      <c r="C173">
        <v>158</v>
      </c>
      <c r="D173">
        <v>21819</v>
      </c>
      <c r="E173">
        <v>62275.68</v>
      </c>
    </row>
    <row r="174" spans="1:12" x14ac:dyDescent="0.25">
      <c r="B174" t="s">
        <v>132</v>
      </c>
    </row>
    <row r="175" spans="1:12" x14ac:dyDescent="0.25">
      <c r="A175">
        <v>1979</v>
      </c>
      <c r="B175" t="s">
        <v>134</v>
      </c>
      <c r="C175">
        <v>423</v>
      </c>
      <c r="D175">
        <v>30331</v>
      </c>
      <c r="E175">
        <v>125740.04</v>
      </c>
    </row>
    <row r="176" spans="1:12" x14ac:dyDescent="0.25">
      <c r="B176" t="s">
        <v>132</v>
      </c>
    </row>
    <row r="177" spans="1:12" x14ac:dyDescent="0.25">
      <c r="A177" t="s">
        <v>252</v>
      </c>
      <c r="B177" t="s">
        <v>134</v>
      </c>
      <c r="C177">
        <f t="shared" ref="C177:L177" si="11">SUM(C167+C169+C171+C173+C175)</f>
        <v>1546</v>
      </c>
      <c r="D177">
        <f t="shared" si="11"/>
        <v>139633</v>
      </c>
      <c r="E177">
        <f t="shared" si="11"/>
        <v>318023.05</v>
      </c>
      <c r="F177">
        <f t="shared" si="11"/>
        <v>0</v>
      </c>
      <c r="G177">
        <f t="shared" si="11"/>
        <v>0</v>
      </c>
      <c r="H177">
        <f t="shared" si="11"/>
        <v>0</v>
      </c>
      <c r="I177">
        <f t="shared" si="11"/>
        <v>0</v>
      </c>
      <c r="J177">
        <f t="shared" si="11"/>
        <v>0</v>
      </c>
      <c r="K177">
        <f t="shared" si="11"/>
        <v>0</v>
      </c>
      <c r="L177">
        <f t="shared" si="11"/>
        <v>0</v>
      </c>
    </row>
    <row r="178" spans="1:12" x14ac:dyDescent="0.25">
      <c r="A178" t="s">
        <v>260</v>
      </c>
      <c r="B178" t="s">
        <v>134</v>
      </c>
      <c r="C178">
        <f t="shared" ref="C178:L178" si="12">C177/5</f>
        <v>309.2</v>
      </c>
      <c r="D178">
        <f t="shared" si="12"/>
        <v>27926.6</v>
      </c>
      <c r="E178">
        <f t="shared" si="12"/>
        <v>63604.61</v>
      </c>
      <c r="F178">
        <f t="shared" si="12"/>
        <v>0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</row>
    <row r="179" spans="1:12" x14ac:dyDescent="0.25">
      <c r="A179">
        <v>1980</v>
      </c>
      <c r="B179" t="s">
        <v>134</v>
      </c>
      <c r="C179">
        <v>279</v>
      </c>
      <c r="D179">
        <v>53860</v>
      </c>
      <c r="E179">
        <v>115761.97</v>
      </c>
    </row>
    <row r="180" spans="1:12" x14ac:dyDescent="0.25">
      <c r="B180" t="s">
        <v>132</v>
      </c>
    </row>
    <row r="181" spans="1:12" x14ac:dyDescent="0.25">
      <c r="A181">
        <v>1981</v>
      </c>
      <c r="B181" t="s">
        <v>134</v>
      </c>
      <c r="C181">
        <v>216</v>
      </c>
      <c r="D181">
        <v>18306</v>
      </c>
      <c r="E181">
        <v>149583.13</v>
      </c>
    </row>
    <row r="182" spans="1:12" x14ac:dyDescent="0.25">
      <c r="B182" t="s">
        <v>132</v>
      </c>
    </row>
    <row r="183" spans="1:12" x14ac:dyDescent="0.25">
      <c r="A183">
        <v>1982</v>
      </c>
      <c r="B183" t="s">
        <v>134</v>
      </c>
      <c r="C183">
        <v>121</v>
      </c>
      <c r="D183">
        <v>6609</v>
      </c>
      <c r="E183">
        <v>37007.21</v>
      </c>
    </row>
    <row r="184" spans="1:12" x14ac:dyDescent="0.25">
      <c r="B184" t="s">
        <v>132</v>
      </c>
    </row>
    <row r="185" spans="1:12" x14ac:dyDescent="0.25">
      <c r="A185">
        <v>1983</v>
      </c>
      <c r="B185" t="s">
        <v>134</v>
      </c>
      <c r="C185">
        <v>91</v>
      </c>
      <c r="D185">
        <v>1355</v>
      </c>
      <c r="E185">
        <v>24850.9</v>
      </c>
    </row>
    <row r="186" spans="1:12" x14ac:dyDescent="0.25">
      <c r="B186" t="s">
        <v>132</v>
      </c>
    </row>
    <row r="187" spans="1:12" x14ac:dyDescent="0.25">
      <c r="A187">
        <v>1984</v>
      </c>
      <c r="B187" t="s">
        <v>134</v>
      </c>
      <c r="C187">
        <v>265</v>
      </c>
      <c r="D187">
        <v>364236</v>
      </c>
      <c r="E187">
        <v>140198.79999999999</v>
      </c>
    </row>
    <row r="188" spans="1:12" x14ac:dyDescent="0.25">
      <c r="B188" t="s">
        <v>132</v>
      </c>
    </row>
    <row r="189" spans="1:12" x14ac:dyDescent="0.25">
      <c r="A189" t="s">
        <v>252</v>
      </c>
      <c r="B189" t="s">
        <v>134</v>
      </c>
      <c r="C189">
        <f t="shared" ref="C189:L189" si="13">SUM(C179+C181+C183+C185+C187)</f>
        <v>972</v>
      </c>
      <c r="D189">
        <f t="shared" si="13"/>
        <v>444366</v>
      </c>
      <c r="E189">
        <f t="shared" si="13"/>
        <v>467402.01</v>
      </c>
      <c r="F189">
        <f t="shared" si="13"/>
        <v>0</v>
      </c>
      <c r="G189">
        <f t="shared" si="13"/>
        <v>0</v>
      </c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</row>
    <row r="190" spans="1:12" x14ac:dyDescent="0.25">
      <c r="A190" t="s">
        <v>260</v>
      </c>
      <c r="B190" t="s">
        <v>134</v>
      </c>
      <c r="C190">
        <f t="shared" ref="C190:L190" si="14">C189/5</f>
        <v>194.4</v>
      </c>
      <c r="D190">
        <f t="shared" si="14"/>
        <v>88873.2</v>
      </c>
      <c r="E190">
        <f t="shared" si="14"/>
        <v>93480.402000000002</v>
      </c>
      <c r="F190">
        <f t="shared" si="14"/>
        <v>0</v>
      </c>
      <c r="G190">
        <f t="shared" si="14"/>
        <v>0</v>
      </c>
      <c r="H190">
        <f t="shared" si="14"/>
        <v>0</v>
      </c>
      <c r="I190">
        <f t="shared" si="14"/>
        <v>0</v>
      </c>
      <c r="J190">
        <f t="shared" si="14"/>
        <v>0</v>
      </c>
      <c r="K190">
        <f t="shared" si="14"/>
        <v>0</v>
      </c>
      <c r="L190">
        <f t="shared" si="14"/>
        <v>0</v>
      </c>
    </row>
    <row r="191" spans="1:12" x14ac:dyDescent="0.25">
      <c r="A191" t="s">
        <v>277</v>
      </c>
    </row>
    <row r="192" spans="1:12" x14ac:dyDescent="0.25">
      <c r="A192" t="s">
        <v>276</v>
      </c>
    </row>
    <row r="193" spans="1:12" x14ac:dyDescent="0.25">
      <c r="A193" t="s">
        <v>272</v>
      </c>
    </row>
    <row r="195" spans="1:12" x14ac:dyDescent="0.25">
      <c r="A195" t="s">
        <v>100</v>
      </c>
    </row>
    <row r="197" spans="1:12" x14ac:dyDescent="0.25">
      <c r="A197" t="s">
        <v>264</v>
      </c>
      <c r="B197" t="s">
        <v>125</v>
      </c>
      <c r="C197" t="s">
        <v>126</v>
      </c>
      <c r="D197" t="s">
        <v>104</v>
      </c>
      <c r="E197" t="s">
        <v>137</v>
      </c>
      <c r="F197" t="s">
        <v>248</v>
      </c>
      <c r="G197" t="s">
        <v>255</v>
      </c>
      <c r="H197" t="s">
        <v>247</v>
      </c>
      <c r="I197" t="s">
        <v>270</v>
      </c>
      <c r="J197" t="s">
        <v>138</v>
      </c>
      <c r="K197" t="s">
        <v>249</v>
      </c>
      <c r="L197" t="s">
        <v>251</v>
      </c>
    </row>
    <row r="198" spans="1:12" x14ac:dyDescent="0.25">
      <c r="A198" t="s">
        <v>103</v>
      </c>
      <c r="B198" t="s">
        <v>133</v>
      </c>
      <c r="C198" t="s">
        <v>105</v>
      </c>
      <c r="D198" t="s">
        <v>105</v>
      </c>
      <c r="E198" t="s">
        <v>269</v>
      </c>
      <c r="F198" t="s">
        <v>149</v>
      </c>
      <c r="G198" t="s">
        <v>149</v>
      </c>
      <c r="H198" t="s">
        <v>149</v>
      </c>
      <c r="I198" t="s">
        <v>149</v>
      </c>
      <c r="J198" t="s">
        <v>149</v>
      </c>
      <c r="K198" t="s">
        <v>149</v>
      </c>
      <c r="L198" t="s">
        <v>149</v>
      </c>
    </row>
    <row r="199" spans="1:12" x14ac:dyDescent="0.25">
      <c r="A199">
        <v>1985</v>
      </c>
      <c r="B199" t="s">
        <v>134</v>
      </c>
      <c r="C199">
        <v>250</v>
      </c>
      <c r="D199">
        <v>72257</v>
      </c>
      <c r="E199">
        <v>126291.88400000001</v>
      </c>
    </row>
    <row r="200" spans="1:12" x14ac:dyDescent="0.25">
      <c r="B200" t="s">
        <v>132</v>
      </c>
    </row>
    <row r="201" spans="1:12" x14ac:dyDescent="0.25">
      <c r="A201">
        <v>1986</v>
      </c>
      <c r="B201" t="s">
        <v>134</v>
      </c>
      <c r="C201">
        <v>156</v>
      </c>
      <c r="D201">
        <v>99114</v>
      </c>
      <c r="E201">
        <v>86701.43</v>
      </c>
    </row>
    <row r="202" spans="1:12" x14ac:dyDescent="0.25">
      <c r="B202" t="s">
        <v>132</v>
      </c>
    </row>
    <row r="203" spans="1:12" x14ac:dyDescent="0.25">
      <c r="A203">
        <v>1987</v>
      </c>
      <c r="B203" t="s">
        <v>134</v>
      </c>
      <c r="C203">
        <v>1022</v>
      </c>
      <c r="D203">
        <v>272277</v>
      </c>
      <c r="E203">
        <v>300452.55</v>
      </c>
    </row>
    <row r="204" spans="1:12" x14ac:dyDescent="0.25">
      <c r="B204" t="s">
        <v>132</v>
      </c>
    </row>
    <row r="205" spans="1:12" x14ac:dyDescent="0.25">
      <c r="A205">
        <v>1988</v>
      </c>
      <c r="B205" t="s">
        <v>134</v>
      </c>
      <c r="C205">
        <v>143</v>
      </c>
      <c r="D205">
        <v>5053</v>
      </c>
      <c r="E205">
        <v>17986.66</v>
      </c>
    </row>
    <row r="206" spans="1:12" x14ac:dyDescent="0.25">
      <c r="B206" t="s">
        <v>132</v>
      </c>
    </row>
    <row r="207" spans="1:12" x14ac:dyDescent="0.25">
      <c r="A207">
        <v>1989</v>
      </c>
      <c r="B207" t="s">
        <v>134</v>
      </c>
      <c r="C207">
        <v>307</v>
      </c>
      <c r="D207">
        <v>92593</v>
      </c>
      <c r="E207">
        <v>121060.11</v>
      </c>
    </row>
    <row r="208" spans="1:12" x14ac:dyDescent="0.25">
      <c r="B208" t="s">
        <v>132</v>
      </c>
    </row>
    <row r="209" spans="1:12" x14ac:dyDescent="0.25">
      <c r="A209" t="s">
        <v>252</v>
      </c>
      <c r="B209" t="s">
        <v>134</v>
      </c>
      <c r="C209">
        <f t="shared" ref="C209:L209" si="15">SUM(C199+C201+C203+C205+C207)</f>
        <v>1878</v>
      </c>
      <c r="D209">
        <f t="shared" si="15"/>
        <v>541294</v>
      </c>
      <c r="E209">
        <f t="shared" si="15"/>
        <v>652492.63399999996</v>
      </c>
      <c r="F209">
        <f t="shared" si="15"/>
        <v>0</v>
      </c>
      <c r="G209">
        <f t="shared" si="15"/>
        <v>0</v>
      </c>
      <c r="H209">
        <f t="shared" si="15"/>
        <v>0</v>
      </c>
      <c r="I209">
        <f t="shared" si="15"/>
        <v>0</v>
      </c>
      <c r="J209">
        <f t="shared" si="15"/>
        <v>0</v>
      </c>
      <c r="K209">
        <f t="shared" si="15"/>
        <v>0</v>
      </c>
      <c r="L209">
        <f t="shared" si="15"/>
        <v>0</v>
      </c>
    </row>
    <row r="210" spans="1:12" x14ac:dyDescent="0.25">
      <c r="A210" t="s">
        <v>260</v>
      </c>
      <c r="B210" t="s">
        <v>134</v>
      </c>
      <c r="C210">
        <f t="shared" ref="C210:L210" si="16">C209/5</f>
        <v>375.6</v>
      </c>
      <c r="D210">
        <f t="shared" si="16"/>
        <v>108258.8</v>
      </c>
      <c r="E210">
        <f t="shared" si="16"/>
        <v>130498.52679999999</v>
      </c>
      <c r="F210">
        <f t="shared" si="16"/>
        <v>0</v>
      </c>
      <c r="G210">
        <f t="shared" si="16"/>
        <v>0</v>
      </c>
      <c r="H210">
        <f t="shared" si="16"/>
        <v>0</v>
      </c>
      <c r="I210">
        <f t="shared" si="16"/>
        <v>0</v>
      </c>
      <c r="J210">
        <f t="shared" si="16"/>
        <v>0</v>
      </c>
      <c r="K210">
        <f t="shared" si="16"/>
        <v>0</v>
      </c>
      <c r="L210">
        <f t="shared" si="16"/>
        <v>0</v>
      </c>
    </row>
    <row r="211" spans="1:12" x14ac:dyDescent="0.25">
      <c r="A211">
        <v>1990</v>
      </c>
      <c r="B211" t="s">
        <v>134</v>
      </c>
      <c r="C211">
        <v>257</v>
      </c>
      <c r="D211">
        <v>203314</v>
      </c>
      <c r="E211">
        <v>124276.1</v>
      </c>
    </row>
    <row r="212" spans="1:12" x14ac:dyDescent="0.25">
      <c r="B212" t="s">
        <v>132</v>
      </c>
    </row>
    <row r="213" spans="1:12" x14ac:dyDescent="0.25">
      <c r="A213">
        <v>1991</v>
      </c>
      <c r="B213" t="s">
        <v>134</v>
      </c>
      <c r="C213">
        <v>240</v>
      </c>
      <c r="D213">
        <v>29573</v>
      </c>
      <c r="E213">
        <v>61172.58</v>
      </c>
    </row>
    <row r="214" spans="1:12" x14ac:dyDescent="0.25">
      <c r="B214" t="s">
        <v>132</v>
      </c>
    </row>
    <row r="215" spans="1:12" x14ac:dyDescent="0.25">
      <c r="A215">
        <v>1992</v>
      </c>
      <c r="B215" t="s">
        <v>134</v>
      </c>
      <c r="C215">
        <v>40</v>
      </c>
      <c r="D215">
        <v>965</v>
      </c>
      <c r="E215">
        <v>13968.11</v>
      </c>
    </row>
    <row r="216" spans="1:12" x14ac:dyDescent="0.25">
      <c r="B216" t="s">
        <v>132</v>
      </c>
    </row>
    <row r="217" spans="1:12" x14ac:dyDescent="0.25">
      <c r="A217">
        <v>1993</v>
      </c>
      <c r="B217" t="s">
        <v>134</v>
      </c>
      <c r="C217">
        <v>69</v>
      </c>
      <c r="D217">
        <v>13779</v>
      </c>
      <c r="E217">
        <v>58488.21</v>
      </c>
    </row>
    <row r="218" spans="1:12" x14ac:dyDescent="0.25">
      <c r="B218" t="s">
        <v>132</v>
      </c>
    </row>
    <row r="219" spans="1:12" x14ac:dyDescent="0.25">
      <c r="A219">
        <v>1994</v>
      </c>
      <c r="B219" t="s">
        <v>134</v>
      </c>
      <c r="C219">
        <v>72</v>
      </c>
      <c r="D219">
        <v>11852</v>
      </c>
      <c r="E219">
        <v>6275.2</v>
      </c>
    </row>
    <row r="220" spans="1:12" x14ac:dyDescent="0.25">
      <c r="B220" t="s">
        <v>132</v>
      </c>
    </row>
    <row r="221" spans="1:12" x14ac:dyDescent="0.25">
      <c r="A221" t="s">
        <v>252</v>
      </c>
      <c r="B221" t="s">
        <v>134</v>
      </c>
      <c r="C221">
        <f t="shared" ref="C221:L221" si="17">SUM(C211+C213+C215+C217+C219)</f>
        <v>678</v>
      </c>
      <c r="D221">
        <f t="shared" si="17"/>
        <v>259483</v>
      </c>
      <c r="E221">
        <f t="shared" si="17"/>
        <v>264180.19999999995</v>
      </c>
      <c r="F221">
        <f t="shared" si="17"/>
        <v>0</v>
      </c>
      <c r="G221">
        <f t="shared" si="17"/>
        <v>0</v>
      </c>
      <c r="H221">
        <f t="shared" si="17"/>
        <v>0</v>
      </c>
      <c r="I221">
        <f t="shared" si="17"/>
        <v>0</v>
      </c>
      <c r="J221">
        <f t="shared" si="17"/>
        <v>0</v>
      </c>
      <c r="K221">
        <f t="shared" si="17"/>
        <v>0</v>
      </c>
      <c r="L221">
        <f t="shared" si="17"/>
        <v>0</v>
      </c>
    </row>
    <row r="222" spans="1:12" x14ac:dyDescent="0.25">
      <c r="A222" t="s">
        <v>260</v>
      </c>
      <c r="B222" t="s">
        <v>134</v>
      </c>
      <c r="C222">
        <f t="shared" ref="C222:L222" si="18">C221/5</f>
        <v>135.6</v>
      </c>
      <c r="D222">
        <f t="shared" si="18"/>
        <v>51896.6</v>
      </c>
      <c r="E222">
        <f t="shared" si="18"/>
        <v>52836.039999999994</v>
      </c>
      <c r="F222">
        <f t="shared" si="18"/>
        <v>0</v>
      </c>
      <c r="G222">
        <f t="shared" si="18"/>
        <v>0</v>
      </c>
      <c r="H222">
        <f t="shared" si="18"/>
        <v>0</v>
      </c>
      <c r="I222">
        <f t="shared" si="18"/>
        <v>0</v>
      </c>
      <c r="J222">
        <f t="shared" si="18"/>
        <v>0</v>
      </c>
      <c r="K222">
        <f t="shared" si="18"/>
        <v>0</v>
      </c>
      <c r="L222">
        <f t="shared" si="18"/>
        <v>0</v>
      </c>
    </row>
    <row r="223" spans="1:12" x14ac:dyDescent="0.25">
      <c r="A223" t="s">
        <v>277</v>
      </c>
    </row>
    <row r="224" spans="1:12" x14ac:dyDescent="0.25">
      <c r="A224" t="s">
        <v>276</v>
      </c>
    </row>
    <row r="225" spans="1:12" x14ac:dyDescent="0.25">
      <c r="A225" t="s">
        <v>272</v>
      </c>
    </row>
    <row r="227" spans="1:12" x14ac:dyDescent="0.25">
      <c r="A227" t="s">
        <v>100</v>
      </c>
    </row>
    <row r="229" spans="1:12" x14ac:dyDescent="0.25">
      <c r="A229" t="s">
        <v>264</v>
      </c>
      <c r="B229" t="s">
        <v>125</v>
      </c>
      <c r="C229" t="s">
        <v>126</v>
      </c>
      <c r="D229" t="s">
        <v>104</v>
      </c>
      <c r="E229" t="s">
        <v>137</v>
      </c>
      <c r="F229" t="s">
        <v>248</v>
      </c>
      <c r="G229" t="s">
        <v>255</v>
      </c>
      <c r="H229" t="s">
        <v>247</v>
      </c>
      <c r="I229" t="s">
        <v>270</v>
      </c>
      <c r="J229" t="s">
        <v>138</v>
      </c>
      <c r="K229" t="s">
        <v>249</v>
      </c>
      <c r="L229" t="s">
        <v>251</v>
      </c>
    </row>
    <row r="230" spans="1:12" x14ac:dyDescent="0.25">
      <c r="A230" t="s">
        <v>103</v>
      </c>
      <c r="B230" t="s">
        <v>133</v>
      </c>
      <c r="C230" t="s">
        <v>105</v>
      </c>
      <c r="D230" t="s">
        <v>105</v>
      </c>
      <c r="E230" t="s">
        <v>269</v>
      </c>
      <c r="F230" t="s">
        <v>149</v>
      </c>
      <c r="G230" t="s">
        <v>149</v>
      </c>
      <c r="H230" t="s">
        <v>149</v>
      </c>
      <c r="I230" t="s">
        <v>149</v>
      </c>
      <c r="J230" t="s">
        <v>149</v>
      </c>
      <c r="K230" t="s">
        <v>149</v>
      </c>
      <c r="L230" t="s">
        <v>149</v>
      </c>
    </row>
    <row r="231" spans="1:12" x14ac:dyDescent="0.25">
      <c r="A231">
        <v>1995</v>
      </c>
      <c r="B231" t="s">
        <v>134</v>
      </c>
      <c r="C231">
        <v>158</v>
      </c>
      <c r="D231">
        <v>30408</v>
      </c>
      <c r="E231">
        <v>79253.67</v>
      </c>
    </row>
    <row r="232" spans="1:12" x14ac:dyDescent="0.25">
      <c r="B232" t="s">
        <v>132</v>
      </c>
    </row>
    <row r="233" spans="1:12" x14ac:dyDescent="0.25">
      <c r="A233">
        <v>1996</v>
      </c>
      <c r="B233" t="s">
        <v>134</v>
      </c>
      <c r="C233">
        <v>77</v>
      </c>
      <c r="D233">
        <v>18686</v>
      </c>
      <c r="E233">
        <v>47967.6</v>
      </c>
    </row>
    <row r="234" spans="1:12" x14ac:dyDescent="0.25">
      <c r="B234" t="s">
        <v>132</v>
      </c>
    </row>
    <row r="235" spans="1:12" x14ac:dyDescent="0.25">
      <c r="A235">
        <v>1997</v>
      </c>
      <c r="B235" t="s">
        <v>134</v>
      </c>
      <c r="C235">
        <v>38</v>
      </c>
      <c r="D235">
        <v>6296</v>
      </c>
      <c r="E235">
        <v>45773.46</v>
      </c>
    </row>
    <row r="236" spans="1:12" x14ac:dyDescent="0.25">
      <c r="B236" t="s">
        <v>132</v>
      </c>
    </row>
    <row r="237" spans="1:12" x14ac:dyDescent="0.25">
      <c r="A237">
        <v>1998</v>
      </c>
      <c r="B237" t="s">
        <v>134</v>
      </c>
      <c r="C237">
        <v>384</v>
      </c>
      <c r="D237">
        <v>30308</v>
      </c>
      <c r="E237">
        <v>91628.86</v>
      </c>
    </row>
    <row r="238" spans="1:12" x14ac:dyDescent="0.25">
      <c r="B238" t="s">
        <v>132</v>
      </c>
      <c r="F238">
        <v>38618311</v>
      </c>
      <c r="G238">
        <v>1316387</v>
      </c>
      <c r="H238">
        <v>105291458</v>
      </c>
      <c r="J238">
        <v>1227365896</v>
      </c>
      <c r="K238">
        <v>210218675</v>
      </c>
      <c r="L238">
        <v>1582810838</v>
      </c>
    </row>
    <row r="239" spans="1:12" x14ac:dyDescent="0.25">
      <c r="A239">
        <v>1999</v>
      </c>
      <c r="B239" t="s">
        <v>134</v>
      </c>
      <c r="C239">
        <v>89</v>
      </c>
      <c r="D239">
        <v>26656</v>
      </c>
      <c r="E239">
        <v>76128</v>
      </c>
    </row>
    <row r="240" spans="1:12" x14ac:dyDescent="0.25">
      <c r="B240" t="s">
        <v>132</v>
      </c>
      <c r="F240">
        <v>40559178</v>
      </c>
      <c r="G240">
        <v>2217879</v>
      </c>
      <c r="H240">
        <v>24194876</v>
      </c>
      <c r="J240">
        <v>945459173</v>
      </c>
      <c r="K240">
        <v>207249993</v>
      </c>
      <c r="L240">
        <f>SUM(F240:K240)</f>
        <v>1219681099</v>
      </c>
    </row>
    <row r="241" spans="1:12" x14ac:dyDescent="0.25">
      <c r="A241" t="s">
        <v>252</v>
      </c>
      <c r="B241" t="s">
        <v>134</v>
      </c>
      <c r="C241">
        <f t="shared" ref="C241:L241" si="19">SUM(C231,C233,C235,C237,C239)</f>
        <v>746</v>
      </c>
      <c r="D241">
        <f t="shared" si="19"/>
        <v>112354</v>
      </c>
      <c r="E241">
        <f t="shared" si="19"/>
        <v>340751.58999999997</v>
      </c>
      <c r="F241">
        <f t="shared" si="19"/>
        <v>0</v>
      </c>
      <c r="G241">
        <f t="shared" si="19"/>
        <v>0</v>
      </c>
      <c r="H241">
        <f t="shared" si="19"/>
        <v>0</v>
      </c>
      <c r="I241">
        <f t="shared" si="19"/>
        <v>0</v>
      </c>
      <c r="J241">
        <f t="shared" si="19"/>
        <v>0</v>
      </c>
      <c r="K241">
        <f t="shared" si="19"/>
        <v>0</v>
      </c>
      <c r="L241">
        <f t="shared" si="19"/>
        <v>0</v>
      </c>
    </row>
    <row r="242" spans="1:12" x14ac:dyDescent="0.25">
      <c r="A242" t="s">
        <v>260</v>
      </c>
      <c r="B242" t="s">
        <v>134</v>
      </c>
      <c r="C242">
        <f t="shared" ref="C242:L242" si="20">C241/5</f>
        <v>149.19999999999999</v>
      </c>
      <c r="D242">
        <f t="shared" si="20"/>
        <v>22470.799999999999</v>
      </c>
      <c r="E242">
        <f t="shared" si="20"/>
        <v>68150.317999999999</v>
      </c>
      <c r="F242">
        <f t="shared" si="20"/>
        <v>0</v>
      </c>
      <c r="G242">
        <f t="shared" si="20"/>
        <v>0</v>
      </c>
      <c r="H242">
        <f t="shared" si="20"/>
        <v>0</v>
      </c>
      <c r="I242">
        <f t="shared" si="20"/>
        <v>0</v>
      </c>
      <c r="J242">
        <f t="shared" si="20"/>
        <v>0</v>
      </c>
      <c r="K242">
        <f t="shared" si="20"/>
        <v>0</v>
      </c>
      <c r="L242">
        <f t="shared" si="20"/>
        <v>0</v>
      </c>
    </row>
    <row r="243" spans="1:12" x14ac:dyDescent="0.25">
      <c r="A243">
        <v>2000</v>
      </c>
      <c r="B243" t="s">
        <v>134</v>
      </c>
      <c r="C243">
        <v>49</v>
      </c>
      <c r="D243">
        <v>3665</v>
      </c>
      <c r="E243">
        <v>53092</v>
      </c>
    </row>
    <row r="244" spans="1:12" x14ac:dyDescent="0.25">
      <c r="B244" t="s">
        <v>132</v>
      </c>
      <c r="F244">
        <v>11378287</v>
      </c>
      <c r="G244">
        <v>8098218</v>
      </c>
      <c r="H244">
        <v>6435811</v>
      </c>
      <c r="I244">
        <v>0</v>
      </c>
      <c r="J244">
        <v>530451918</v>
      </c>
      <c r="K244">
        <v>89086819</v>
      </c>
      <c r="L244">
        <v>645451053</v>
      </c>
    </row>
    <row r="245" spans="1:12" x14ac:dyDescent="0.25">
      <c r="A245">
        <v>2001</v>
      </c>
      <c r="B245" t="s">
        <v>134</v>
      </c>
      <c r="C245">
        <v>82</v>
      </c>
      <c r="D245">
        <v>4165</v>
      </c>
      <c r="E245">
        <v>20012</v>
      </c>
    </row>
    <row r="246" spans="1:12" x14ac:dyDescent="0.25">
      <c r="B246" t="s">
        <v>132</v>
      </c>
      <c r="F246">
        <v>10813131</v>
      </c>
      <c r="G246">
        <v>998704</v>
      </c>
      <c r="H246">
        <v>10361108</v>
      </c>
      <c r="I246">
        <v>0</v>
      </c>
      <c r="J246">
        <v>382598080</v>
      </c>
      <c r="K246">
        <v>851396545</v>
      </c>
      <c r="L246">
        <f>SUM(F246:K246)</f>
        <v>1256167568</v>
      </c>
    </row>
    <row r="247" spans="1:12" x14ac:dyDescent="0.25">
      <c r="A247">
        <v>2002</v>
      </c>
      <c r="B247" t="s">
        <v>134</v>
      </c>
      <c r="C247">
        <v>270</v>
      </c>
      <c r="D247">
        <v>71204</v>
      </c>
      <c r="E247">
        <v>61579</v>
      </c>
    </row>
    <row r="248" spans="1:12" x14ac:dyDescent="0.25">
      <c r="B248" t="s">
        <v>132</v>
      </c>
      <c r="F248">
        <v>115790805</v>
      </c>
      <c r="G248">
        <v>4780900</v>
      </c>
      <c r="H248">
        <v>436873154</v>
      </c>
      <c r="I248">
        <v>0</v>
      </c>
      <c r="J248">
        <v>4920925705</v>
      </c>
      <c r="K248">
        <v>636922044</v>
      </c>
      <c r="L248">
        <f>SUM(F248:K248)</f>
        <v>6115292608</v>
      </c>
    </row>
    <row r="249" spans="1:12" x14ac:dyDescent="0.25">
      <c r="A249">
        <v>2003</v>
      </c>
      <c r="B249" t="s">
        <v>134</v>
      </c>
      <c r="C249">
        <v>148</v>
      </c>
      <c r="D249">
        <v>63133</v>
      </c>
      <c r="E249">
        <v>51412</v>
      </c>
    </row>
    <row r="250" spans="1:12" x14ac:dyDescent="0.25">
      <c r="B250" t="s">
        <v>132</v>
      </c>
      <c r="F250">
        <v>96389139</v>
      </c>
      <c r="G250">
        <v>32388294</v>
      </c>
      <c r="H250">
        <v>116938255</v>
      </c>
      <c r="I250">
        <v>0</v>
      </c>
      <c r="J250">
        <v>3098573221</v>
      </c>
      <c r="K250">
        <v>1063952035</v>
      </c>
      <c r="L250">
        <f>SUM(F250:K250)</f>
        <v>4408240944</v>
      </c>
    </row>
    <row r="251" spans="1:12" x14ac:dyDescent="0.25">
      <c r="A251">
        <v>2004</v>
      </c>
      <c r="B251" t="s">
        <v>134</v>
      </c>
      <c r="C251">
        <v>14</v>
      </c>
      <c r="D251">
        <v>8814</v>
      </c>
      <c r="E251">
        <v>56903</v>
      </c>
    </row>
    <row r="252" spans="1:12" x14ac:dyDescent="0.25">
      <c r="B252" t="s">
        <v>132</v>
      </c>
      <c r="F252">
        <v>8012171</v>
      </c>
      <c r="G252">
        <v>473165</v>
      </c>
      <c r="H252">
        <v>20637556</v>
      </c>
      <c r="I252">
        <v>0</v>
      </c>
      <c r="J252">
        <v>516828565</v>
      </c>
      <c r="K252">
        <v>684484444</v>
      </c>
      <c r="L252">
        <v>1230435901</v>
      </c>
    </row>
    <row r="253" spans="1:12" x14ac:dyDescent="0.25">
      <c r="A253" t="s">
        <v>252</v>
      </c>
      <c r="B253" t="s">
        <v>134</v>
      </c>
      <c r="C253">
        <f t="shared" ref="C253:L253" si="21">C251+C249+C247+C245+C243</f>
        <v>563</v>
      </c>
      <c r="D253">
        <f t="shared" si="21"/>
        <v>150981</v>
      </c>
      <c r="E253">
        <f t="shared" si="21"/>
        <v>242998</v>
      </c>
      <c r="F253">
        <f t="shared" si="21"/>
        <v>0</v>
      </c>
      <c r="G253">
        <f t="shared" si="21"/>
        <v>0</v>
      </c>
      <c r="H253">
        <f t="shared" si="21"/>
        <v>0</v>
      </c>
      <c r="I253">
        <f t="shared" si="21"/>
        <v>0</v>
      </c>
      <c r="J253">
        <f t="shared" si="21"/>
        <v>0</v>
      </c>
      <c r="K253">
        <f t="shared" si="21"/>
        <v>0</v>
      </c>
      <c r="L253">
        <f t="shared" si="21"/>
        <v>0</v>
      </c>
    </row>
    <row r="254" spans="1:12" x14ac:dyDescent="0.25">
      <c r="A254" t="s">
        <v>260</v>
      </c>
      <c r="B254" t="s">
        <v>134</v>
      </c>
      <c r="C254">
        <f t="shared" ref="C254:L254" si="22">C253/5</f>
        <v>112.6</v>
      </c>
      <c r="D254">
        <f t="shared" si="22"/>
        <v>30196.2</v>
      </c>
      <c r="E254">
        <f t="shared" si="22"/>
        <v>48599.6</v>
      </c>
      <c r="F254">
        <f t="shared" si="22"/>
        <v>0</v>
      </c>
      <c r="G254">
        <f t="shared" si="22"/>
        <v>0</v>
      </c>
      <c r="H254">
        <f t="shared" si="22"/>
        <v>0</v>
      </c>
      <c r="I254">
        <f t="shared" si="22"/>
        <v>0</v>
      </c>
      <c r="J254">
        <f t="shared" si="22"/>
        <v>0</v>
      </c>
      <c r="K254">
        <f t="shared" si="22"/>
        <v>0</v>
      </c>
      <c r="L254">
        <f t="shared" si="22"/>
        <v>0</v>
      </c>
    </row>
    <row r="255" spans="1:12" x14ac:dyDescent="0.25">
      <c r="A255" t="s">
        <v>277</v>
      </c>
    </row>
    <row r="256" spans="1:12" x14ac:dyDescent="0.25">
      <c r="A256" t="s">
        <v>276</v>
      </c>
    </row>
    <row r="257" spans="1:12" x14ac:dyDescent="0.25">
      <c r="A257" t="s">
        <v>272</v>
      </c>
    </row>
    <row r="259" spans="1:12" x14ac:dyDescent="0.25">
      <c r="A259" t="s">
        <v>100</v>
      </c>
    </row>
    <row r="261" spans="1:12" x14ac:dyDescent="0.25">
      <c r="A261" t="s">
        <v>264</v>
      </c>
      <c r="B261" t="s">
        <v>125</v>
      </c>
      <c r="C261" t="s">
        <v>126</v>
      </c>
      <c r="D261" t="s">
        <v>104</v>
      </c>
      <c r="E261" t="s">
        <v>137</v>
      </c>
      <c r="F261" t="s">
        <v>248</v>
      </c>
      <c r="G261" t="s">
        <v>255</v>
      </c>
      <c r="H261" t="s">
        <v>247</v>
      </c>
      <c r="I261" t="s">
        <v>270</v>
      </c>
      <c r="J261" t="s">
        <v>138</v>
      </c>
      <c r="K261" t="s">
        <v>249</v>
      </c>
      <c r="L261" t="s">
        <v>251</v>
      </c>
    </row>
    <row r="262" spans="1:12" x14ac:dyDescent="0.25">
      <c r="A262" t="s">
        <v>103</v>
      </c>
      <c r="B262" t="s">
        <v>133</v>
      </c>
      <c r="C262" t="s">
        <v>105</v>
      </c>
      <c r="D262" t="s">
        <v>105</v>
      </c>
      <c r="E262" t="s">
        <v>269</v>
      </c>
      <c r="F262" t="s">
        <v>149</v>
      </c>
      <c r="G262" t="s">
        <v>149</v>
      </c>
      <c r="H262" t="s">
        <v>149</v>
      </c>
      <c r="I262" t="s">
        <v>149</v>
      </c>
      <c r="J262" t="s">
        <v>149</v>
      </c>
      <c r="K262" t="s">
        <v>149</v>
      </c>
      <c r="L262" t="s">
        <v>149</v>
      </c>
    </row>
    <row r="263" spans="1:12" x14ac:dyDescent="0.25">
      <c r="A263">
        <v>2005</v>
      </c>
      <c r="B263" t="s">
        <v>134</v>
      </c>
    </row>
    <row r="264" spans="1:12" x14ac:dyDescent="0.25">
      <c r="B264" t="s">
        <v>132</v>
      </c>
      <c r="F264">
        <v>15027675</v>
      </c>
      <c r="G264">
        <v>971287</v>
      </c>
      <c r="H264">
        <v>28029000</v>
      </c>
      <c r="I264">
        <f>I263</f>
        <v>0</v>
      </c>
      <c r="J264">
        <v>446229448</v>
      </c>
      <c r="K264">
        <v>559581842</v>
      </c>
      <c r="L264">
        <v>1049839252</v>
      </c>
    </row>
    <row r="265" spans="1:12" x14ac:dyDescent="0.25">
      <c r="A265">
        <v>2006</v>
      </c>
      <c r="B265" t="s">
        <v>134</v>
      </c>
    </row>
    <row r="266" spans="1:12" x14ac:dyDescent="0.25">
      <c r="B266" t="s">
        <v>132</v>
      </c>
      <c r="F266">
        <f t="shared" ref="F266:L266" si="23">F265</f>
        <v>0</v>
      </c>
      <c r="G266">
        <f t="shared" si="23"/>
        <v>0</v>
      </c>
      <c r="H266">
        <f t="shared" si="23"/>
        <v>0</v>
      </c>
      <c r="I266">
        <f t="shared" si="23"/>
        <v>0</v>
      </c>
      <c r="J266">
        <f t="shared" si="23"/>
        <v>0</v>
      </c>
      <c r="K266">
        <f t="shared" si="23"/>
        <v>0</v>
      </c>
      <c r="L266">
        <f t="shared" si="23"/>
        <v>0</v>
      </c>
    </row>
    <row r="267" spans="1:12" x14ac:dyDescent="0.25">
      <c r="A267" t="s">
        <v>250</v>
      </c>
      <c r="B267" t="s">
        <v>134</v>
      </c>
      <c r="C267">
        <f t="shared" ref="C267:L267" si="24">C263+C265</f>
        <v>0</v>
      </c>
      <c r="D267">
        <f t="shared" si="24"/>
        <v>0</v>
      </c>
      <c r="E267">
        <f t="shared" si="24"/>
        <v>0</v>
      </c>
      <c r="F267">
        <f t="shared" si="24"/>
        <v>0</v>
      </c>
      <c r="G267">
        <f t="shared" si="24"/>
        <v>0</v>
      </c>
      <c r="H267">
        <f t="shared" si="24"/>
        <v>0</v>
      </c>
      <c r="I267">
        <f t="shared" si="24"/>
        <v>0</v>
      </c>
      <c r="J267">
        <f t="shared" si="24"/>
        <v>0</v>
      </c>
      <c r="K267">
        <f t="shared" si="24"/>
        <v>0</v>
      </c>
      <c r="L267">
        <f t="shared" si="24"/>
        <v>0</v>
      </c>
    </row>
    <row r="268" spans="1:12" x14ac:dyDescent="0.25">
      <c r="A268" t="s">
        <v>259</v>
      </c>
      <c r="B268" t="s">
        <v>134</v>
      </c>
      <c r="C268">
        <f t="shared" ref="C268:L268" si="25">C267/2</f>
        <v>0</v>
      </c>
      <c r="D268">
        <f t="shared" si="25"/>
        <v>0</v>
      </c>
      <c r="E268">
        <f t="shared" si="25"/>
        <v>0</v>
      </c>
      <c r="F268">
        <f t="shared" si="25"/>
        <v>0</v>
      </c>
      <c r="G268">
        <f t="shared" si="25"/>
        <v>0</v>
      </c>
      <c r="H268">
        <f t="shared" si="25"/>
        <v>0</v>
      </c>
      <c r="I268">
        <f t="shared" si="25"/>
        <v>0</v>
      </c>
      <c r="J268">
        <f t="shared" si="25"/>
        <v>0</v>
      </c>
      <c r="K268">
        <f t="shared" si="25"/>
        <v>0</v>
      </c>
      <c r="L268">
        <f t="shared" si="25"/>
        <v>0</v>
      </c>
    </row>
    <row r="269" spans="1:12" x14ac:dyDescent="0.25">
      <c r="A269" t="s">
        <v>253</v>
      </c>
      <c r="B269" t="s">
        <v>134</v>
      </c>
      <c r="C269">
        <f t="shared" ref="C269:L269" si="26">C7+C9+C11+C13+C17+C19+C21+C23+C25+C38+C40+C42+C44+C46+C50+C52+C54+C56+C58+C71+C73+C75+C77+C79+C83+C85+C87+C89+C91+C109+C111+C115+C117+C119+C121+C123+C135+C137+C139+C141+C143+C147+C149+C151+C153+C155+C167+C169+C171+C173+C175+C179+C181+C183+C185+C187+C199+C201+C203+C205+C207+C211+C213+C215+C217+C219+C231+C233+C235+C237+C239+C243+C245+C247+C249+C251+C263+C265</f>
        <v>18830</v>
      </c>
      <c r="D269">
        <f t="shared" si="26"/>
        <v>3665364</v>
      </c>
      <c r="E269">
        <f t="shared" si="26"/>
        <v>6423306.8339999989</v>
      </c>
      <c r="F269">
        <f t="shared" si="26"/>
        <v>0</v>
      </c>
      <c r="G269">
        <f t="shared" si="26"/>
        <v>0</v>
      </c>
      <c r="H269">
        <f t="shared" si="26"/>
        <v>0</v>
      </c>
      <c r="I269">
        <f t="shared" si="26"/>
        <v>0</v>
      </c>
      <c r="J269">
        <f t="shared" si="26"/>
        <v>0</v>
      </c>
      <c r="K269">
        <f t="shared" si="26"/>
        <v>0</v>
      </c>
      <c r="L269">
        <f t="shared" si="26"/>
        <v>0</v>
      </c>
    </row>
    <row r="270" spans="1:12" x14ac:dyDescent="0.25">
      <c r="A270" t="s">
        <v>258</v>
      </c>
      <c r="B270" t="s">
        <v>134</v>
      </c>
      <c r="C270">
        <f t="shared" ref="C270:L270" si="27">C269/78</f>
        <v>241.41025641025641</v>
      </c>
      <c r="D270">
        <f t="shared" si="27"/>
        <v>46991.846153846156</v>
      </c>
      <c r="E270">
        <f t="shared" si="27"/>
        <v>82350.087615384604</v>
      </c>
      <c r="F270">
        <f t="shared" si="27"/>
        <v>0</v>
      </c>
      <c r="G270">
        <f t="shared" si="27"/>
        <v>0</v>
      </c>
      <c r="H270">
        <f t="shared" si="27"/>
        <v>0</v>
      </c>
      <c r="I270">
        <f t="shared" si="27"/>
        <v>0</v>
      </c>
      <c r="J270">
        <f t="shared" si="27"/>
        <v>0</v>
      </c>
      <c r="K270">
        <f t="shared" si="27"/>
        <v>0</v>
      </c>
      <c r="L270">
        <f t="shared" si="27"/>
        <v>0</v>
      </c>
    </row>
    <row r="271" spans="1:12" x14ac:dyDescent="0.25">
      <c r="A271" t="s">
        <v>278</v>
      </c>
    </row>
    <row r="272" spans="1:12" x14ac:dyDescent="0.25">
      <c r="A272" t="s">
        <v>276</v>
      </c>
    </row>
    <row r="273" spans="1:1" x14ac:dyDescent="0.25">
      <c r="A273" t="s">
        <v>272</v>
      </c>
    </row>
  </sheetData>
  <phoneticPr fontId="22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F1" zoomScaleSheetLayoutView="75" workbookViewId="0">
      <selection activeCell="K37" sqref="K37"/>
    </sheetView>
  </sheetViews>
  <sheetFormatPr defaultRowHeight="14" x14ac:dyDescent="0.25"/>
  <sheetData>
    <row r="1" spans="1:28" x14ac:dyDescent="0.25">
      <c r="A1" t="s">
        <v>0</v>
      </c>
      <c r="I1" t="s">
        <v>99</v>
      </c>
      <c r="P1" t="s">
        <v>99</v>
      </c>
      <c r="W1" t="s">
        <v>99</v>
      </c>
    </row>
    <row r="3" spans="1:28" x14ac:dyDescent="0.25">
      <c r="A3" t="s">
        <v>1</v>
      </c>
      <c r="C3" t="s">
        <v>158</v>
      </c>
      <c r="D3" t="s">
        <v>159</v>
      </c>
      <c r="E3" t="s">
        <v>170</v>
      </c>
      <c r="F3" t="s">
        <v>143</v>
      </c>
      <c r="G3" t="s">
        <v>161</v>
      </c>
      <c r="H3" t="s">
        <v>158</v>
      </c>
      <c r="I3" t="s">
        <v>1</v>
      </c>
      <c r="K3" t="s">
        <v>165</v>
      </c>
      <c r="L3" t="s">
        <v>148</v>
      </c>
      <c r="M3" t="s">
        <v>141</v>
      </c>
      <c r="N3" t="s">
        <v>154</v>
      </c>
      <c r="O3" t="s">
        <v>141</v>
      </c>
      <c r="P3" t="s">
        <v>1</v>
      </c>
      <c r="R3" t="s">
        <v>156</v>
      </c>
      <c r="S3" t="s">
        <v>168</v>
      </c>
      <c r="T3" t="s">
        <v>142</v>
      </c>
      <c r="U3" t="s">
        <v>173</v>
      </c>
      <c r="V3" t="s">
        <v>168</v>
      </c>
      <c r="W3" t="s">
        <v>1</v>
      </c>
      <c r="Y3" t="s">
        <v>143</v>
      </c>
      <c r="Z3" t="s">
        <v>167</v>
      </c>
      <c r="AA3" t="s">
        <v>140</v>
      </c>
      <c r="AB3" t="s">
        <v>139</v>
      </c>
    </row>
    <row r="4" spans="1:28" x14ac:dyDescent="0.25">
      <c r="A4" t="s">
        <v>164</v>
      </c>
      <c r="C4" t="s">
        <v>174</v>
      </c>
      <c r="D4" t="s">
        <v>174</v>
      </c>
      <c r="E4" t="s">
        <v>169</v>
      </c>
      <c r="F4" t="s">
        <v>171</v>
      </c>
      <c r="G4" t="s">
        <v>169</v>
      </c>
      <c r="H4" t="s">
        <v>144</v>
      </c>
      <c r="I4" t="s">
        <v>164</v>
      </c>
      <c r="K4" t="s">
        <v>171</v>
      </c>
      <c r="L4" t="s">
        <v>152</v>
      </c>
      <c r="M4" t="s">
        <v>174</v>
      </c>
      <c r="N4" t="s">
        <v>169</v>
      </c>
      <c r="O4" t="s">
        <v>171</v>
      </c>
      <c r="P4" t="s">
        <v>164</v>
      </c>
      <c r="R4" t="s">
        <v>171</v>
      </c>
      <c r="S4" t="s">
        <v>106</v>
      </c>
      <c r="T4" t="s">
        <v>144</v>
      </c>
      <c r="U4" t="s">
        <v>174</v>
      </c>
      <c r="V4" t="s">
        <v>107</v>
      </c>
      <c r="W4" t="s">
        <v>164</v>
      </c>
      <c r="Y4" t="s">
        <v>174</v>
      </c>
      <c r="Z4" t="s">
        <v>145</v>
      </c>
      <c r="AA4" t="s">
        <v>171</v>
      </c>
      <c r="AB4" t="s">
        <v>174</v>
      </c>
    </row>
    <row r="5" spans="1:28" x14ac:dyDescent="0.25">
      <c r="A5" t="s">
        <v>30</v>
      </c>
      <c r="B5" t="s">
        <v>108</v>
      </c>
      <c r="C5" t="s">
        <v>151</v>
      </c>
      <c r="D5" t="s">
        <v>153</v>
      </c>
      <c r="E5" t="s">
        <v>32</v>
      </c>
      <c r="G5" t="s">
        <v>28</v>
      </c>
      <c r="I5" t="s">
        <v>30</v>
      </c>
      <c r="J5" t="s">
        <v>108</v>
      </c>
      <c r="M5" t="s">
        <v>34</v>
      </c>
      <c r="N5" t="s">
        <v>26</v>
      </c>
      <c r="P5" t="s">
        <v>30</v>
      </c>
      <c r="Q5" t="s">
        <v>108</v>
      </c>
      <c r="U5" t="s">
        <v>31</v>
      </c>
      <c r="W5" t="s">
        <v>30</v>
      </c>
      <c r="X5" t="s">
        <v>108</v>
      </c>
      <c r="Y5" t="s">
        <v>166</v>
      </c>
      <c r="Z5" t="s">
        <v>29</v>
      </c>
      <c r="AB5" t="s">
        <v>150</v>
      </c>
    </row>
    <row r="6" spans="1:28" x14ac:dyDescent="0.25">
      <c r="C6" t="s">
        <v>27</v>
      </c>
      <c r="D6" t="s">
        <v>36</v>
      </c>
      <c r="E6" t="s">
        <v>33</v>
      </c>
      <c r="F6" t="s">
        <v>35</v>
      </c>
      <c r="G6" t="s">
        <v>40</v>
      </c>
      <c r="H6" t="s">
        <v>45</v>
      </c>
      <c r="K6" t="s">
        <v>41</v>
      </c>
      <c r="L6" t="s">
        <v>155</v>
      </c>
      <c r="M6" t="s">
        <v>38</v>
      </c>
      <c r="N6" t="s">
        <v>47</v>
      </c>
      <c r="O6" t="s">
        <v>42</v>
      </c>
      <c r="R6" t="s">
        <v>51</v>
      </c>
      <c r="S6" t="s">
        <v>48</v>
      </c>
      <c r="T6" t="s">
        <v>49</v>
      </c>
      <c r="U6" t="s">
        <v>50</v>
      </c>
      <c r="V6" t="s">
        <v>37</v>
      </c>
      <c r="Y6" t="s">
        <v>43</v>
      </c>
      <c r="Z6" t="s">
        <v>44</v>
      </c>
      <c r="AA6" t="s">
        <v>39</v>
      </c>
      <c r="AB6" t="s">
        <v>46</v>
      </c>
    </row>
    <row r="7" spans="1:28" x14ac:dyDescent="0.25">
      <c r="A7" t="s">
        <v>172</v>
      </c>
      <c r="B7" t="s">
        <v>112</v>
      </c>
      <c r="C7" t="s">
        <v>157</v>
      </c>
      <c r="D7" t="s">
        <v>146</v>
      </c>
      <c r="E7" t="s">
        <v>147</v>
      </c>
      <c r="F7" t="s">
        <v>147</v>
      </c>
      <c r="H7" t="s">
        <v>114</v>
      </c>
      <c r="I7" t="s">
        <v>172</v>
      </c>
      <c r="J7" t="s">
        <v>112</v>
      </c>
      <c r="L7" t="s">
        <v>112</v>
      </c>
      <c r="M7" t="s">
        <v>162</v>
      </c>
      <c r="N7" t="s">
        <v>160</v>
      </c>
      <c r="O7" t="s">
        <v>163</v>
      </c>
      <c r="P7" t="s">
        <v>172</v>
      </c>
      <c r="Q7" t="s">
        <v>112</v>
      </c>
      <c r="R7" t="s">
        <v>195</v>
      </c>
      <c r="S7" t="s">
        <v>112</v>
      </c>
      <c r="T7" t="s">
        <v>176</v>
      </c>
      <c r="U7" t="s">
        <v>205</v>
      </c>
      <c r="V7" t="s">
        <v>177</v>
      </c>
      <c r="W7" t="s">
        <v>172</v>
      </c>
      <c r="X7" t="s">
        <v>112</v>
      </c>
      <c r="Y7" t="s">
        <v>196</v>
      </c>
      <c r="Z7" t="s">
        <v>203</v>
      </c>
      <c r="AA7" t="s">
        <v>160</v>
      </c>
      <c r="AB7" t="s">
        <v>204</v>
      </c>
    </row>
    <row r="8" spans="1:28" x14ac:dyDescent="0.25">
      <c r="C8" t="s">
        <v>111</v>
      </c>
      <c r="D8" t="s">
        <v>185</v>
      </c>
      <c r="F8" t="s">
        <v>202</v>
      </c>
      <c r="N8" t="s">
        <v>110</v>
      </c>
      <c r="O8" t="s">
        <v>109</v>
      </c>
      <c r="T8" t="s">
        <v>175</v>
      </c>
      <c r="U8" t="s">
        <v>184</v>
      </c>
      <c r="V8" t="s">
        <v>194</v>
      </c>
      <c r="Y8" t="s">
        <v>188</v>
      </c>
      <c r="Z8" t="s">
        <v>178</v>
      </c>
      <c r="AB8" t="s">
        <v>191</v>
      </c>
    </row>
    <row r="9" spans="1:28" x14ac:dyDescent="0.25">
      <c r="T9" t="s">
        <v>113</v>
      </c>
      <c r="V9" t="s">
        <v>115</v>
      </c>
    </row>
    <row r="10" spans="1:28" x14ac:dyDescent="0.25">
      <c r="A10" t="s">
        <v>200</v>
      </c>
      <c r="B10" t="s">
        <v>183</v>
      </c>
      <c r="C10" t="s">
        <v>52</v>
      </c>
      <c r="D10" t="s">
        <v>206</v>
      </c>
      <c r="E10" t="s">
        <v>186</v>
      </c>
      <c r="G10" t="s">
        <v>199</v>
      </c>
      <c r="I10" t="s">
        <v>200</v>
      </c>
      <c r="J10" t="s">
        <v>183</v>
      </c>
      <c r="M10" t="s">
        <v>187</v>
      </c>
      <c r="N10" t="s">
        <v>179</v>
      </c>
      <c r="P10" t="s">
        <v>200</v>
      </c>
      <c r="Q10" t="s">
        <v>183</v>
      </c>
      <c r="T10" t="s">
        <v>180</v>
      </c>
      <c r="U10" t="s">
        <v>197</v>
      </c>
      <c r="W10" t="s">
        <v>200</v>
      </c>
      <c r="X10" t="s">
        <v>183</v>
      </c>
      <c r="Y10" t="s">
        <v>190</v>
      </c>
      <c r="Z10" t="s">
        <v>53</v>
      </c>
      <c r="AA10" t="s">
        <v>181</v>
      </c>
      <c r="AB10" t="s">
        <v>201</v>
      </c>
    </row>
    <row r="11" spans="1:28" x14ac:dyDescent="0.25">
      <c r="C11" t="s">
        <v>54</v>
      </c>
      <c r="G11" t="s">
        <v>182</v>
      </c>
      <c r="M11" t="s">
        <v>189</v>
      </c>
      <c r="N11" t="s">
        <v>192</v>
      </c>
      <c r="U11" t="s">
        <v>193</v>
      </c>
      <c r="Y11" t="s">
        <v>198</v>
      </c>
      <c r="Z11" t="s">
        <v>219</v>
      </c>
      <c r="AB11" t="s">
        <v>231</v>
      </c>
    </row>
    <row r="12" spans="1:28" x14ac:dyDescent="0.25">
      <c r="C12" t="s">
        <v>236</v>
      </c>
      <c r="G12" t="s">
        <v>209</v>
      </c>
      <c r="N12" t="s">
        <v>207</v>
      </c>
      <c r="Y12" t="s">
        <v>208</v>
      </c>
      <c r="Z12" t="s">
        <v>237</v>
      </c>
      <c r="AB12" t="s">
        <v>235</v>
      </c>
    </row>
    <row r="13" spans="1:28" x14ac:dyDescent="0.25">
      <c r="G13" t="s">
        <v>225</v>
      </c>
      <c r="Y13" t="s">
        <v>238</v>
      </c>
      <c r="Z13" t="s">
        <v>232</v>
      </c>
      <c r="AB13" t="s">
        <v>211</v>
      </c>
    </row>
    <row r="14" spans="1:28" x14ac:dyDescent="0.25">
      <c r="A14" t="s">
        <v>228</v>
      </c>
      <c r="B14" t="s">
        <v>116</v>
      </c>
      <c r="C14" t="s">
        <v>66</v>
      </c>
      <c r="D14" t="s">
        <v>68</v>
      </c>
      <c r="E14" t="s">
        <v>69</v>
      </c>
      <c r="F14" t="s">
        <v>59</v>
      </c>
      <c r="G14" t="s">
        <v>63</v>
      </c>
      <c r="H14" t="s">
        <v>58</v>
      </c>
      <c r="I14" t="s">
        <v>228</v>
      </c>
      <c r="J14" t="s">
        <v>116</v>
      </c>
      <c r="K14" t="s">
        <v>55</v>
      </c>
      <c r="L14" t="s">
        <v>216</v>
      </c>
      <c r="M14" t="s">
        <v>60</v>
      </c>
      <c r="N14" t="s">
        <v>61</v>
      </c>
      <c r="O14" t="s">
        <v>62</v>
      </c>
      <c r="P14" t="s">
        <v>228</v>
      </c>
      <c r="Q14" t="s">
        <v>116</v>
      </c>
      <c r="R14" t="s">
        <v>56</v>
      </c>
      <c r="S14" t="s">
        <v>216</v>
      </c>
      <c r="U14" t="s">
        <v>64</v>
      </c>
      <c r="V14" t="s">
        <v>57</v>
      </c>
      <c r="W14" t="s">
        <v>228</v>
      </c>
      <c r="X14" t="s">
        <v>116</v>
      </c>
      <c r="Y14" t="s">
        <v>65</v>
      </c>
      <c r="Z14" t="s">
        <v>210</v>
      </c>
      <c r="AA14" t="s">
        <v>67</v>
      </c>
      <c r="AB14" t="s">
        <v>80</v>
      </c>
    </row>
    <row r="15" spans="1:28" x14ac:dyDescent="0.25">
      <c r="C15" t="s">
        <v>73</v>
      </c>
      <c r="D15" t="s">
        <v>224</v>
      </c>
      <c r="E15" t="s">
        <v>82</v>
      </c>
      <c r="F15" t="s">
        <v>72</v>
      </c>
      <c r="G15" t="s">
        <v>83</v>
      </c>
      <c r="K15" t="s">
        <v>70</v>
      </c>
      <c r="L15" t="s">
        <v>101</v>
      </c>
      <c r="M15" t="s">
        <v>77</v>
      </c>
      <c r="N15" t="s">
        <v>76</v>
      </c>
      <c r="O15" t="s">
        <v>74</v>
      </c>
      <c r="R15" t="s">
        <v>71</v>
      </c>
      <c r="S15" t="s">
        <v>75</v>
      </c>
      <c r="U15" t="s">
        <v>78</v>
      </c>
      <c r="V15" t="s">
        <v>79</v>
      </c>
      <c r="Y15" t="s">
        <v>117</v>
      </c>
      <c r="Z15" t="s">
        <v>217</v>
      </c>
      <c r="AA15" t="s">
        <v>81</v>
      </c>
      <c r="AB15" t="s">
        <v>89</v>
      </c>
    </row>
    <row r="16" spans="1:28" x14ac:dyDescent="0.25">
      <c r="C16" t="s">
        <v>90</v>
      </c>
      <c r="D16" t="s">
        <v>97</v>
      </c>
      <c r="E16" t="s">
        <v>88</v>
      </c>
      <c r="F16" t="s">
        <v>86</v>
      </c>
      <c r="G16" t="s">
        <v>117</v>
      </c>
      <c r="K16" t="s">
        <v>92</v>
      </c>
      <c r="M16" t="s">
        <v>91</v>
      </c>
      <c r="N16" t="s">
        <v>85</v>
      </c>
      <c r="O16" t="s">
        <v>95</v>
      </c>
      <c r="R16" t="s">
        <v>84</v>
      </c>
      <c r="U16" t="s">
        <v>93</v>
      </c>
      <c r="V16" t="s">
        <v>94</v>
      </c>
      <c r="Y16" t="s">
        <v>117</v>
      </c>
      <c r="Z16" t="s">
        <v>212</v>
      </c>
      <c r="AA16" t="s">
        <v>96</v>
      </c>
      <c r="AB16" t="s">
        <v>87</v>
      </c>
    </row>
    <row r="17" spans="1:28" x14ac:dyDescent="0.25">
      <c r="C17" t="s">
        <v>12</v>
      </c>
      <c r="E17" t="s">
        <v>117</v>
      </c>
      <c r="F17" t="s">
        <v>117</v>
      </c>
      <c r="G17" t="s">
        <v>117</v>
      </c>
      <c r="K17" t="s">
        <v>3</v>
      </c>
      <c r="M17" t="s">
        <v>7</v>
      </c>
      <c r="O17" t="s">
        <v>10</v>
      </c>
      <c r="U17" t="s">
        <v>11</v>
      </c>
      <c r="V17" t="s">
        <v>6</v>
      </c>
      <c r="Y17" t="s">
        <v>117</v>
      </c>
      <c r="Z17" t="s">
        <v>218</v>
      </c>
      <c r="AB17" t="s">
        <v>9</v>
      </c>
    </row>
    <row r="18" spans="1:28" x14ac:dyDescent="0.25">
      <c r="E18" t="s">
        <v>117</v>
      </c>
      <c r="F18" t="s">
        <v>117</v>
      </c>
      <c r="G18" t="s">
        <v>117</v>
      </c>
      <c r="K18" t="s">
        <v>5</v>
      </c>
      <c r="M18" t="s">
        <v>2</v>
      </c>
      <c r="U18" t="s">
        <v>4</v>
      </c>
      <c r="Y18" t="s">
        <v>117</v>
      </c>
      <c r="Z18" t="s">
        <v>213</v>
      </c>
    </row>
    <row r="19" spans="1:28" x14ac:dyDescent="0.25">
      <c r="A19" t="s">
        <v>226</v>
      </c>
      <c r="B19" t="s">
        <v>112</v>
      </c>
      <c r="C19" t="s">
        <v>114</v>
      </c>
      <c r="D19" t="s">
        <v>114</v>
      </c>
      <c r="E19" t="s">
        <v>147</v>
      </c>
      <c r="F19" t="s">
        <v>147</v>
      </c>
      <c r="G19" t="s">
        <v>147</v>
      </c>
      <c r="H19" t="s">
        <v>114</v>
      </c>
      <c r="I19" t="s">
        <v>226</v>
      </c>
      <c r="J19" t="s">
        <v>112</v>
      </c>
      <c r="K19" t="s">
        <v>160</v>
      </c>
      <c r="L19" t="s">
        <v>220</v>
      </c>
      <c r="M19" t="s">
        <v>214</v>
      </c>
      <c r="N19" t="s">
        <v>195</v>
      </c>
      <c r="O19" t="s">
        <v>121</v>
      </c>
      <c r="P19" t="s">
        <v>226</v>
      </c>
      <c r="Q19" t="s">
        <v>112</v>
      </c>
      <c r="R19" t="s">
        <v>195</v>
      </c>
      <c r="S19" t="s">
        <v>233</v>
      </c>
      <c r="T19" t="s">
        <v>163</v>
      </c>
      <c r="U19" t="s">
        <v>205</v>
      </c>
      <c r="V19" t="s">
        <v>177</v>
      </c>
      <c r="W19" t="s">
        <v>226</v>
      </c>
      <c r="X19" t="s">
        <v>112</v>
      </c>
      <c r="Y19" t="s">
        <v>222</v>
      </c>
      <c r="AA19" t="s">
        <v>160</v>
      </c>
      <c r="AB19" t="s">
        <v>234</v>
      </c>
    </row>
    <row r="20" spans="1:28" x14ac:dyDescent="0.25">
      <c r="D20" t="s">
        <v>8</v>
      </c>
      <c r="F20" t="s">
        <v>202</v>
      </c>
      <c r="G20" t="s">
        <v>117</v>
      </c>
      <c r="H20" t="s">
        <v>202</v>
      </c>
      <c r="K20" t="s">
        <v>215</v>
      </c>
      <c r="L20" t="s">
        <v>221</v>
      </c>
      <c r="N20" t="s">
        <v>163</v>
      </c>
      <c r="R20" t="s">
        <v>223</v>
      </c>
      <c r="S20" t="s">
        <v>227</v>
      </c>
      <c r="T20" t="s">
        <v>229</v>
      </c>
      <c r="U20" t="s">
        <v>184</v>
      </c>
      <c r="V20" t="s">
        <v>194</v>
      </c>
      <c r="Y20" t="s">
        <v>230</v>
      </c>
      <c r="Z20" t="s">
        <v>118</v>
      </c>
      <c r="AA20" t="s">
        <v>111</v>
      </c>
      <c r="AB20" t="s">
        <v>123</v>
      </c>
    </row>
    <row r="21" spans="1:28" x14ac:dyDescent="0.25">
      <c r="S21" t="s">
        <v>122</v>
      </c>
      <c r="T21" t="s">
        <v>188</v>
      </c>
      <c r="V21" t="s">
        <v>115</v>
      </c>
      <c r="Y21" t="s">
        <v>184</v>
      </c>
    </row>
    <row r="22" spans="1:28" x14ac:dyDescent="0.25">
      <c r="A22" t="s">
        <v>13</v>
      </c>
      <c r="B22" t="s">
        <v>119</v>
      </c>
      <c r="C22">
        <v>63085</v>
      </c>
      <c r="D22">
        <v>61844</v>
      </c>
      <c r="E22">
        <v>2790</v>
      </c>
      <c r="F22">
        <v>24531</v>
      </c>
      <c r="G22">
        <v>25327</v>
      </c>
      <c r="H22">
        <v>8107</v>
      </c>
      <c r="I22" t="s">
        <v>13</v>
      </c>
      <c r="J22" t="s">
        <v>119</v>
      </c>
      <c r="K22">
        <v>187265</v>
      </c>
      <c r="L22">
        <v>25145</v>
      </c>
      <c r="M22">
        <v>99516</v>
      </c>
      <c r="N22">
        <v>24146</v>
      </c>
      <c r="O22">
        <v>50472</v>
      </c>
      <c r="P22" t="s">
        <v>13</v>
      </c>
      <c r="Q22" t="s">
        <v>119</v>
      </c>
      <c r="R22">
        <v>16933</v>
      </c>
      <c r="S22">
        <v>6511</v>
      </c>
      <c r="T22">
        <v>54041</v>
      </c>
      <c r="U22">
        <v>20757</v>
      </c>
      <c r="V22">
        <v>1173</v>
      </c>
      <c r="W22" t="s">
        <v>13</v>
      </c>
      <c r="X22" t="s">
        <v>119</v>
      </c>
      <c r="Y22">
        <v>4827</v>
      </c>
      <c r="Z22">
        <v>1927</v>
      </c>
      <c r="AA22">
        <v>355316</v>
      </c>
      <c r="AB22">
        <v>373459</v>
      </c>
    </row>
    <row r="23" spans="1:28" x14ac:dyDescent="0.25">
      <c r="A23" t="s">
        <v>263</v>
      </c>
      <c r="B23" t="s">
        <v>119</v>
      </c>
      <c r="C23">
        <v>246</v>
      </c>
      <c r="D23">
        <v>131</v>
      </c>
      <c r="E23">
        <v>62</v>
      </c>
      <c r="F23">
        <v>324</v>
      </c>
      <c r="G23">
        <v>67</v>
      </c>
      <c r="H23">
        <v>23</v>
      </c>
      <c r="I23" t="s">
        <v>263</v>
      </c>
      <c r="J23" t="s">
        <v>119</v>
      </c>
      <c r="K23">
        <v>163</v>
      </c>
      <c r="M23">
        <v>345</v>
      </c>
      <c r="N23">
        <v>65</v>
      </c>
      <c r="O23">
        <v>167</v>
      </c>
      <c r="P23" t="s">
        <v>263</v>
      </c>
      <c r="Q23" t="s">
        <v>119</v>
      </c>
      <c r="R23">
        <v>29</v>
      </c>
      <c r="S23">
        <v>14</v>
      </c>
      <c r="T23">
        <v>128</v>
      </c>
      <c r="U23">
        <v>103</v>
      </c>
      <c r="V23">
        <v>19</v>
      </c>
      <c r="W23" t="s">
        <v>263</v>
      </c>
      <c r="X23" t="s">
        <v>119</v>
      </c>
      <c r="Y23">
        <v>57</v>
      </c>
      <c r="Z23">
        <v>28</v>
      </c>
      <c r="AA23">
        <v>189</v>
      </c>
      <c r="AB23">
        <v>849</v>
      </c>
    </row>
    <row r="24" spans="1:28" x14ac:dyDescent="0.25">
      <c r="A24" t="s">
        <v>14</v>
      </c>
      <c r="B24" t="s">
        <v>120</v>
      </c>
      <c r="C24">
        <v>7634</v>
      </c>
      <c r="D24">
        <v>50987</v>
      </c>
      <c r="E24">
        <v>7364</v>
      </c>
      <c r="F24">
        <v>2793</v>
      </c>
      <c r="G24">
        <v>2373</v>
      </c>
      <c r="H24">
        <v>1177</v>
      </c>
      <c r="I24" t="s">
        <v>14</v>
      </c>
      <c r="J24" t="s">
        <v>120</v>
      </c>
      <c r="K24">
        <v>3514</v>
      </c>
      <c r="L24">
        <v>94</v>
      </c>
      <c r="M24">
        <v>2594</v>
      </c>
      <c r="N24">
        <v>956</v>
      </c>
      <c r="O24">
        <v>4069</v>
      </c>
      <c r="P24" t="s">
        <v>14</v>
      </c>
      <c r="Q24" t="s">
        <v>120</v>
      </c>
      <c r="R24">
        <v>1581</v>
      </c>
      <c r="S24">
        <v>337</v>
      </c>
      <c r="T24">
        <v>2605</v>
      </c>
      <c r="U24">
        <v>1434</v>
      </c>
      <c r="V24">
        <v>2955</v>
      </c>
      <c r="W24" t="s">
        <v>14</v>
      </c>
      <c r="X24" t="s">
        <v>120</v>
      </c>
      <c r="Y24">
        <v>308</v>
      </c>
      <c r="Z24">
        <v>533</v>
      </c>
      <c r="AA24">
        <v>2903</v>
      </c>
      <c r="AB24">
        <v>12336</v>
      </c>
    </row>
    <row r="25" spans="1:28" x14ac:dyDescent="0.25">
      <c r="A25" t="s">
        <v>15</v>
      </c>
      <c r="B25" t="s">
        <v>128</v>
      </c>
      <c r="C25">
        <v>17749</v>
      </c>
      <c r="D25">
        <v>4847</v>
      </c>
      <c r="E25">
        <v>18643</v>
      </c>
      <c r="F25">
        <v>7796</v>
      </c>
      <c r="G25">
        <v>3879</v>
      </c>
      <c r="H25">
        <v>2127</v>
      </c>
      <c r="I25" t="s">
        <v>15</v>
      </c>
      <c r="J25" t="s">
        <v>128</v>
      </c>
      <c r="K25">
        <v>7796</v>
      </c>
      <c r="M25">
        <v>9669</v>
      </c>
      <c r="N25">
        <v>6433</v>
      </c>
      <c r="O25">
        <v>10891</v>
      </c>
      <c r="P25" t="s">
        <v>15</v>
      </c>
      <c r="Q25" t="s">
        <v>128</v>
      </c>
      <c r="R25">
        <v>5577</v>
      </c>
      <c r="T25">
        <v>3657</v>
      </c>
      <c r="U25">
        <v>2440</v>
      </c>
      <c r="V25">
        <v>1764</v>
      </c>
      <c r="W25" t="s">
        <v>15</v>
      </c>
      <c r="X25" t="s">
        <v>128</v>
      </c>
      <c r="Y25">
        <v>982</v>
      </c>
      <c r="Z25">
        <v>326</v>
      </c>
      <c r="AA25">
        <v>4702</v>
      </c>
      <c r="AB25">
        <v>216325</v>
      </c>
    </row>
    <row r="26" spans="1:28" x14ac:dyDescent="0.25">
      <c r="A26" t="s">
        <v>16</v>
      </c>
      <c r="B26" t="s">
        <v>128</v>
      </c>
      <c r="C26">
        <v>231847</v>
      </c>
      <c r="D26">
        <v>162183</v>
      </c>
      <c r="E26">
        <v>34824</v>
      </c>
      <c r="F26">
        <v>78079</v>
      </c>
      <c r="G26">
        <v>190518</v>
      </c>
      <c r="H26">
        <v>30367</v>
      </c>
      <c r="I26" t="s">
        <v>16</v>
      </c>
      <c r="J26" t="s">
        <v>128</v>
      </c>
      <c r="K26">
        <v>47088</v>
      </c>
      <c r="L26">
        <v>2446</v>
      </c>
      <c r="M26">
        <v>171910</v>
      </c>
      <c r="N26">
        <v>78592</v>
      </c>
      <c r="O26">
        <v>182517</v>
      </c>
      <c r="P26" t="s">
        <v>16</v>
      </c>
      <c r="Q26" t="s">
        <v>128</v>
      </c>
      <c r="R26">
        <v>18482</v>
      </c>
      <c r="S26">
        <v>3289</v>
      </c>
      <c r="T26">
        <v>65807</v>
      </c>
      <c r="U26">
        <v>65092</v>
      </c>
      <c r="V26">
        <v>24658</v>
      </c>
      <c r="W26" t="s">
        <v>16</v>
      </c>
      <c r="X26" t="s">
        <v>128</v>
      </c>
      <c r="Y26">
        <v>4907</v>
      </c>
      <c r="Z26">
        <v>51349</v>
      </c>
      <c r="AA26">
        <v>87792</v>
      </c>
    </row>
    <row r="27" spans="1:28" x14ac:dyDescent="0.25">
      <c r="A27" t="s">
        <v>18</v>
      </c>
      <c r="B27" t="s">
        <v>127</v>
      </c>
      <c r="C27">
        <v>827</v>
      </c>
      <c r="D27">
        <v>5928</v>
      </c>
      <c r="E27">
        <v>67</v>
      </c>
      <c r="F27">
        <v>22</v>
      </c>
      <c r="G27">
        <v>582</v>
      </c>
      <c r="H27">
        <v>43</v>
      </c>
      <c r="I27" t="s">
        <v>18</v>
      </c>
      <c r="J27" t="s">
        <v>127</v>
      </c>
      <c r="K27">
        <v>528</v>
      </c>
      <c r="L27">
        <v>4</v>
      </c>
      <c r="M27">
        <v>4851</v>
      </c>
      <c r="N27">
        <v>61</v>
      </c>
      <c r="O27">
        <v>71</v>
      </c>
      <c r="P27" t="s">
        <v>18</v>
      </c>
      <c r="Q27" t="s">
        <v>127</v>
      </c>
      <c r="R27">
        <v>67</v>
      </c>
      <c r="S27">
        <v>130</v>
      </c>
      <c r="T27">
        <v>35</v>
      </c>
      <c r="U27">
        <v>136</v>
      </c>
      <c r="V27">
        <v>1</v>
      </c>
      <c r="W27" t="s">
        <v>18</v>
      </c>
      <c r="X27" t="s">
        <v>127</v>
      </c>
      <c r="Y27">
        <v>60</v>
      </c>
      <c r="Z27">
        <v>901</v>
      </c>
      <c r="AA27">
        <v>320</v>
      </c>
      <c r="AB27">
        <v>9329</v>
      </c>
    </row>
    <row r="28" spans="1:28" x14ac:dyDescent="0.25">
      <c r="A28" t="s">
        <v>19</v>
      </c>
      <c r="B28" t="s">
        <v>131</v>
      </c>
      <c r="C28">
        <v>22388</v>
      </c>
      <c r="D28">
        <v>21611</v>
      </c>
      <c r="E28">
        <v>122508</v>
      </c>
      <c r="F28">
        <v>20664</v>
      </c>
      <c r="G28">
        <v>14251</v>
      </c>
      <c r="H28">
        <v>12744</v>
      </c>
      <c r="I28" t="s">
        <v>19</v>
      </c>
      <c r="J28" t="s">
        <v>131</v>
      </c>
      <c r="K28">
        <v>16253</v>
      </c>
      <c r="L28">
        <v>127</v>
      </c>
      <c r="M28">
        <v>47957</v>
      </c>
      <c r="N28">
        <v>17291</v>
      </c>
      <c r="O28">
        <v>13819</v>
      </c>
      <c r="P28" t="s">
        <v>19</v>
      </c>
      <c r="Q28" t="s">
        <v>131</v>
      </c>
      <c r="R28">
        <v>3500</v>
      </c>
      <c r="S28">
        <v>98</v>
      </c>
      <c r="T28">
        <v>9073</v>
      </c>
      <c r="U28">
        <v>8797</v>
      </c>
      <c r="V28">
        <v>3666</v>
      </c>
      <c r="W28" t="s">
        <v>19</v>
      </c>
      <c r="X28" t="s">
        <v>131</v>
      </c>
      <c r="Y28">
        <v>5482</v>
      </c>
      <c r="Z28">
        <v>6334</v>
      </c>
      <c r="AA28">
        <v>9328</v>
      </c>
      <c r="AB28">
        <v>11846</v>
      </c>
    </row>
    <row r="29" spans="1:28" x14ac:dyDescent="0.25">
      <c r="A29" t="s">
        <v>17</v>
      </c>
      <c r="B29" t="s">
        <v>124</v>
      </c>
      <c r="C29" t="s">
        <v>239</v>
      </c>
      <c r="D29" t="s">
        <v>239</v>
      </c>
      <c r="E29" t="s">
        <v>239</v>
      </c>
      <c r="F29">
        <v>7165</v>
      </c>
      <c r="G29">
        <v>8107</v>
      </c>
      <c r="H29" t="s">
        <v>239</v>
      </c>
      <c r="I29" t="s">
        <v>17</v>
      </c>
      <c r="J29" t="s">
        <v>124</v>
      </c>
      <c r="K29">
        <v>671310</v>
      </c>
      <c r="L29" t="s">
        <v>239</v>
      </c>
      <c r="M29">
        <v>4002</v>
      </c>
      <c r="N29">
        <v>21241</v>
      </c>
      <c r="O29">
        <v>178</v>
      </c>
      <c r="P29" t="s">
        <v>17</v>
      </c>
      <c r="Q29" t="s">
        <v>124</v>
      </c>
      <c r="R29">
        <v>1395</v>
      </c>
      <c r="S29" t="s">
        <v>239</v>
      </c>
      <c r="T29">
        <v>2508</v>
      </c>
      <c r="U29">
        <v>2003</v>
      </c>
      <c r="V29" t="s">
        <v>239</v>
      </c>
      <c r="W29" t="s">
        <v>17</v>
      </c>
      <c r="X29" t="s">
        <v>124</v>
      </c>
      <c r="Y29">
        <v>1187</v>
      </c>
      <c r="AA29">
        <v>432639</v>
      </c>
      <c r="AB29">
        <v>152</v>
      </c>
    </row>
    <row r="30" spans="1:28" x14ac:dyDescent="0.25">
      <c r="A30" t="s">
        <v>268</v>
      </c>
      <c r="B30" t="s">
        <v>130</v>
      </c>
      <c r="I30" t="s">
        <v>268</v>
      </c>
      <c r="J30" t="s">
        <v>130</v>
      </c>
      <c r="P30" t="s">
        <v>268</v>
      </c>
      <c r="Q30" t="s">
        <v>130</v>
      </c>
      <c r="W30" t="s">
        <v>268</v>
      </c>
      <c r="X30" t="s">
        <v>130</v>
      </c>
    </row>
    <row r="31" spans="1:28" x14ac:dyDescent="0.25">
      <c r="B31" t="s">
        <v>129</v>
      </c>
      <c r="C31">
        <v>5147917215</v>
      </c>
      <c r="D31">
        <v>4222485994</v>
      </c>
      <c r="E31">
        <v>1834428129</v>
      </c>
      <c r="F31">
        <v>1247817345</v>
      </c>
      <c r="G31">
        <v>1049042054</v>
      </c>
      <c r="H31">
        <v>918131949</v>
      </c>
      <c r="J31" t="s">
        <v>129</v>
      </c>
      <c r="K31">
        <v>520312144</v>
      </c>
      <c r="L31">
        <v>673423501</v>
      </c>
      <c r="M31">
        <v>391297894</v>
      </c>
      <c r="N31">
        <v>456252049</v>
      </c>
      <c r="O31">
        <v>329498700</v>
      </c>
      <c r="Q31" t="s">
        <v>129</v>
      </c>
      <c r="R31">
        <v>427530669</v>
      </c>
      <c r="S31">
        <v>520614626</v>
      </c>
      <c r="T31">
        <v>294338865</v>
      </c>
      <c r="U31">
        <v>235722087</v>
      </c>
      <c r="V31">
        <v>331563650</v>
      </c>
      <c r="X31" t="s">
        <v>129</v>
      </c>
      <c r="Y31">
        <v>274871814</v>
      </c>
      <c r="Z31">
        <v>252049858</v>
      </c>
      <c r="AA31">
        <v>164307783</v>
      </c>
      <c r="AB31">
        <v>66170542</v>
      </c>
    </row>
    <row r="32" spans="1:28" x14ac:dyDescent="0.25">
      <c r="A32" t="s">
        <v>20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 t="s">
        <v>20</v>
      </c>
      <c r="K32">
        <v>7</v>
      </c>
      <c r="L32">
        <v>8</v>
      </c>
      <c r="M32">
        <v>9</v>
      </c>
      <c r="N32">
        <v>10</v>
      </c>
      <c r="O32">
        <v>11</v>
      </c>
      <c r="P32" t="s">
        <v>20</v>
      </c>
      <c r="R32">
        <v>12</v>
      </c>
      <c r="S32">
        <v>13</v>
      </c>
      <c r="T32">
        <v>14</v>
      </c>
      <c r="U32">
        <v>15</v>
      </c>
      <c r="V32">
        <v>16</v>
      </c>
      <c r="W32" t="s">
        <v>20</v>
      </c>
      <c r="Y32">
        <v>17</v>
      </c>
      <c r="Z32">
        <v>18</v>
      </c>
      <c r="AA32">
        <v>19</v>
      </c>
      <c r="AB32">
        <v>20</v>
      </c>
    </row>
    <row r="33" spans="1:1" x14ac:dyDescent="0.25">
      <c r="A33" t="s">
        <v>273</v>
      </c>
    </row>
    <row r="34" spans="1:1" x14ac:dyDescent="0.25">
      <c r="A34" t="s">
        <v>275</v>
      </c>
    </row>
    <row r="35" spans="1:1" x14ac:dyDescent="0.25">
      <c r="A35" t="s">
        <v>98</v>
      </c>
    </row>
  </sheetData>
  <phoneticPr fontId="2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4.1.2 원피해액 기준 총 피해액 순위</vt:lpstr>
      <vt:lpstr>표4.1.4 최종(편집)</vt:lpstr>
      <vt:lpstr>표4.1.4화폐적용(천원)</vt:lpstr>
      <vt:lpstr>표4.1.4원시data</vt:lpstr>
      <vt:lpstr>표4.1.4 </vt:lpstr>
      <vt:lpstr>표4.1.3(1-20위)</vt:lpstr>
      <vt:lpstr>'표4.1.4 최종(편집)'!Print_Area</vt:lpstr>
      <vt:lpstr>'표4.1.4 최종(편집)'!Print_Titles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statkclee</cp:lastModifiedBy>
  <cp:revision>1</cp:revision>
  <cp:lastPrinted>2018-05-03T08:47:00Z</cp:lastPrinted>
  <dcterms:created xsi:type="dcterms:W3CDTF">2008-12-01T09:56:31Z</dcterms:created>
  <dcterms:modified xsi:type="dcterms:W3CDTF">2022-10-31T06:27:14Z</dcterms:modified>
</cp:coreProperties>
</file>