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_projects\web_based\ASEL PROJECTS\Web Based\Litmus Web Based\LabFinalProject\LitmusApp\LitmusWeb\ReportTemplates\ExcelReportTemplates\"/>
    </mc:Choice>
  </mc:AlternateContent>
  <bookViews>
    <workbookView xWindow="0" yWindow="0" windowWidth="23040" windowHeight="9072" activeTab="3"/>
  </bookViews>
  <sheets>
    <sheet name="DMR" sheetId="2" r:id="rId1"/>
    <sheet name="Data" sheetId="3" r:id="rId2"/>
    <sheet name="PrvSeason" sheetId="4" r:id="rId3"/>
    <sheet name="CropDay" sheetId="5" r:id="rId4"/>
  </sheets>
  <calcPr calcId="162913"/>
</workbook>
</file>

<file path=xl/calcChain.xml><?xml version="1.0" encoding="utf-8"?>
<calcChain xmlns="http://schemas.openxmlformats.org/spreadsheetml/2006/main">
  <c r="K16" i="2" l="1"/>
  <c r="M16" i="2"/>
  <c r="K37" i="2"/>
  <c r="L37" i="2"/>
  <c r="N37" i="2"/>
  <c r="M48" i="2"/>
  <c r="O48" i="2"/>
</calcChain>
</file>

<file path=xl/sharedStrings.xml><?xml version="1.0" encoding="utf-8"?>
<sst xmlns="http://schemas.openxmlformats.org/spreadsheetml/2006/main" count="259" uniqueCount="215">
  <si>
    <t>Avadh Sugar &amp; Energy Ltd.</t>
  </si>
  <si>
    <t>Seohara</t>
  </si>
  <si>
    <t>DAILY MANUFACTURING REPORT</t>
  </si>
  <si>
    <t>Season</t>
  </si>
  <si>
    <t>DATE</t>
  </si>
  <si>
    <t>CROP DAY</t>
  </si>
  <si>
    <t>CANE CRUSHED (Qtls.)</t>
  </si>
  <si>
    <t>SUGAR BAGS</t>
  </si>
  <si>
    <t>RECOVERY % CANE</t>
  </si>
  <si>
    <t>2021-22</t>
  </si>
  <si>
    <t>DAY</t>
  </si>
  <si>
    <t>TO DATE</t>
  </si>
  <si>
    <t>TECHNICAL DATA</t>
  </si>
  <si>
    <t>THIS SEASON</t>
  </si>
  <si>
    <t>LAST SEASON (on-date)</t>
  </si>
  <si>
    <t>SUGAR PRODUCTION</t>
  </si>
  <si>
    <t xml:space="preserve">LAST SEASON on date	</t>
  </si>
  <si>
    <t>CANE VARIETY</t>
  </si>
  <si>
    <t>% CANE</t>
  </si>
  <si>
    <t>GRADE</t>
  </si>
  <si>
    <t>ICUMSA</t>
  </si>
  <si>
    <t>SUGAR</t>
  </si>
  <si>
    <t>DAY %</t>
  </si>
  <si>
    <t>TD. SUGAR</t>
  </si>
  <si>
    <t>TD. %</t>
  </si>
  <si>
    <t>Ondate Gate+Farm</t>
  </si>
  <si>
    <t>Cane Crushed</t>
  </si>
  <si>
    <t>L-31</t>
  </si>
  <si>
    <t>Center</t>
  </si>
  <si>
    <t>Sugar Bagged</t>
  </si>
  <si>
    <t>M-31</t>
  </si>
  <si>
    <t>Todate  Gate + Farm</t>
  </si>
  <si>
    <t>Sugar in process</t>
  </si>
  <si>
    <t>S-31</t>
  </si>
  <si>
    <t>Net sugar made from cane</t>
  </si>
  <si>
    <t>L-30</t>
  </si>
  <si>
    <t>EARLY %</t>
  </si>
  <si>
    <t>Est.Sugar Recovery% cane</t>
  </si>
  <si>
    <t>M-30</t>
  </si>
  <si>
    <t>GENERAL %</t>
  </si>
  <si>
    <t>Pol%Cane</t>
  </si>
  <si>
    <t>S-30</t>
  </si>
  <si>
    <t>REJECT %</t>
  </si>
  <si>
    <t>Mol.Sent out (C-Heavy)</t>
  </si>
  <si>
    <t>Raw Sugar</t>
  </si>
  <si>
    <t>Brunt %</t>
  </si>
  <si>
    <t>Mol.Sent out (B-Heavy)</t>
  </si>
  <si>
    <t>TOTAL</t>
  </si>
  <si>
    <t>Cane stock left (Qtls)</t>
  </si>
  <si>
    <t>Mol.In Process</t>
  </si>
  <si>
    <t>Total White Sug. in day/Todate =</t>
  </si>
  <si>
    <t>Total Raw Sugar in day / Todate =</t>
  </si>
  <si>
    <t>Total Molasses</t>
  </si>
  <si>
    <t>Net Molasses made frm cane</t>
  </si>
  <si>
    <t>FILTER</t>
  </si>
  <si>
    <t>PANS</t>
  </si>
  <si>
    <t>CEN/FU</t>
  </si>
  <si>
    <t>TIME ACCOUNT (Hrs &amp; Min.)</t>
  </si>
  <si>
    <t xml:space="preserve">THIS SEASON	</t>
  </si>
  <si>
    <t>LAST SEASON</t>
  </si>
  <si>
    <t>Mol%Cane</t>
  </si>
  <si>
    <t>TODATE</t>
  </si>
  <si>
    <t>Nt.Mixed %Cane</t>
  </si>
  <si>
    <t>Engg.</t>
  </si>
  <si>
    <t>36:53</t>
  </si>
  <si>
    <t>61:51</t>
  </si>
  <si>
    <t>Added water%Cane</t>
  </si>
  <si>
    <t>STORE</t>
  </si>
  <si>
    <t>Lime</t>
  </si>
  <si>
    <t>Sulphur</t>
  </si>
  <si>
    <t>Oil*0.9+Grease</t>
  </si>
  <si>
    <t>Process</t>
  </si>
  <si>
    <t>Bagasse% Cane</t>
  </si>
  <si>
    <t>Day (Qtls)</t>
  </si>
  <si>
    <t>No Cane &amp; Slow Rate</t>
  </si>
  <si>
    <t>26:11</t>
  </si>
  <si>
    <t>29:04</t>
  </si>
  <si>
    <t>Filter Cake%Cane</t>
  </si>
  <si>
    <t>% cane</t>
  </si>
  <si>
    <t>G.Cleaning</t>
  </si>
  <si>
    <t>34:33</t>
  </si>
  <si>
    <t>27:45</t>
  </si>
  <si>
    <t>Fibre%Cane</t>
  </si>
  <si>
    <t>Todate(Qtls)</t>
  </si>
  <si>
    <t>Rain &amp; Inc. Weather</t>
  </si>
  <si>
    <t>88:08</t>
  </si>
  <si>
    <t>26:35</t>
  </si>
  <si>
    <t>Avg.Crush/Day(incl.Stp)</t>
  </si>
  <si>
    <t>Co-gen</t>
  </si>
  <si>
    <t>Avg.Crush/Day(excl.Stp)</t>
  </si>
  <si>
    <t>Other data This Yr.</t>
  </si>
  <si>
    <t>Misc./ Schduled</t>
  </si>
  <si>
    <t>ANALYSIS DATA</t>
  </si>
  <si>
    <t>Vertual Pty Of F.M.</t>
  </si>
  <si>
    <t>Festival</t>
  </si>
  <si>
    <t>31:46</t>
  </si>
  <si>
    <t>Brix</t>
  </si>
  <si>
    <t>Pol</t>
  </si>
  <si>
    <t>Pty/Moist.</t>
  </si>
  <si>
    <t>A.W.Ext.MJ%A.Wtr</t>
  </si>
  <si>
    <t>TOTAL Lost Time</t>
  </si>
  <si>
    <t>213:02</t>
  </si>
  <si>
    <t>201:23</t>
  </si>
  <si>
    <t>Primary Juice</t>
  </si>
  <si>
    <t>Lost Juice % Fibre</t>
  </si>
  <si>
    <t>Worked Time</t>
  </si>
  <si>
    <t>3856:58</t>
  </si>
  <si>
    <t>3926:37</t>
  </si>
  <si>
    <t>Mixed Juice</t>
  </si>
  <si>
    <t>Bx.Fr.C.W% Cane</t>
  </si>
  <si>
    <t>Total Lost Time %</t>
  </si>
  <si>
    <t>Last Mill Juice</t>
  </si>
  <si>
    <t>Milling Ratio</t>
  </si>
  <si>
    <t>Total Av. Hrs.</t>
  </si>
  <si>
    <t>24:00</t>
  </si>
  <si>
    <t>4070:00</t>
  </si>
  <si>
    <t>4128:00</t>
  </si>
  <si>
    <t>Clear Juice</t>
  </si>
  <si>
    <t>Undil.J.Ext.% Cane</t>
  </si>
  <si>
    <t>STEAM,FUEL,POWER &amp; WATER CONSUMPTION &amp; GENERATION</t>
  </si>
  <si>
    <t>Vacu.Filtrate</t>
  </si>
  <si>
    <t>Undil.J.Lost % Fibre</t>
  </si>
  <si>
    <t>STEAM</t>
  </si>
  <si>
    <t>DAY (TPH)</t>
  </si>
  <si>
    <t>DAY (TON)</t>
  </si>
  <si>
    <t>% Cane</t>
  </si>
  <si>
    <t>TODATE (TON)</t>
  </si>
  <si>
    <t>Unsulphited Syrup</t>
  </si>
  <si>
    <t>Dilution % Cane</t>
  </si>
  <si>
    <t>From Sugar Blr.</t>
  </si>
  <si>
    <t>Sulphited Syrup</t>
  </si>
  <si>
    <t>Undiluted jc% cane</t>
  </si>
  <si>
    <t>D.S.H.water</t>
  </si>
  <si>
    <t xml:space="preserve">Final Molassess </t>
  </si>
  <si>
    <t>Mac %  fibre</t>
  </si>
  <si>
    <t>Cogen + Slop</t>
  </si>
  <si>
    <t>Bagasse</t>
  </si>
  <si>
    <t>Dilution %P.J. to A.W.</t>
  </si>
  <si>
    <t>Total</t>
  </si>
  <si>
    <t>Filter Cake</t>
  </si>
  <si>
    <t>Brix in cane</t>
  </si>
  <si>
    <t>POWER</t>
  </si>
  <si>
    <t>KWH</t>
  </si>
  <si>
    <t xml:space="preserve"> Per ton Cane</t>
  </si>
  <si>
    <t xml:space="preserve"> P t Cane</t>
  </si>
  <si>
    <t>SUGAR BALANCE</t>
  </si>
  <si>
    <t>Tech. Data</t>
  </si>
  <si>
    <t>This Yr.</t>
  </si>
  <si>
    <t>Last Yr.</t>
  </si>
  <si>
    <t>Purchased from UPPCL</t>
  </si>
  <si>
    <t>D.M.F.</t>
  </si>
  <si>
    <t>Prep.Index</t>
  </si>
  <si>
    <t>Import from Cogen</t>
  </si>
  <si>
    <t>Sugar in Cane</t>
  </si>
  <si>
    <t>Jawa Ratio</t>
  </si>
  <si>
    <t>P.Ext</t>
  </si>
  <si>
    <t>Generation from Sugar</t>
  </si>
  <si>
    <t>Sugar in M.J</t>
  </si>
  <si>
    <t>Cl. Eff.</t>
  </si>
  <si>
    <t>Gate +Farm Cane</t>
  </si>
  <si>
    <t>Power consumed Total (KWH)</t>
  </si>
  <si>
    <t>Sugar in Bagasse</t>
  </si>
  <si>
    <t>M.E</t>
  </si>
  <si>
    <t>Out Center Cane</t>
  </si>
  <si>
    <t>PWR Gen Frm Cogen, Slop</t>
  </si>
  <si>
    <t>Sugar in Fil.Cake</t>
  </si>
  <si>
    <t>R.M.E</t>
  </si>
  <si>
    <t>Cane Purchase</t>
  </si>
  <si>
    <t>Pwr Exp. Frm Cogen,Slop</t>
  </si>
  <si>
    <t>Sugar in Div. Syrup</t>
  </si>
  <si>
    <t>B.H.R</t>
  </si>
  <si>
    <t>Temp. ⁰C Min</t>
  </si>
  <si>
    <t>FUEL</t>
  </si>
  <si>
    <t>QTLS.</t>
  </si>
  <si>
    <t>Sugar in Molasses</t>
  </si>
  <si>
    <t>R.B.H.R</t>
  </si>
  <si>
    <t>Max.</t>
  </si>
  <si>
    <t>Bagasse Generation</t>
  </si>
  <si>
    <t>Unknown Losses</t>
  </si>
  <si>
    <t>R.O.A.R</t>
  </si>
  <si>
    <t>Humidity %</t>
  </si>
  <si>
    <t>Consumed at sugar &amp; cogen</t>
  </si>
  <si>
    <t>Total losses</t>
  </si>
  <si>
    <t>ERQV MJ/PJ</t>
  </si>
  <si>
    <t>R. Fall  Ondated</t>
  </si>
  <si>
    <t>Bagasses Saved</t>
  </si>
  <si>
    <t>Sugar in sugar</t>
  </si>
  <si>
    <t>ERQV LMJ/PJ</t>
  </si>
  <si>
    <t xml:space="preserve"> Todate (Inch)</t>
  </si>
  <si>
    <t>Bagasse Sold</t>
  </si>
  <si>
    <t>Sugar recovered from last year remeltings</t>
  </si>
  <si>
    <t>Day</t>
  </si>
  <si>
    <t>To Date</t>
  </si>
  <si>
    <t>Molasses recovered from last year remeltings</t>
  </si>
  <si>
    <t>To-date</t>
  </si>
  <si>
    <t>SYRUP DIVERSION</t>
  </si>
  <si>
    <t>Recovery on other basis</t>
  </si>
  <si>
    <t>Mol % Cane (After syrup diversion)</t>
  </si>
  <si>
    <t>TO-DATE</t>
  </si>
  <si>
    <t>To-Date</t>
  </si>
  <si>
    <t>Diverted Syrup Qty (Qtls.)</t>
  </si>
  <si>
    <t>Cane Qty for diverted syrup</t>
  </si>
  <si>
    <t>On Syrup</t>
  </si>
  <si>
    <t>On C-Heavy</t>
  </si>
  <si>
    <t>Diverted Syrup (% Cane)</t>
  </si>
  <si>
    <t>Cane % for Diverted syrup</t>
  </si>
  <si>
    <t>On B-Heavy</t>
  </si>
  <si>
    <t>On Raw Sugar</t>
  </si>
  <si>
    <t>REMARKS</t>
  </si>
  <si>
    <t xml:space="preserve">New Mill
1) From 06:11 to 06:18 for 00: 07 hours -Hot Water Pump Tripped due to cable brunt
</t>
  </si>
  <si>
    <t xml:space="preserve">Old Mill
1) From 08:00 to 10:20 for 02: 20 hours -shortage of cane
2) From 04:45 to 08:00 for 03: 15 hours -Cane shortage
</t>
  </si>
  <si>
    <t>Lab Head</t>
  </si>
  <si>
    <t>Engg. Head</t>
  </si>
  <si>
    <t>Prodn. Head</t>
  </si>
  <si>
    <t>EXECUTIVE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</si>
</sst>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 applyBorder="0"/>
  </cellStyleXfs>
  <cellXfs count="76">
    <xf numFmtId="0" fontId="0" fillId="0" borderId="0" xfId="0" applyNumberFormat="1" applyFill="1" applyAlignment="1" applyProtection="1"/>
    <xf numFmtId="0" fontId="0" fillId="0" borderId="16" xfId="0" applyNumberFormat="1" applyFill="1" applyBorder="1" applyAlignment="1" applyProtection="1">
      <alignment horizontal="left" vertical="center"/>
    </xf>
    <xf numFmtId="0" fontId="0" fillId="0" borderId="15" xfId="0" applyNumberFormat="1" applyFill="1" applyBorder="1" applyAlignment="1" applyProtection="1">
      <alignment horizontal="left" vertical="center"/>
    </xf>
    <xf numFmtId="0" fontId="0" fillId="0" borderId="14" xfId="0" applyNumberFormat="1" applyFill="1" applyBorder="1" applyAlignment="1" applyProtection="1">
      <alignment horizontal="left" vertical="center"/>
    </xf>
    <xf numFmtId="0" fontId="0" fillId="0" borderId="13" xfId="0" applyNumberFormat="1" applyFill="1" applyBorder="1" applyAlignment="1" applyProtection="1">
      <alignment horizontal="left" vertical="center"/>
    </xf>
    <xf numFmtId="0" fontId="0" fillId="0" borderId="28" xfId="0" applyNumberFormat="1" applyFill="1" applyBorder="1" applyAlignment="1" applyProtection="1">
      <alignment horizontal="center" vertical="center"/>
    </xf>
    <xf numFmtId="0" fontId="0" fillId="0" borderId="27" xfId="0" applyNumberFormat="1" applyFill="1" applyBorder="1" applyAlignment="1" applyProtection="1">
      <alignment horizontal="center" vertical="center"/>
    </xf>
    <xf numFmtId="0" fontId="0" fillId="0" borderId="24" xfId="0" applyNumberFormat="1" applyFill="1" applyBorder="1" applyAlignment="1" applyProtection="1">
      <alignment horizontal="center" vertical="center"/>
    </xf>
    <xf numFmtId="0" fontId="0" fillId="0" borderId="23" xfId="0" applyNumberFormat="1" applyFill="1" applyBorder="1" applyAlignment="1" applyProtection="1">
      <alignment horizontal="center" vertical="center" wrapText="1"/>
    </xf>
    <xf numFmtId="0" fontId="1" fillId="0" borderId="22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19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0" fillId="0" borderId="34" xfId="0" applyNumberFormat="1" applyFill="1" applyBorder="1" applyAlignment="1" applyProtection="1"/>
    <xf numFmtId="0" fontId="0" fillId="0" borderId="34" xfId="0" applyNumberFormat="1" applyFill="1" applyBorder="1" applyAlignment="1" applyProtection="1">
      <alignment wrapText="1"/>
    </xf>
    <xf numFmtId="0" fontId="0" fillId="0" borderId="16" xfId="0" applyNumberFormat="1" applyFill="1" applyBorder="1" applyAlignment="1" applyProtection="1"/>
    <xf numFmtId="0" fontId="0" fillId="0" borderId="33" xfId="0" applyNumberFormat="1" applyFill="1" applyBorder="1" applyAlignment="1" applyProtection="1"/>
    <xf numFmtId="0" fontId="0" fillId="0" borderId="3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 vertical="center"/>
    </xf>
    <xf numFmtId="0" fontId="0" fillId="0" borderId="10" xfId="0" applyNumberFormat="1" applyFill="1" applyBorder="1" applyAlignment="1" applyProtection="1">
      <alignment horizontal="left" vertical="center"/>
    </xf>
    <xf numFmtId="0" fontId="0" fillId="0" borderId="9" xfId="0" applyNumberFormat="1" applyFill="1" applyBorder="1" applyAlignment="1" applyProtection="1">
      <alignment horizontal="left" vertical="center"/>
    </xf>
    <xf numFmtId="0" fontId="1" fillId="0" borderId="10" xfId="0" applyNumberFormat="1" applyFont="1" applyFill="1" applyBorder="1" applyAlignment="1" applyProtection="1">
      <alignment horizontal="left" vertical="center"/>
    </xf>
    <xf numFmtId="0" fontId="1" fillId="0" borderId="9" xfId="0" applyNumberFormat="1" applyFont="1" applyFill="1" applyBorder="1" applyAlignment="1" applyProtection="1">
      <alignment horizontal="left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0" fillId="0" borderId="2" xfId="0" applyNumberFormat="1" applyFill="1" applyBorder="1" applyAlignment="1" applyProtection="1">
      <alignment horizontal="left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/>
    <xf numFmtId="0" fontId="0" fillId="0" borderId="3" xfId="0" applyNumberFormat="1" applyFill="1" applyBorder="1" applyAlignment="1" applyProtection="1"/>
    <xf numFmtId="14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164" fontId="0" fillId="0" borderId="1" xfId="0" applyNumberFormat="1" applyFill="1" applyBorder="1" applyAlignment="1" applyProtection="1">
      <alignment horizontal="right" vertical="center"/>
    </xf>
    <xf numFmtId="0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164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164" fontId="0" fillId="0" borderId="4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2" fontId="0" fillId="0" borderId="2" xfId="0" applyNumberFormat="1" applyFill="1" applyBorder="1" applyAlignment="1" applyProtection="1"/>
    <xf numFmtId="0" fontId="1" fillId="0" borderId="2" xfId="0" applyNumberFormat="1" applyFont="1" applyFill="1" applyBorder="1" applyAlignment="1" applyProtection="1">
      <alignment horizontal="center"/>
    </xf>
    <xf numFmtId="164" fontId="0" fillId="0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20" fontId="0" fillId="0" borderId="1" xfId="0" applyNumberFormat="1" applyFill="1" applyBorder="1" applyAlignment="1" applyProtection="1">
      <alignment horizontal="right"/>
    </xf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20" fontId="0" fillId="0" borderId="3" xfId="0" applyNumberFormat="1" applyFill="1" applyBorder="1" applyAlignment="1" applyProtection="1">
      <alignment horizontal="right"/>
    </xf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20" fontId="0" fillId="0" borderId="4" xfId="0" applyNumberFormat="1" applyFill="1" applyBorder="1" applyAlignment="1" applyProtection="1">
      <alignment horizontal="right"/>
    </xf>
    <xf numFmtId="20" fontId="0" fillId="0" borderId="2" xfId="0" applyNumberFormat="1" applyFill="1" applyBorder="1" applyAlignment="1" applyProtection="1">
      <alignment horizontal="right"/>
    </xf>
    <xf numFmtId="164" fontId="0" fillId="0" borderId="2" xfId="0" applyNumberFormat="1" applyFill="1" applyBorder="1" applyAlignment="1" applyProtection="1">
      <alignment horizontal="right"/>
    </xf>
    <xf numFmtId="0" fontId="0" fillId="0" borderId="2" xfId="0" applyNumberFormat="1" applyFill="1" applyBorder="1" applyAlignment="1" applyProtection="1">
      <alignment horizontal="right"/>
    </xf>
    <xf numFmtId="164" fontId="0" fillId="0" borderId="0" xfId="0" applyNumberFormat="1" applyFill="1" applyAlignment="1" applyProtection="1"/>
    <xf numFmtId="0" fontId="1" fillId="0" borderId="4" xfId="0" applyNumberFormat="1" applyFon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0" fontId="0" fillId="0" borderId="14" xfId="0" applyNumberFormat="1" applyFill="1" applyBorder="1" applyAlignment="1" applyProtection="1"/>
    <xf numFmtId="0" fontId="0" fillId="0" borderId="25" xfId="0" applyNumberFormat="1" applyFill="1" applyBorder="1" applyAlignment="1" applyProtection="1"/>
    <xf numFmtId="0" fontId="1" fillId="0" borderId="26" xfId="0" applyNumberFormat="1" applyFont="1" applyFill="1" applyBorder="1" applyAlignment="1" applyProtection="1"/>
    <xf numFmtId="0" fontId="0" fillId="0" borderId="26" xfId="0" applyNumberFormat="1" applyFill="1" applyBorder="1" applyAlignment="1" applyProtection="1"/>
    <xf numFmtId="0" fontId="0" fillId="0" borderId="29" xfId="0" applyNumberFormat="1" applyFill="1" applyBorder="1" applyAlignment="1" applyProtection="1"/>
    <xf numFmtId="0" fontId="0" fillId="0" borderId="30" xfId="0" applyNumberFormat="1" applyFill="1" applyBorder="1" applyAlignment="1" applyProtection="1"/>
    <xf numFmtId="0" fontId="0" fillId="0" borderId="3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workbookViewId="0"/>
  </sheetViews>
  <sheetFormatPr defaultRowHeight="14.4" x14ac:dyDescent="0.3"/>
  <cols>
    <col min="1" max="1" width="24.44140625" customWidth="1"/>
    <col min="2" max="2" width="11.6640625" customWidth="1"/>
    <col min="3" max="3" width="12.33203125" customWidth="1"/>
    <col min="4" max="4" width="11.21875" customWidth="1"/>
    <col min="5" max="5" width="10.88671875" customWidth="1"/>
    <col min="6" max="6" width="9.5546875" customWidth="1"/>
    <col min="7" max="7" width="16.33203125" customWidth="1"/>
    <col min="8" max="8" width="18.77734375" customWidth="1"/>
    <col min="9" max="9" width="13.109375" customWidth="1"/>
    <col min="10" max="10" width="11.88671875" customWidth="1"/>
    <col min="11" max="11" width="13.5546875" customWidth="1"/>
    <col min="12" max="12" width="9.88671875" customWidth="1"/>
    <col min="13" max="13" width="11.5546875" customWidth="1"/>
    <col min="14" max="14" width="17.44140625" customWidth="1"/>
    <col min="15" max="15" width="9.88671875" customWidth="1"/>
  </cols>
  <sheetData>
    <row r="1" spans="1:15" x14ac:dyDescent="0.3">
      <c r="A1" s="36" t="s">
        <v>0</v>
      </c>
    </row>
    <row r="2" spans="1:15" x14ac:dyDescent="0.3">
      <c r="A2" s="36" t="s">
        <v>1</v>
      </c>
    </row>
    <row r="3" spans="1:15" x14ac:dyDescent="0.3">
      <c r="A3" s="36" t="s">
        <v>2</v>
      </c>
    </row>
    <row r="4" spans="1:15" x14ac:dyDescent="0.3">
      <c r="A4" s="37" t="s">
        <v>3</v>
      </c>
      <c r="B4" s="35" t="s">
        <v>4</v>
      </c>
      <c r="C4" s="35" t="s">
        <v>5</v>
      </c>
      <c r="D4" s="35" t="s">
        <v>6</v>
      </c>
      <c r="E4" s="35"/>
      <c r="F4" s="35"/>
      <c r="G4" s="35"/>
      <c r="H4" s="35" t="s">
        <v>7</v>
      </c>
      <c r="I4" s="35"/>
      <c r="J4" s="35"/>
      <c r="K4" s="35"/>
      <c r="L4" s="35" t="s">
        <v>8</v>
      </c>
      <c r="M4" s="35"/>
      <c r="N4" s="35"/>
      <c r="O4" s="35"/>
    </row>
    <row r="5" spans="1:15" x14ac:dyDescent="0.3">
      <c r="A5" s="39" t="s">
        <v>9</v>
      </c>
      <c r="B5" s="35"/>
      <c r="C5" s="35"/>
      <c r="D5" s="35" t="s">
        <v>10</v>
      </c>
      <c r="E5" s="35"/>
      <c r="F5" s="35" t="s">
        <v>11</v>
      </c>
      <c r="G5" s="35"/>
      <c r="H5" s="35" t="s">
        <v>10</v>
      </c>
      <c r="I5" s="35"/>
      <c r="J5" s="35" t="s">
        <v>11</v>
      </c>
      <c r="K5" s="35"/>
      <c r="L5" s="35" t="s">
        <v>10</v>
      </c>
      <c r="M5" s="35"/>
      <c r="N5" s="35" t="s">
        <v>11</v>
      </c>
      <c r="O5" s="35"/>
    </row>
    <row r="6" spans="1:15" x14ac:dyDescent="0.3">
      <c r="A6" s="40"/>
      <c r="B6" s="41">
        <v>44670</v>
      </c>
      <c r="C6" s="42">
        <v>170</v>
      </c>
      <c r="D6" s="35">
        <v>104000</v>
      </c>
      <c r="E6" s="35"/>
      <c r="F6" s="35">
        <v>17688800</v>
      </c>
      <c r="G6" s="35"/>
      <c r="H6" s="35">
        <v>9965</v>
      </c>
      <c r="I6" s="35"/>
      <c r="J6" s="35">
        <v>1755302</v>
      </c>
      <c r="K6" s="35"/>
      <c r="L6" s="33">
        <v>9.5399999999999991</v>
      </c>
      <c r="M6" s="33"/>
      <c r="N6" s="33">
        <v>10</v>
      </c>
      <c r="O6" s="35"/>
    </row>
    <row r="7" spans="1:15" x14ac:dyDescent="0.3">
      <c r="A7" s="34" t="s">
        <v>12</v>
      </c>
      <c r="B7" s="35" t="s">
        <v>13</v>
      </c>
      <c r="C7" s="35"/>
      <c r="D7" s="34" t="s">
        <v>14</v>
      </c>
      <c r="E7" s="34"/>
      <c r="F7" s="35" t="s">
        <v>15</v>
      </c>
      <c r="G7" s="35"/>
      <c r="H7" s="35"/>
      <c r="I7" s="35" t="s">
        <v>13</v>
      </c>
      <c r="J7" s="35"/>
      <c r="K7" s="35"/>
      <c r="L7" s="34" t="s">
        <v>16</v>
      </c>
      <c r="M7" s="32"/>
      <c r="N7" s="42" t="s">
        <v>17</v>
      </c>
      <c r="O7" s="42" t="s">
        <v>18</v>
      </c>
    </row>
    <row r="8" spans="1:15" x14ac:dyDescent="0.3">
      <c r="A8" s="31"/>
      <c r="B8" s="38" t="s">
        <v>10</v>
      </c>
      <c r="C8" s="38" t="s">
        <v>11</v>
      </c>
      <c r="D8" s="38" t="s">
        <v>10</v>
      </c>
      <c r="E8" s="38" t="s">
        <v>11</v>
      </c>
      <c r="F8" s="38" t="s">
        <v>19</v>
      </c>
      <c r="G8" s="38" t="s">
        <v>20</v>
      </c>
      <c r="H8" s="38" t="s">
        <v>21</v>
      </c>
      <c r="I8" s="38" t="s">
        <v>22</v>
      </c>
      <c r="J8" s="38" t="s">
        <v>23</v>
      </c>
      <c r="K8" s="38" t="s">
        <v>24</v>
      </c>
      <c r="L8" s="38" t="s">
        <v>23</v>
      </c>
      <c r="M8" s="38" t="s">
        <v>24</v>
      </c>
      <c r="N8" s="43" t="s">
        <v>25</v>
      </c>
      <c r="O8" s="44">
        <v>40.441694310263998</v>
      </c>
    </row>
    <row r="9" spans="1:15" x14ac:dyDescent="0.3">
      <c r="A9" s="45" t="s">
        <v>26</v>
      </c>
      <c r="B9" s="45">
        <v>104000</v>
      </c>
      <c r="C9" s="45">
        <v>17688800</v>
      </c>
      <c r="D9" s="45">
        <v>78500</v>
      </c>
      <c r="E9" s="45">
        <v>17795800</v>
      </c>
      <c r="F9" s="45" t="s">
        <v>27</v>
      </c>
      <c r="G9" s="45">
        <v>117</v>
      </c>
      <c r="H9" s="45">
        <v>1530</v>
      </c>
      <c r="I9" s="46">
        <v>15.35</v>
      </c>
      <c r="J9" s="45">
        <v>157170</v>
      </c>
      <c r="K9" s="46">
        <v>8.9499999999999993</v>
      </c>
      <c r="L9" s="45">
        <v>167625</v>
      </c>
      <c r="M9" s="46">
        <v>9.01</v>
      </c>
      <c r="N9" s="40" t="s">
        <v>28</v>
      </c>
      <c r="O9" s="47">
        <v>59.56</v>
      </c>
    </row>
    <row r="10" spans="1:15" x14ac:dyDescent="0.3">
      <c r="A10" s="40" t="s">
        <v>29</v>
      </c>
      <c r="B10" s="40">
        <v>9965</v>
      </c>
      <c r="C10" s="40">
        <v>1755302</v>
      </c>
      <c r="D10" s="40">
        <v>9710</v>
      </c>
      <c r="E10" s="40">
        <v>1860080</v>
      </c>
      <c r="F10" s="40" t="s">
        <v>30</v>
      </c>
      <c r="G10" s="40">
        <v>112</v>
      </c>
      <c r="H10" s="40">
        <v>8435</v>
      </c>
      <c r="I10" s="47">
        <v>84.65</v>
      </c>
      <c r="J10" s="40">
        <v>810329</v>
      </c>
      <c r="K10" s="47">
        <v>46.16</v>
      </c>
      <c r="L10" s="40">
        <v>1079890</v>
      </c>
      <c r="M10" s="47">
        <v>58.06</v>
      </c>
      <c r="N10" s="40" t="s">
        <v>31</v>
      </c>
      <c r="O10" s="47">
        <v>41.237801766022997</v>
      </c>
    </row>
    <row r="11" spans="1:15" x14ac:dyDescent="0.3">
      <c r="A11" s="40" t="s">
        <v>32</v>
      </c>
      <c r="B11" s="47">
        <v>-40.39</v>
      </c>
      <c r="C11" s="47">
        <v>15315.17</v>
      </c>
      <c r="D11" s="47">
        <v>-841.34</v>
      </c>
      <c r="E11" s="47">
        <v>15469.3</v>
      </c>
      <c r="F11" s="40" t="s">
        <v>33</v>
      </c>
      <c r="G11" s="40">
        <v>0</v>
      </c>
      <c r="H11" s="40">
        <v>0</v>
      </c>
      <c r="I11" s="47">
        <v>0</v>
      </c>
      <c r="J11" s="40">
        <v>17305</v>
      </c>
      <c r="K11" s="47">
        <v>0.99</v>
      </c>
      <c r="L11" s="40">
        <v>107565</v>
      </c>
      <c r="M11" s="47">
        <v>5.78</v>
      </c>
      <c r="N11" s="40" t="s">
        <v>28</v>
      </c>
      <c r="O11" s="47">
        <v>58.76</v>
      </c>
    </row>
    <row r="12" spans="1:15" x14ac:dyDescent="0.3">
      <c r="A12" s="40" t="s">
        <v>34</v>
      </c>
      <c r="B12" s="47">
        <v>9924.61</v>
      </c>
      <c r="C12" s="47">
        <v>1768767.8</v>
      </c>
      <c r="D12" s="47">
        <v>8868.66</v>
      </c>
      <c r="E12" s="47">
        <v>1871101.37</v>
      </c>
      <c r="F12" s="40" t="s">
        <v>35</v>
      </c>
      <c r="G12" s="40">
        <v>0</v>
      </c>
      <c r="H12" s="40">
        <v>0</v>
      </c>
      <c r="I12" s="47">
        <v>0</v>
      </c>
      <c r="J12" s="40">
        <v>0</v>
      </c>
      <c r="K12" s="47">
        <v>0</v>
      </c>
      <c r="L12" s="40">
        <v>0</v>
      </c>
      <c r="M12" s="47">
        <v>0</v>
      </c>
      <c r="N12" s="40" t="s">
        <v>36</v>
      </c>
      <c r="O12" s="47">
        <v>99.82</v>
      </c>
    </row>
    <row r="13" spans="1:15" x14ac:dyDescent="0.3">
      <c r="A13" s="40" t="s">
        <v>37</v>
      </c>
      <c r="B13" s="47">
        <v>9.5399999999999991</v>
      </c>
      <c r="C13" s="47">
        <v>10</v>
      </c>
      <c r="D13" s="47">
        <v>11.3</v>
      </c>
      <c r="E13" s="47">
        <v>10.51</v>
      </c>
      <c r="F13" s="40" t="s">
        <v>38</v>
      </c>
      <c r="G13" s="40">
        <v>0</v>
      </c>
      <c r="H13" s="40">
        <v>0</v>
      </c>
      <c r="I13" s="47">
        <v>0</v>
      </c>
      <c r="J13" s="40">
        <v>0</v>
      </c>
      <c r="K13" s="47">
        <v>0</v>
      </c>
      <c r="L13" s="40">
        <v>0</v>
      </c>
      <c r="M13" s="47">
        <v>0</v>
      </c>
      <c r="N13" s="40" t="s">
        <v>39</v>
      </c>
      <c r="O13" s="47">
        <v>0</v>
      </c>
    </row>
    <row r="14" spans="1:15" x14ac:dyDescent="0.3">
      <c r="A14" s="40" t="s">
        <v>40</v>
      </c>
      <c r="B14" s="47">
        <v>14.2</v>
      </c>
      <c r="C14" s="47">
        <v>13.76</v>
      </c>
      <c r="D14" s="47">
        <v>14.9</v>
      </c>
      <c r="E14" s="47">
        <v>13.86</v>
      </c>
      <c r="F14" s="40" t="s">
        <v>41</v>
      </c>
      <c r="G14" s="40">
        <v>0</v>
      </c>
      <c r="H14" s="40">
        <v>0</v>
      </c>
      <c r="I14" s="47">
        <v>0</v>
      </c>
      <c r="J14" s="40">
        <v>0</v>
      </c>
      <c r="K14" s="47">
        <v>0</v>
      </c>
      <c r="L14" s="40">
        <v>0</v>
      </c>
      <c r="M14" s="47">
        <v>0</v>
      </c>
      <c r="N14" s="40" t="s">
        <v>42</v>
      </c>
      <c r="O14" s="47">
        <v>0.18</v>
      </c>
    </row>
    <row r="15" spans="1:15" x14ac:dyDescent="0.3">
      <c r="A15" s="40" t="s">
        <v>43</v>
      </c>
      <c r="B15" s="47">
        <v>0</v>
      </c>
      <c r="C15" s="47">
        <v>0</v>
      </c>
      <c r="D15" s="47">
        <v>0</v>
      </c>
      <c r="E15" s="47">
        <v>0</v>
      </c>
      <c r="F15" s="48" t="s">
        <v>44</v>
      </c>
      <c r="G15" s="48">
        <v>0</v>
      </c>
      <c r="H15" s="48">
        <v>0</v>
      </c>
      <c r="I15" s="49">
        <v>0</v>
      </c>
      <c r="J15" s="48">
        <v>770498</v>
      </c>
      <c r="K15" s="49">
        <v>43.9</v>
      </c>
      <c r="L15" s="48">
        <v>505000</v>
      </c>
      <c r="M15" s="49">
        <v>27.15</v>
      </c>
      <c r="N15" s="40" t="s">
        <v>45</v>
      </c>
      <c r="O15" s="47">
        <v>0.18</v>
      </c>
    </row>
    <row r="16" spans="1:15" x14ac:dyDescent="0.3">
      <c r="A16" s="40" t="s">
        <v>46</v>
      </c>
      <c r="B16" s="47">
        <v>5348.6</v>
      </c>
      <c r="C16" s="47">
        <v>930146.85</v>
      </c>
      <c r="D16" s="47">
        <v>5001.8</v>
      </c>
      <c r="E16" s="47">
        <v>1053187.96</v>
      </c>
      <c r="F16" s="42" t="s">
        <v>47</v>
      </c>
      <c r="G16" s="50"/>
      <c r="H16" s="50">
        <v>9965</v>
      </c>
      <c r="I16" s="50">
        <v>100</v>
      </c>
      <c r="J16" s="50">
        <v>1755302</v>
      </c>
      <c r="K16" s="50">
        <f>(J16/J16)*100</f>
        <v>100</v>
      </c>
      <c r="L16" s="50">
        <v>1860080</v>
      </c>
      <c r="M16" s="50">
        <f>(L16/L16)*100</f>
        <v>100</v>
      </c>
      <c r="N16" s="48" t="s">
        <v>48</v>
      </c>
      <c r="O16" s="49">
        <v>-118.2</v>
      </c>
    </row>
    <row r="17" spans="1:15" x14ac:dyDescent="0.3">
      <c r="A17" s="40" t="s">
        <v>49</v>
      </c>
      <c r="B17" s="47">
        <v>-227.65</v>
      </c>
      <c r="C17" s="47">
        <v>18430.560000000001</v>
      </c>
      <c r="D17" s="47">
        <v>-100.45</v>
      </c>
      <c r="E17" s="47">
        <v>12831.74</v>
      </c>
      <c r="F17" s="32" t="s">
        <v>50</v>
      </c>
      <c r="G17" s="32"/>
      <c r="H17" s="50">
        <v>9965</v>
      </c>
      <c r="I17" s="50">
        <v>984804</v>
      </c>
      <c r="J17" s="32" t="s">
        <v>51</v>
      </c>
      <c r="K17" s="32"/>
      <c r="L17" s="50">
        <v>0</v>
      </c>
      <c r="M17" s="50">
        <v>770498</v>
      </c>
      <c r="N17" s="50" t="s">
        <v>52</v>
      </c>
      <c r="O17" s="51">
        <v>930146.85</v>
      </c>
    </row>
    <row r="18" spans="1:15" x14ac:dyDescent="0.3">
      <c r="A18" s="40" t="s">
        <v>53</v>
      </c>
      <c r="B18" s="47">
        <v>5120.95</v>
      </c>
      <c r="C18" s="47">
        <v>948064.55</v>
      </c>
      <c r="D18" s="47">
        <v>4901.3500000000004</v>
      </c>
      <c r="E18" s="47">
        <v>1064890.82</v>
      </c>
      <c r="F18" s="52" t="s">
        <v>18</v>
      </c>
      <c r="G18" s="52" t="s">
        <v>54</v>
      </c>
      <c r="H18" s="52" t="s">
        <v>55</v>
      </c>
      <c r="I18" s="52" t="s">
        <v>56</v>
      </c>
      <c r="J18" s="34" t="s">
        <v>57</v>
      </c>
      <c r="K18" s="34"/>
      <c r="L18" s="35" t="s">
        <v>58</v>
      </c>
      <c r="M18" s="35"/>
      <c r="N18" s="28" t="s">
        <v>59</v>
      </c>
      <c r="O18" s="28"/>
    </row>
    <row r="19" spans="1:15" x14ac:dyDescent="0.3">
      <c r="A19" s="40" t="s">
        <v>60</v>
      </c>
      <c r="B19" s="47">
        <v>4.92</v>
      </c>
      <c r="C19" s="47">
        <v>5.36</v>
      </c>
      <c r="D19" s="47">
        <v>6.24</v>
      </c>
      <c r="E19" s="47">
        <v>5.98</v>
      </c>
      <c r="F19" s="45" t="s">
        <v>10</v>
      </c>
      <c r="G19" s="50">
        <v>5</v>
      </c>
      <c r="H19" s="53">
        <v>0.26923076923</v>
      </c>
      <c r="I19" s="50"/>
      <c r="J19" s="34"/>
      <c r="K19" s="34"/>
      <c r="L19" s="52" t="s">
        <v>10</v>
      </c>
      <c r="M19" s="52" t="s">
        <v>61</v>
      </c>
      <c r="N19" s="52" t="s">
        <v>10</v>
      </c>
      <c r="O19" s="52" t="s">
        <v>61</v>
      </c>
    </row>
    <row r="20" spans="1:15" x14ac:dyDescent="0.3">
      <c r="A20" s="40" t="s">
        <v>62</v>
      </c>
      <c r="B20" s="47">
        <v>117.35</v>
      </c>
      <c r="C20" s="47">
        <v>115.93</v>
      </c>
      <c r="D20" s="47">
        <v>121.86</v>
      </c>
      <c r="E20" s="47">
        <v>116.46</v>
      </c>
      <c r="F20" s="48" t="s">
        <v>11</v>
      </c>
      <c r="G20" s="50">
        <v>4.6100000000000003</v>
      </c>
      <c r="H20" s="53">
        <v>0.21058522907150001</v>
      </c>
      <c r="I20" s="50"/>
      <c r="J20" s="54" t="s">
        <v>63</v>
      </c>
      <c r="K20" s="55"/>
      <c r="L20" s="56">
        <v>4.1666666666666701E-3</v>
      </c>
      <c r="M20" s="56" t="s">
        <v>64</v>
      </c>
      <c r="N20" s="56">
        <v>9.0277777777777804E-3</v>
      </c>
      <c r="O20" s="56" t="s">
        <v>65</v>
      </c>
    </row>
    <row r="21" spans="1:15" x14ac:dyDescent="0.3">
      <c r="A21" s="40" t="s">
        <v>66</v>
      </c>
      <c r="B21" s="47">
        <v>49.33</v>
      </c>
      <c r="C21" s="47">
        <v>45.83</v>
      </c>
      <c r="D21" s="47">
        <v>53.77</v>
      </c>
      <c r="E21" s="47">
        <v>45.95</v>
      </c>
      <c r="F21" s="42" t="s">
        <v>67</v>
      </c>
      <c r="G21" s="42" t="s">
        <v>68</v>
      </c>
      <c r="H21" s="42" t="s">
        <v>69</v>
      </c>
      <c r="I21" s="42" t="s">
        <v>70</v>
      </c>
      <c r="J21" s="57" t="s">
        <v>71</v>
      </c>
      <c r="K21" s="58"/>
      <c r="L21" s="59">
        <v>0</v>
      </c>
      <c r="M21" s="59">
        <v>0</v>
      </c>
      <c r="N21" s="59">
        <v>0</v>
      </c>
      <c r="O21" s="59">
        <v>1.18055555555556E-2</v>
      </c>
    </row>
    <row r="22" spans="1:15" x14ac:dyDescent="0.3">
      <c r="A22" s="40" t="s">
        <v>72</v>
      </c>
      <c r="B22" s="47">
        <v>31.51</v>
      </c>
      <c r="C22" s="47">
        <v>29.52</v>
      </c>
      <c r="D22" s="47">
        <v>31.46</v>
      </c>
      <c r="E22" s="47">
        <v>29.05</v>
      </c>
      <c r="F22" s="46" t="s">
        <v>73</v>
      </c>
      <c r="G22" s="46">
        <v>202</v>
      </c>
      <c r="H22" s="46">
        <v>15</v>
      </c>
      <c r="I22" s="46">
        <v>114.95</v>
      </c>
      <c r="J22" s="57" t="s">
        <v>74</v>
      </c>
      <c r="K22" s="58"/>
      <c r="L22" s="59">
        <v>3.4722222222222203E-2</v>
      </c>
      <c r="M22" s="59" t="s">
        <v>75</v>
      </c>
      <c r="N22" s="59">
        <v>0</v>
      </c>
      <c r="O22" s="59" t="s">
        <v>76</v>
      </c>
    </row>
    <row r="23" spans="1:15" x14ac:dyDescent="0.3">
      <c r="A23" s="40" t="s">
        <v>77</v>
      </c>
      <c r="B23" s="47">
        <v>3.73</v>
      </c>
      <c r="C23" s="47">
        <v>3.75</v>
      </c>
      <c r="D23" s="47">
        <v>3.56</v>
      </c>
      <c r="E23" s="47">
        <v>3.93</v>
      </c>
      <c r="F23" s="47" t="s">
        <v>78</v>
      </c>
      <c r="G23" s="47">
        <v>0.19</v>
      </c>
      <c r="H23" s="47">
        <v>0.01</v>
      </c>
      <c r="I23" s="47">
        <v>0.1105288461538</v>
      </c>
      <c r="J23" s="57" t="s">
        <v>79</v>
      </c>
      <c r="K23" s="58"/>
      <c r="L23" s="59">
        <v>0</v>
      </c>
      <c r="M23" s="59" t="s">
        <v>80</v>
      </c>
      <c r="N23" s="59">
        <v>0</v>
      </c>
      <c r="O23" s="59" t="s">
        <v>81</v>
      </c>
    </row>
    <row r="24" spans="1:15" x14ac:dyDescent="0.3">
      <c r="A24" s="40" t="s">
        <v>82</v>
      </c>
      <c r="B24" s="47">
        <v>14.54</v>
      </c>
      <c r="C24" s="47">
        <v>13.63</v>
      </c>
      <c r="D24" s="47">
        <v>14.57</v>
      </c>
      <c r="E24" s="47">
        <v>13.46</v>
      </c>
      <c r="F24" s="47" t="s">
        <v>83</v>
      </c>
      <c r="G24" s="47">
        <v>27741.1</v>
      </c>
      <c r="H24" s="47">
        <v>5506</v>
      </c>
      <c r="I24" s="47">
        <v>31375.95</v>
      </c>
      <c r="J24" s="57" t="s">
        <v>84</v>
      </c>
      <c r="K24" s="58"/>
      <c r="L24" s="59">
        <v>0</v>
      </c>
      <c r="M24" s="59" t="s">
        <v>85</v>
      </c>
      <c r="N24" s="59">
        <v>0</v>
      </c>
      <c r="O24" s="59" t="s">
        <v>86</v>
      </c>
    </row>
    <row r="25" spans="1:15" x14ac:dyDescent="0.3">
      <c r="A25" s="40" t="s">
        <v>87</v>
      </c>
      <c r="B25" s="47">
        <v>104000</v>
      </c>
      <c r="C25" s="47">
        <v>104307.42014741999</v>
      </c>
      <c r="D25" s="47">
        <v>78500</v>
      </c>
      <c r="E25" s="47">
        <v>103463.953488372</v>
      </c>
      <c r="F25" s="49" t="s">
        <v>78</v>
      </c>
      <c r="G25" s="49">
        <v>0.16</v>
      </c>
      <c r="H25" s="49">
        <v>0.03</v>
      </c>
      <c r="I25" s="49">
        <v>0.17737749310289999</v>
      </c>
      <c r="J25" s="57" t="s">
        <v>88</v>
      </c>
      <c r="K25" s="58"/>
      <c r="L25" s="59">
        <v>0</v>
      </c>
      <c r="M25" s="59">
        <v>1.0416666666666701E-2</v>
      </c>
      <c r="N25" s="59">
        <v>0</v>
      </c>
      <c r="O25" s="59">
        <v>0.109027777777778</v>
      </c>
    </row>
    <row r="26" spans="1:15" x14ac:dyDescent="0.3">
      <c r="A26" s="48" t="s">
        <v>89</v>
      </c>
      <c r="B26" s="49">
        <v>108208.092485549</v>
      </c>
      <c r="C26" s="49">
        <v>110068.67</v>
      </c>
      <c r="D26" s="49">
        <v>106340.545625588</v>
      </c>
      <c r="E26" s="49">
        <v>108770.28</v>
      </c>
      <c r="H26" s="30" t="s">
        <v>90</v>
      </c>
      <c r="I26" s="29"/>
      <c r="J26" s="57" t="s">
        <v>91</v>
      </c>
      <c r="K26" s="58"/>
      <c r="L26" s="59">
        <v>0</v>
      </c>
      <c r="M26" s="59">
        <v>0.15902777777777799</v>
      </c>
      <c r="N26" s="59">
        <v>0.89444444444444404</v>
      </c>
      <c r="O26" s="59">
        <v>0.89444444444444404</v>
      </c>
    </row>
    <row r="27" spans="1:15" x14ac:dyDescent="0.3">
      <c r="A27" s="34" t="s">
        <v>92</v>
      </c>
      <c r="B27" s="35" t="s">
        <v>13</v>
      </c>
      <c r="C27" s="35"/>
      <c r="D27" s="35"/>
      <c r="E27" s="35" t="s">
        <v>59</v>
      </c>
      <c r="F27" s="35"/>
      <c r="G27" s="35"/>
      <c r="H27" s="45" t="s">
        <v>93</v>
      </c>
      <c r="I27" s="46">
        <v>62.74</v>
      </c>
      <c r="J27" s="60" t="s">
        <v>94</v>
      </c>
      <c r="K27" s="61"/>
      <c r="L27" s="62">
        <v>0</v>
      </c>
      <c r="M27" s="62">
        <v>0.96736111111111101</v>
      </c>
      <c r="N27" s="62">
        <v>0</v>
      </c>
      <c r="O27" s="62" t="s">
        <v>95</v>
      </c>
    </row>
    <row r="28" spans="1:15" x14ac:dyDescent="0.3">
      <c r="A28" s="34"/>
      <c r="B28" s="52" t="s">
        <v>96</v>
      </c>
      <c r="C28" s="52" t="s">
        <v>97</v>
      </c>
      <c r="D28" s="52" t="s">
        <v>98</v>
      </c>
      <c r="E28" s="52" t="s">
        <v>96</v>
      </c>
      <c r="F28" s="52" t="s">
        <v>97</v>
      </c>
      <c r="G28" s="52" t="s">
        <v>98</v>
      </c>
      <c r="H28" s="40" t="s">
        <v>99</v>
      </c>
      <c r="I28" s="47">
        <v>81.12</v>
      </c>
      <c r="J28" s="27" t="s">
        <v>100</v>
      </c>
      <c r="K28" s="26"/>
      <c r="L28" s="63">
        <v>3.8888888888888903E-2</v>
      </c>
      <c r="M28" s="63" t="s">
        <v>101</v>
      </c>
      <c r="N28" s="63">
        <v>0.26180555555555601</v>
      </c>
      <c r="O28" s="63" t="s">
        <v>102</v>
      </c>
    </row>
    <row r="29" spans="1:15" x14ac:dyDescent="0.3">
      <c r="A29" s="45" t="s">
        <v>103</v>
      </c>
      <c r="B29" s="46">
        <v>20.85</v>
      </c>
      <c r="C29" s="46">
        <v>17.989999999999998</v>
      </c>
      <c r="D29" s="46">
        <v>86.28</v>
      </c>
      <c r="E29" s="46">
        <v>21.26</v>
      </c>
      <c r="F29" s="46">
        <v>17.95</v>
      </c>
      <c r="G29" s="46">
        <v>84.43</v>
      </c>
      <c r="H29" s="40" t="s">
        <v>104</v>
      </c>
      <c r="I29" s="47">
        <v>21.81</v>
      </c>
      <c r="J29" s="27" t="s">
        <v>105</v>
      </c>
      <c r="K29" s="26"/>
      <c r="L29" s="63">
        <v>0.96111111111111103</v>
      </c>
      <c r="M29" s="63" t="s">
        <v>106</v>
      </c>
      <c r="N29" s="63">
        <v>0.73819444444444404</v>
      </c>
      <c r="O29" s="63" t="s">
        <v>107</v>
      </c>
    </row>
    <row r="30" spans="1:15" x14ac:dyDescent="0.3">
      <c r="A30" s="40" t="s">
        <v>108</v>
      </c>
      <c r="B30" s="47">
        <v>13.74</v>
      </c>
      <c r="C30" s="47">
        <v>11.65</v>
      </c>
      <c r="D30" s="47">
        <v>84.79</v>
      </c>
      <c r="E30" s="47">
        <v>14.18</v>
      </c>
      <c r="F30" s="47">
        <v>17.95</v>
      </c>
      <c r="G30" s="47">
        <v>83.36</v>
      </c>
      <c r="H30" s="40" t="s">
        <v>109</v>
      </c>
      <c r="I30" s="47">
        <v>4.91</v>
      </c>
      <c r="J30" s="27" t="s">
        <v>110</v>
      </c>
      <c r="K30" s="26"/>
      <c r="L30" s="64">
        <v>3.89</v>
      </c>
      <c r="M30" s="64">
        <v>5.23</v>
      </c>
      <c r="N30" s="64">
        <v>26.18</v>
      </c>
      <c r="O30" s="64">
        <v>4.88</v>
      </c>
    </row>
    <row r="31" spans="1:15" x14ac:dyDescent="0.3">
      <c r="A31" s="40" t="s">
        <v>111</v>
      </c>
      <c r="B31" s="47">
        <v>1.4</v>
      </c>
      <c r="C31" s="47">
        <v>1.1000000000000001</v>
      </c>
      <c r="D31" s="47">
        <v>78.569999999999993</v>
      </c>
      <c r="E31" s="47">
        <v>1.37</v>
      </c>
      <c r="F31" s="47">
        <v>1.05</v>
      </c>
      <c r="G31" s="47">
        <v>76.64</v>
      </c>
      <c r="H31" s="40" t="s">
        <v>112</v>
      </c>
      <c r="I31" s="47">
        <v>29.63</v>
      </c>
      <c r="J31" s="27" t="s">
        <v>113</v>
      </c>
      <c r="K31" s="26"/>
      <c r="L31" s="65" t="s">
        <v>114</v>
      </c>
      <c r="M31" s="65" t="s">
        <v>115</v>
      </c>
      <c r="N31" s="65" t="s">
        <v>114</v>
      </c>
      <c r="O31" s="65" t="s">
        <v>116</v>
      </c>
    </row>
    <row r="32" spans="1:15" x14ac:dyDescent="0.3">
      <c r="A32" s="40" t="s">
        <v>117</v>
      </c>
      <c r="B32" s="47">
        <v>13.56</v>
      </c>
      <c r="C32" s="47">
        <v>11.54</v>
      </c>
      <c r="D32" s="47">
        <v>85.1</v>
      </c>
      <c r="E32" s="47">
        <v>13.72</v>
      </c>
      <c r="F32" s="47">
        <v>11.56</v>
      </c>
      <c r="G32" s="47">
        <v>84.26</v>
      </c>
      <c r="H32" s="40" t="s">
        <v>118</v>
      </c>
      <c r="I32" s="47">
        <v>77.33</v>
      </c>
      <c r="J32" s="34" t="s">
        <v>119</v>
      </c>
      <c r="K32" s="34"/>
      <c r="L32" s="34"/>
      <c r="M32" s="34"/>
      <c r="N32" s="34"/>
      <c r="O32" s="34"/>
    </row>
    <row r="33" spans="1:15" x14ac:dyDescent="0.3">
      <c r="A33" s="40" t="s">
        <v>120</v>
      </c>
      <c r="B33" s="47">
        <v>13.42</v>
      </c>
      <c r="C33" s="47">
        <v>10.68</v>
      </c>
      <c r="D33" s="47">
        <v>79.58</v>
      </c>
      <c r="E33" s="47">
        <v>12.66</v>
      </c>
      <c r="F33" s="47">
        <v>9.74</v>
      </c>
      <c r="G33" s="47">
        <v>76.94</v>
      </c>
      <c r="H33" s="39" t="s">
        <v>121</v>
      </c>
      <c r="I33" s="47">
        <v>22.15</v>
      </c>
      <c r="J33" s="52" t="s">
        <v>122</v>
      </c>
      <c r="K33" s="52" t="s">
        <v>123</v>
      </c>
      <c r="L33" s="52" t="s">
        <v>124</v>
      </c>
      <c r="M33" s="52" t="s">
        <v>125</v>
      </c>
      <c r="N33" s="52" t="s">
        <v>126</v>
      </c>
      <c r="O33" s="52" t="s">
        <v>125</v>
      </c>
    </row>
    <row r="34" spans="1:15" x14ac:dyDescent="0.3">
      <c r="A34" s="40" t="s">
        <v>127</v>
      </c>
      <c r="B34" s="47">
        <v>66.38</v>
      </c>
      <c r="C34" s="47">
        <v>56.31</v>
      </c>
      <c r="D34" s="47">
        <v>84.83</v>
      </c>
      <c r="E34" s="47">
        <v>67.209999999999994</v>
      </c>
      <c r="F34" s="47">
        <v>56.08</v>
      </c>
      <c r="G34" s="47">
        <v>83.44</v>
      </c>
      <c r="H34" s="39" t="s">
        <v>128</v>
      </c>
      <c r="I34" s="47">
        <v>51.75</v>
      </c>
      <c r="J34" s="45" t="s">
        <v>129</v>
      </c>
      <c r="K34" s="46">
        <v>94.625</v>
      </c>
      <c r="L34" s="46">
        <v>2271</v>
      </c>
      <c r="M34" s="46">
        <v>21.8365384615384</v>
      </c>
      <c r="N34" s="66">
        <v>382343</v>
      </c>
      <c r="O34" s="46">
        <v>21.614976708425701</v>
      </c>
    </row>
    <row r="35" spans="1:15" x14ac:dyDescent="0.3">
      <c r="A35" s="40" t="s">
        <v>130</v>
      </c>
      <c r="B35" s="47">
        <v>65.52</v>
      </c>
      <c r="C35" s="47">
        <v>55.41</v>
      </c>
      <c r="D35" s="47">
        <v>84.57</v>
      </c>
      <c r="E35" s="47">
        <v>66.599999999999994</v>
      </c>
      <c r="F35" s="47">
        <v>55.26</v>
      </c>
      <c r="G35" s="47">
        <v>82.97</v>
      </c>
      <c r="H35" s="39" t="s">
        <v>131</v>
      </c>
      <c r="I35" s="47">
        <v>80.53</v>
      </c>
      <c r="J35" s="40" t="s">
        <v>132</v>
      </c>
      <c r="K35" s="47">
        <v>4.46</v>
      </c>
      <c r="L35" s="47">
        <v>107</v>
      </c>
      <c r="M35" s="47">
        <v>1.03</v>
      </c>
      <c r="N35" s="66">
        <v>19391</v>
      </c>
      <c r="O35" s="47">
        <v>1.1000000000000001</v>
      </c>
    </row>
    <row r="36" spans="1:15" x14ac:dyDescent="0.3">
      <c r="A36" s="40" t="s">
        <v>133</v>
      </c>
      <c r="B36" s="47">
        <v>87.13</v>
      </c>
      <c r="C36" s="47">
        <v>45.18</v>
      </c>
      <c r="D36" s="47">
        <v>51.85</v>
      </c>
      <c r="E36" s="47">
        <v>90.33</v>
      </c>
      <c r="F36" s="47">
        <v>47.43</v>
      </c>
      <c r="G36" s="47">
        <v>52.51</v>
      </c>
      <c r="H36" s="39" t="s">
        <v>134</v>
      </c>
      <c r="I36" s="47">
        <v>339.27</v>
      </c>
      <c r="J36" s="48" t="s">
        <v>135</v>
      </c>
      <c r="K36" s="49">
        <v>82.21</v>
      </c>
      <c r="L36" s="49">
        <v>1973</v>
      </c>
      <c r="M36" s="49">
        <v>18.97</v>
      </c>
      <c r="N36" s="66">
        <v>306567</v>
      </c>
      <c r="O36" s="49">
        <v>17.329999999999998</v>
      </c>
    </row>
    <row r="37" spans="1:15" x14ac:dyDescent="0.3">
      <c r="A37" s="40" t="s">
        <v>136</v>
      </c>
      <c r="B37" s="47"/>
      <c r="C37" s="47">
        <v>1.67</v>
      </c>
      <c r="D37" s="47">
        <v>51.74</v>
      </c>
      <c r="E37" s="47"/>
      <c r="F37" s="47">
        <v>1.59</v>
      </c>
      <c r="G37" s="47">
        <v>51.61</v>
      </c>
      <c r="H37" s="39" t="s">
        <v>137</v>
      </c>
      <c r="I37" s="47">
        <v>1.05</v>
      </c>
      <c r="J37" s="42" t="s">
        <v>138</v>
      </c>
      <c r="K37" s="53">
        <f>SUM(K34:K36)</f>
        <v>181.29499999999999</v>
      </c>
      <c r="L37" s="53">
        <f>SUM(L34:L36)</f>
        <v>4351</v>
      </c>
      <c r="M37" s="53">
        <v>41.84</v>
      </c>
      <c r="N37" s="53">
        <f>SUM(N34:N36)</f>
        <v>708301</v>
      </c>
      <c r="O37" s="53">
        <v>40.04</v>
      </c>
    </row>
    <row r="38" spans="1:15" x14ac:dyDescent="0.3">
      <c r="A38" s="48" t="s">
        <v>139</v>
      </c>
      <c r="B38" s="49"/>
      <c r="C38" s="49">
        <v>1.88</v>
      </c>
      <c r="D38" s="49">
        <v>71.13</v>
      </c>
      <c r="E38" s="49"/>
      <c r="F38" s="49">
        <v>1.83</v>
      </c>
      <c r="G38" s="49">
        <v>72.22</v>
      </c>
      <c r="H38" s="67" t="s">
        <v>140</v>
      </c>
      <c r="I38" s="49">
        <v>16.79</v>
      </c>
      <c r="J38" s="52" t="s">
        <v>141</v>
      </c>
      <c r="K38" s="68"/>
      <c r="L38" s="52" t="s">
        <v>142</v>
      </c>
      <c r="M38" s="52" t="s">
        <v>143</v>
      </c>
      <c r="N38" s="52" t="s">
        <v>142</v>
      </c>
      <c r="O38" s="52" t="s">
        <v>144</v>
      </c>
    </row>
    <row r="39" spans="1:15" x14ac:dyDescent="0.3">
      <c r="A39" s="35" t="s">
        <v>145</v>
      </c>
      <c r="B39" s="35"/>
      <c r="C39" s="35"/>
      <c r="D39" s="42" t="s">
        <v>146</v>
      </c>
      <c r="E39" s="42" t="s">
        <v>147</v>
      </c>
      <c r="F39" s="42" t="s">
        <v>148</v>
      </c>
      <c r="G39" s="42" t="s">
        <v>146</v>
      </c>
      <c r="H39" s="42" t="s">
        <v>147</v>
      </c>
      <c r="I39" s="42" t="s">
        <v>148</v>
      </c>
      <c r="J39" s="25" t="s">
        <v>149</v>
      </c>
      <c r="K39" s="24"/>
      <c r="L39" s="50">
        <v>0</v>
      </c>
      <c r="M39" s="53">
        <v>0</v>
      </c>
      <c r="N39" s="50">
        <v>92000</v>
      </c>
      <c r="O39" s="53">
        <v>0.05</v>
      </c>
    </row>
    <row r="40" spans="1:15" x14ac:dyDescent="0.3">
      <c r="A40" s="45"/>
      <c r="B40" s="34" t="s">
        <v>13</v>
      </c>
      <c r="C40" s="34" t="s">
        <v>59</v>
      </c>
      <c r="D40" s="45" t="s">
        <v>150</v>
      </c>
      <c r="E40" s="46">
        <v>68.02</v>
      </c>
      <c r="F40" s="46">
        <v>68.09</v>
      </c>
      <c r="G40" s="45" t="s">
        <v>151</v>
      </c>
      <c r="H40" s="46">
        <v>92.37</v>
      </c>
      <c r="I40" s="46">
        <v>91.24</v>
      </c>
      <c r="J40" s="25" t="s">
        <v>152</v>
      </c>
      <c r="K40" s="24"/>
      <c r="L40" s="50">
        <v>122924</v>
      </c>
      <c r="M40" s="53">
        <v>11.82</v>
      </c>
      <c r="N40" s="50">
        <v>20619123</v>
      </c>
      <c r="O40" s="53">
        <v>11.66</v>
      </c>
    </row>
    <row r="41" spans="1:15" x14ac:dyDescent="0.3">
      <c r="A41" s="40" t="s">
        <v>153</v>
      </c>
      <c r="B41" s="46">
        <v>14.2</v>
      </c>
      <c r="C41" s="46">
        <v>14.9</v>
      </c>
      <c r="D41" s="40" t="s">
        <v>154</v>
      </c>
      <c r="E41" s="47">
        <v>78.930000000000007</v>
      </c>
      <c r="F41" s="47">
        <v>83.01</v>
      </c>
      <c r="G41" s="40" t="s">
        <v>155</v>
      </c>
      <c r="H41" s="47">
        <v>69.33</v>
      </c>
      <c r="I41" s="47">
        <v>70.23</v>
      </c>
      <c r="J41" s="25" t="s">
        <v>156</v>
      </c>
      <c r="K41" s="24"/>
      <c r="L41" s="50">
        <v>83408</v>
      </c>
      <c r="M41" s="53">
        <v>8.02</v>
      </c>
      <c r="N41" s="50">
        <v>12761041</v>
      </c>
      <c r="O41" s="53">
        <v>7.21</v>
      </c>
    </row>
    <row r="42" spans="1:15" x14ac:dyDescent="0.3">
      <c r="A42" s="40" t="s">
        <v>157</v>
      </c>
      <c r="B42" s="47">
        <v>13.67</v>
      </c>
      <c r="C42" s="47">
        <v>14.4</v>
      </c>
      <c r="D42" s="40" t="s">
        <v>158</v>
      </c>
      <c r="E42" s="47">
        <v>2.39</v>
      </c>
      <c r="F42" s="47">
        <v>6.42</v>
      </c>
      <c r="G42" s="40" t="s">
        <v>159</v>
      </c>
      <c r="H42" s="47">
        <v>42011.56</v>
      </c>
      <c r="I42" s="47">
        <v>26268.87</v>
      </c>
      <c r="J42" s="25" t="s">
        <v>160</v>
      </c>
      <c r="K42" s="24"/>
      <c r="L42" s="50">
        <v>206332</v>
      </c>
      <c r="M42" s="53">
        <v>19.84</v>
      </c>
      <c r="N42" s="50">
        <v>33472164</v>
      </c>
      <c r="O42" s="53">
        <v>18.920000000000002</v>
      </c>
    </row>
    <row r="43" spans="1:15" x14ac:dyDescent="0.3">
      <c r="A43" s="40" t="s">
        <v>161</v>
      </c>
      <c r="B43" s="47">
        <v>0.53</v>
      </c>
      <c r="C43" s="47">
        <v>0.5</v>
      </c>
      <c r="D43" s="40" t="s">
        <v>162</v>
      </c>
      <c r="E43" s="47">
        <v>96.29</v>
      </c>
      <c r="F43" s="47">
        <v>96.64</v>
      </c>
      <c r="G43" s="40" t="s">
        <v>163</v>
      </c>
      <c r="H43" s="47">
        <v>61870.239999999998</v>
      </c>
      <c r="I43" s="47">
        <v>49903.01</v>
      </c>
      <c r="J43" s="25" t="s">
        <v>164</v>
      </c>
      <c r="K43" s="24"/>
      <c r="L43" s="50">
        <v>534021</v>
      </c>
      <c r="M43" s="53">
        <v>51.35</v>
      </c>
      <c r="N43" s="50">
        <v>84531580</v>
      </c>
      <c r="O43" s="53">
        <v>47.79</v>
      </c>
    </row>
    <row r="44" spans="1:15" x14ac:dyDescent="0.3">
      <c r="A44" s="40" t="s">
        <v>165</v>
      </c>
      <c r="B44" s="47">
        <v>7.0000000000000007E-2</v>
      </c>
      <c r="C44" s="47">
        <v>7.0000000000000007E-2</v>
      </c>
      <c r="D44" s="40" t="s">
        <v>166</v>
      </c>
      <c r="E44" s="47">
        <v>96.88</v>
      </c>
      <c r="F44" s="47">
        <v>97.19</v>
      </c>
      <c r="G44" s="40" t="s">
        <v>167</v>
      </c>
      <c r="H44" s="47">
        <v>103881.8</v>
      </c>
      <c r="I44" s="47">
        <v>76171.88</v>
      </c>
      <c r="J44" s="25" t="s">
        <v>168</v>
      </c>
      <c r="K44" s="24"/>
      <c r="L44" s="50">
        <v>301400</v>
      </c>
      <c r="M44" s="53">
        <v>28.98</v>
      </c>
      <c r="N44" s="50">
        <v>46718270</v>
      </c>
      <c r="O44" s="53">
        <v>26.41</v>
      </c>
    </row>
    <row r="45" spans="1:15" x14ac:dyDescent="0.3">
      <c r="A45" s="40" t="s">
        <v>169</v>
      </c>
      <c r="B45" s="47">
        <v>1.8</v>
      </c>
      <c r="C45" s="47">
        <v>0</v>
      </c>
      <c r="D45" s="40" t="s">
        <v>170</v>
      </c>
      <c r="E45" s="47">
        <v>93.01</v>
      </c>
      <c r="F45" s="47">
        <v>92.2</v>
      </c>
      <c r="G45" s="40" t="s">
        <v>171</v>
      </c>
      <c r="H45" s="47">
        <v>24</v>
      </c>
      <c r="I45" s="47">
        <v>19</v>
      </c>
      <c r="J45" s="30" t="s">
        <v>172</v>
      </c>
      <c r="K45" s="29"/>
      <c r="L45" s="52" t="s">
        <v>173</v>
      </c>
      <c r="M45" s="52" t="s">
        <v>78</v>
      </c>
      <c r="N45" s="52" t="s">
        <v>173</v>
      </c>
      <c r="O45" s="52" t="s">
        <v>78</v>
      </c>
    </row>
    <row r="46" spans="1:15" x14ac:dyDescent="0.3">
      <c r="A46" s="40" t="s">
        <v>174</v>
      </c>
      <c r="B46" s="47">
        <v>2.2200000000000002</v>
      </c>
      <c r="C46" s="47">
        <v>2.96</v>
      </c>
      <c r="D46" s="40" t="s">
        <v>175</v>
      </c>
      <c r="E46" s="47">
        <v>70.290000000000006</v>
      </c>
      <c r="F46" s="47">
        <v>80.930000000000007</v>
      </c>
      <c r="G46" s="40" t="s">
        <v>176</v>
      </c>
      <c r="H46" s="47">
        <v>41</v>
      </c>
      <c r="I46" s="47">
        <v>35</v>
      </c>
      <c r="J46" s="23" t="s">
        <v>177</v>
      </c>
      <c r="K46" s="22"/>
      <c r="L46" s="45">
        <v>32769.33</v>
      </c>
      <c r="M46" s="46">
        <v>31.51</v>
      </c>
      <c r="N46" s="45">
        <v>5221505.6900000004</v>
      </c>
      <c r="O46" s="46">
        <v>29.52</v>
      </c>
    </row>
    <row r="47" spans="1:15" x14ac:dyDescent="0.3">
      <c r="A47" s="40" t="s">
        <v>178</v>
      </c>
      <c r="B47" s="47">
        <v>0.05</v>
      </c>
      <c r="C47" s="47">
        <v>0.08</v>
      </c>
      <c r="D47" s="40" t="s">
        <v>179</v>
      </c>
      <c r="E47" s="47">
        <v>68.099999999999994</v>
      </c>
      <c r="F47" s="47">
        <v>78.66</v>
      </c>
      <c r="G47" s="40" t="s">
        <v>180</v>
      </c>
      <c r="H47" s="47">
        <v>24</v>
      </c>
      <c r="I47" s="47">
        <v>29</v>
      </c>
      <c r="J47" s="21" t="s">
        <v>181</v>
      </c>
      <c r="K47" s="22"/>
      <c r="L47" s="48">
        <v>29253.57</v>
      </c>
      <c r="M47" s="49">
        <v>28.13</v>
      </c>
      <c r="N47" s="48">
        <v>4785112.82</v>
      </c>
      <c r="O47" s="49">
        <v>27.05</v>
      </c>
    </row>
    <row r="48" spans="1:15" x14ac:dyDescent="0.3">
      <c r="A48" s="40" t="s">
        <v>182</v>
      </c>
      <c r="B48" s="47">
        <v>4.66</v>
      </c>
      <c r="C48" s="47">
        <v>3.6</v>
      </c>
      <c r="D48" s="40" t="s">
        <v>183</v>
      </c>
      <c r="E48" s="47">
        <v>97.42</v>
      </c>
      <c r="F48" s="47">
        <v>98.08</v>
      </c>
      <c r="G48" s="40" t="s">
        <v>184</v>
      </c>
      <c r="H48" s="47">
        <v>0</v>
      </c>
      <c r="I48" s="47">
        <v>0</v>
      </c>
      <c r="J48" s="25" t="s">
        <v>185</v>
      </c>
      <c r="K48" s="24"/>
      <c r="L48" s="50">
        <v>3515.76</v>
      </c>
      <c r="M48" s="53">
        <f>L48/B9%</f>
        <v>3.3805384615384617</v>
      </c>
      <c r="N48" s="50">
        <v>436392.87</v>
      </c>
      <c r="O48" s="53">
        <f>N48/C9%</f>
        <v>2.4670575166206867</v>
      </c>
    </row>
    <row r="49" spans="1:15" x14ac:dyDescent="0.3">
      <c r="A49" s="48" t="s">
        <v>186</v>
      </c>
      <c r="B49" s="49">
        <v>9.5299999999999994</v>
      </c>
      <c r="C49" s="49">
        <v>11.29</v>
      </c>
      <c r="D49" s="48" t="s">
        <v>187</v>
      </c>
      <c r="E49" s="49">
        <v>86.64</v>
      </c>
      <c r="F49" s="49">
        <v>86.05</v>
      </c>
      <c r="G49" s="48" t="s">
        <v>188</v>
      </c>
      <c r="H49" s="49">
        <v>4.07</v>
      </c>
      <c r="I49" s="49">
        <v>1.19</v>
      </c>
      <c r="J49" s="25" t="s">
        <v>189</v>
      </c>
      <c r="K49" s="24"/>
      <c r="L49" s="50">
        <v>4081.4</v>
      </c>
      <c r="M49" s="53">
        <v>3.92</v>
      </c>
      <c r="N49" s="50">
        <v>419449.1</v>
      </c>
      <c r="O49" s="53">
        <v>2.37</v>
      </c>
    </row>
    <row r="50" spans="1:15" x14ac:dyDescent="0.3">
      <c r="A50" s="4" t="s">
        <v>190</v>
      </c>
      <c r="B50" s="3"/>
      <c r="C50" s="69" t="s">
        <v>191</v>
      </c>
      <c r="D50" s="69">
        <v>0</v>
      </c>
      <c r="E50" s="69" t="s">
        <v>192</v>
      </c>
      <c r="F50" s="3">
        <v>1849.37</v>
      </c>
      <c r="G50" s="3"/>
      <c r="H50" s="3" t="s">
        <v>193</v>
      </c>
      <c r="I50" s="3"/>
      <c r="J50" s="3"/>
      <c r="K50" s="69" t="s">
        <v>191</v>
      </c>
      <c r="L50" s="69">
        <v>0</v>
      </c>
      <c r="M50" s="69" t="s">
        <v>194</v>
      </c>
      <c r="N50" s="2">
        <v>512.86</v>
      </c>
      <c r="O50" s="1"/>
    </row>
    <row r="51" spans="1:15" x14ac:dyDescent="0.3">
      <c r="A51" s="15" t="s">
        <v>195</v>
      </c>
      <c r="B51" s="14"/>
      <c r="C51" s="14"/>
      <c r="D51" s="14"/>
      <c r="E51" s="14"/>
      <c r="F51" s="14"/>
      <c r="G51" s="13"/>
      <c r="H51" s="11" t="s">
        <v>196</v>
      </c>
      <c r="I51" s="10"/>
      <c r="J51" s="10"/>
      <c r="K51" s="10"/>
      <c r="L51" s="10"/>
      <c r="M51" s="9"/>
      <c r="N51" s="8" t="s">
        <v>197</v>
      </c>
      <c r="O51" s="7"/>
    </row>
    <row r="52" spans="1:15" x14ac:dyDescent="0.3">
      <c r="A52" s="70"/>
      <c r="B52" s="42" t="s">
        <v>10</v>
      </c>
      <c r="C52" s="42" t="s">
        <v>198</v>
      </c>
      <c r="D52" s="50"/>
      <c r="E52" s="50"/>
      <c r="F52" s="42" t="s">
        <v>10</v>
      </c>
      <c r="G52" s="71" t="s">
        <v>198</v>
      </c>
      <c r="H52" s="70"/>
      <c r="I52" s="42" t="s">
        <v>191</v>
      </c>
      <c r="J52" s="42" t="s">
        <v>199</v>
      </c>
      <c r="K52" s="50"/>
      <c r="L52" s="42" t="s">
        <v>191</v>
      </c>
      <c r="M52" s="71" t="s">
        <v>199</v>
      </c>
      <c r="N52" s="6"/>
      <c r="O52" s="5"/>
    </row>
    <row r="53" spans="1:15" x14ac:dyDescent="0.3">
      <c r="A53" s="70" t="s">
        <v>200</v>
      </c>
      <c r="B53" s="50">
        <v>3320</v>
      </c>
      <c r="C53" s="50">
        <v>203950</v>
      </c>
      <c r="D53" s="50" t="s">
        <v>201</v>
      </c>
      <c r="E53" s="50"/>
      <c r="F53" s="50">
        <v>13788.06</v>
      </c>
      <c r="G53" s="72">
        <v>833314.32</v>
      </c>
      <c r="H53" s="70" t="s">
        <v>202</v>
      </c>
      <c r="I53" s="50">
        <v>9.5399999999999991</v>
      </c>
      <c r="J53" s="50">
        <v>10</v>
      </c>
      <c r="K53" s="50" t="s">
        <v>203</v>
      </c>
      <c r="L53" s="50">
        <v>12.59</v>
      </c>
      <c r="M53" s="72">
        <v>12.16</v>
      </c>
      <c r="N53" s="70" t="s">
        <v>191</v>
      </c>
      <c r="O53" s="72">
        <v>5.68</v>
      </c>
    </row>
    <row r="54" spans="1:15" x14ac:dyDescent="0.3">
      <c r="A54" s="73" t="s">
        <v>204</v>
      </c>
      <c r="B54" s="74">
        <v>3.19</v>
      </c>
      <c r="C54" s="74">
        <v>1.1499999999999999</v>
      </c>
      <c r="D54" s="74" t="s">
        <v>205</v>
      </c>
      <c r="E54" s="74"/>
      <c r="F54" s="74">
        <v>13.26</v>
      </c>
      <c r="G54" s="75">
        <v>4.71</v>
      </c>
      <c r="H54" s="73" t="s">
        <v>206</v>
      </c>
      <c r="I54" s="74">
        <v>11</v>
      </c>
      <c r="J54" s="74">
        <v>10.51</v>
      </c>
      <c r="K54" s="74" t="s">
        <v>207</v>
      </c>
      <c r="L54" s="74">
        <v>9.5399999999999991</v>
      </c>
      <c r="M54" s="75">
        <v>9.92</v>
      </c>
      <c r="N54" s="73" t="s">
        <v>199</v>
      </c>
      <c r="O54" s="75">
        <v>5.62</v>
      </c>
    </row>
    <row r="55" spans="1:15" x14ac:dyDescent="0.3">
      <c r="A55" s="12" t="s">
        <v>208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67.95" customHeight="1" x14ac:dyDescent="0.3">
      <c r="A56" s="20" t="s">
        <v>209</v>
      </c>
      <c r="B56" s="19"/>
      <c r="C56" s="19"/>
      <c r="D56" s="19"/>
      <c r="E56" s="19"/>
      <c r="F56" s="19"/>
      <c r="G56" s="18"/>
      <c r="H56" s="17" t="s">
        <v>210</v>
      </c>
      <c r="I56" s="16"/>
      <c r="J56" s="16"/>
      <c r="K56" s="16"/>
      <c r="L56" s="16"/>
      <c r="M56" s="16"/>
      <c r="N56" s="16"/>
      <c r="O56" s="16"/>
    </row>
    <row r="57" spans="1:15" x14ac:dyDescent="0.3">
      <c r="A57" s="36" t="s">
        <v>211</v>
      </c>
      <c r="C57" s="36" t="s">
        <v>212</v>
      </c>
      <c r="H57" s="36" t="s">
        <v>213</v>
      </c>
      <c r="M57" s="36" t="s">
        <v>214</v>
      </c>
    </row>
  </sheetData>
  <mergeCells count="61">
    <mergeCell ref="J47:K47"/>
    <mergeCell ref="J48:K48"/>
    <mergeCell ref="J45:K45"/>
    <mergeCell ref="J49:K49"/>
    <mergeCell ref="A56:G56"/>
    <mergeCell ref="H56:O56"/>
    <mergeCell ref="A51:G51"/>
    <mergeCell ref="A55:O55"/>
    <mergeCell ref="H51:M51"/>
    <mergeCell ref="N51:O52"/>
    <mergeCell ref="A50:B50"/>
    <mergeCell ref="F50:G50"/>
    <mergeCell ref="H50:J50"/>
    <mergeCell ref="N50:O50"/>
    <mergeCell ref="J41:K41"/>
    <mergeCell ref="J42:K42"/>
    <mergeCell ref="J43:K43"/>
    <mergeCell ref="J44:K44"/>
    <mergeCell ref="J46:K46"/>
    <mergeCell ref="J31:K31"/>
    <mergeCell ref="A39:C39"/>
    <mergeCell ref="B40"/>
    <mergeCell ref="C40"/>
    <mergeCell ref="J39:K39"/>
    <mergeCell ref="J40:K40"/>
    <mergeCell ref="L7:M7"/>
    <mergeCell ref="A7:A8"/>
    <mergeCell ref="B7:C7"/>
    <mergeCell ref="J32:O32"/>
    <mergeCell ref="F17:G17"/>
    <mergeCell ref="J17:K17"/>
    <mergeCell ref="A27:A28"/>
    <mergeCell ref="B27:D27"/>
    <mergeCell ref="E27:G27"/>
    <mergeCell ref="H26:I26"/>
    <mergeCell ref="J18:K19"/>
    <mergeCell ref="L18:M18"/>
    <mergeCell ref="N18:O18"/>
    <mergeCell ref="J28:K28"/>
    <mergeCell ref="J29:K29"/>
    <mergeCell ref="J30:K30"/>
    <mergeCell ref="L4:O4"/>
    <mergeCell ref="L5:M5"/>
    <mergeCell ref="N5:O5"/>
    <mergeCell ref="L6:M6"/>
    <mergeCell ref="N6:O6"/>
    <mergeCell ref="D6:E6"/>
    <mergeCell ref="F6:G6"/>
    <mergeCell ref="D7:E7"/>
    <mergeCell ref="F7:H7"/>
    <mergeCell ref="H4:K4"/>
    <mergeCell ref="H5:I5"/>
    <mergeCell ref="J5:K5"/>
    <mergeCell ref="H6:I6"/>
    <mergeCell ref="J6:K6"/>
    <mergeCell ref="I7:K7"/>
    <mergeCell ref="B4:B5"/>
    <mergeCell ref="C4:C5"/>
    <mergeCell ref="D4:G4"/>
    <mergeCell ref="D5:E5"/>
    <mergeCell ref="F5:G5"/>
  </mergeCells>
  <printOptions horizontalCentered="1"/>
  <pageMargins left="0" right="0" top="0" bottom="0" header="0" footer="0"/>
  <pageSetup paperSize="9" scale="6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DMR</vt:lpstr>
      <vt:lpstr>Data</vt:lpstr>
      <vt:lpstr>PrvSeason</vt:lpstr>
      <vt:lpstr>CropDay</vt:lpstr>
    </vt:vector>
  </TitlesOfParts>
  <Company>Birla Sugar &amp; Industries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Birla Sugar Lab Information System</dc:creator>
  <cp:lastModifiedBy>Ravi Bhushan</cp:lastModifiedBy>
  <dcterms:created xsi:type="dcterms:W3CDTF">2022-10-20T05:22:40Z</dcterms:created>
  <dcterms:modified xsi:type="dcterms:W3CDTF">2022-10-25T08:51:43Z</dcterms:modified>
  <cp:category>Reports</cp:category>
</cp:coreProperties>
</file>