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vi\Desktop\"/>
    </mc:Choice>
  </mc:AlternateContent>
  <bookViews>
    <workbookView xWindow="0" yWindow="0" windowWidth="23040" windowHeight="9192"/>
  </bookViews>
  <sheets>
    <sheet name="RT 7 (C)" sheetId="1" r:id="rId1"/>
    <sheet name="Data" sheetId="4" r:id="rId2"/>
  </sheets>
  <externalReferences>
    <externalReference r:id="rId3"/>
  </externalReferences>
  <definedNames>
    <definedName name="_xlnm.Print_Area" localSheetId="0">'RT 7 (C)'!$A$1:$AB$53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F51" i="1"/>
  <c r="G49" i="1"/>
  <c r="F49" i="1"/>
  <c r="G46" i="1"/>
  <c r="F46" i="1"/>
  <c r="G41" i="1"/>
  <c r="F41" i="1"/>
  <c r="G39" i="1"/>
  <c r="T53" i="1" s="1"/>
  <c r="F39" i="1"/>
  <c r="F35" i="1"/>
  <c r="F37" i="1"/>
  <c r="G35" i="1"/>
  <c r="G34" i="1"/>
  <c r="F34" i="1"/>
  <c r="G31" i="1"/>
  <c r="F31" i="1"/>
  <c r="G29" i="1"/>
  <c r="F29" i="1"/>
  <c r="G28" i="1"/>
  <c r="F28" i="1"/>
  <c r="G27" i="1"/>
  <c r="F27" i="1"/>
  <c r="G24" i="1"/>
  <c r="F24" i="1"/>
  <c r="G23" i="1"/>
  <c r="F23" i="1"/>
  <c r="G22" i="1"/>
  <c r="F22" i="1"/>
  <c r="G21" i="1"/>
  <c r="U320" i="1"/>
  <c r="T320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G311" i="1"/>
  <c r="F311" i="1"/>
  <c r="N310" i="1"/>
  <c r="M310" i="1"/>
  <c r="G310" i="1"/>
  <c r="G312" i="1" s="1"/>
  <c r="G316" i="1" s="1"/>
  <c r="F310" i="1"/>
  <c r="F312" i="1" s="1"/>
  <c r="F316" i="1" s="1"/>
  <c r="N309" i="1"/>
  <c r="M309" i="1"/>
  <c r="N307" i="1"/>
  <c r="M307" i="1"/>
  <c r="N306" i="1"/>
  <c r="M306" i="1"/>
  <c r="N305" i="1"/>
  <c r="M305" i="1"/>
  <c r="N304" i="1"/>
  <c r="M304" i="1"/>
  <c r="G304" i="1"/>
  <c r="G307" i="1" s="1"/>
  <c r="F304" i="1"/>
  <c r="F307" i="1" s="1"/>
  <c r="N303" i="1"/>
  <c r="M303" i="1"/>
  <c r="G303" i="1"/>
  <c r="F303" i="1"/>
  <c r="N302" i="1"/>
  <c r="M302" i="1"/>
  <c r="N301" i="1"/>
  <c r="M301" i="1"/>
  <c r="G301" i="1"/>
  <c r="F301" i="1"/>
  <c r="N300" i="1"/>
  <c r="M300" i="1"/>
  <c r="N298" i="1"/>
  <c r="M298" i="1"/>
  <c r="G298" i="1"/>
  <c r="F298" i="1"/>
  <c r="N297" i="1"/>
  <c r="N299" i="1" s="1"/>
  <c r="M297" i="1"/>
  <c r="M299" i="1" s="1"/>
  <c r="G297" i="1"/>
  <c r="F297" i="1"/>
  <c r="G296" i="1"/>
  <c r="F296" i="1"/>
  <c r="N295" i="1"/>
  <c r="M295" i="1"/>
  <c r="G295" i="1"/>
  <c r="F295" i="1"/>
  <c r="N294" i="1"/>
  <c r="N296" i="1" s="1"/>
  <c r="M294" i="1"/>
  <c r="M296" i="1" s="1"/>
  <c r="G294" i="1"/>
  <c r="F294" i="1"/>
  <c r="N292" i="1"/>
  <c r="M292" i="1"/>
  <c r="N291" i="1"/>
  <c r="M291" i="1"/>
  <c r="M293" i="1" s="1"/>
  <c r="G291" i="1"/>
  <c r="F291" i="1"/>
  <c r="G290" i="1"/>
  <c r="U289" i="1"/>
  <c r="N289" i="1"/>
  <c r="M289" i="1"/>
  <c r="G289" i="1"/>
  <c r="F289" i="1"/>
  <c r="N288" i="1"/>
  <c r="M288" i="1"/>
  <c r="M290" i="1" s="1"/>
  <c r="U287" i="1"/>
  <c r="N286" i="1"/>
  <c r="M286" i="1"/>
  <c r="G286" i="1"/>
  <c r="U285" i="1"/>
  <c r="T285" i="1"/>
  <c r="N285" i="1"/>
  <c r="M285" i="1"/>
  <c r="M287" i="1" s="1"/>
  <c r="T284" i="1"/>
  <c r="U283" i="1"/>
  <c r="T283" i="1"/>
  <c r="N283" i="1"/>
  <c r="M283" i="1"/>
  <c r="AB282" i="1"/>
  <c r="U282" i="1"/>
  <c r="T282" i="1"/>
  <c r="N282" i="1"/>
  <c r="M282" i="1"/>
  <c r="M284" i="1" s="1"/>
  <c r="AB281" i="1"/>
  <c r="U281" i="1"/>
  <c r="N281" i="1"/>
  <c r="M281" i="1"/>
  <c r="T280" i="1"/>
  <c r="N280" i="1"/>
  <c r="M280" i="1"/>
  <c r="AB279" i="1"/>
  <c r="AA279" i="1"/>
  <c r="T279" i="1"/>
  <c r="T281" i="1" s="1"/>
  <c r="AB278" i="1"/>
  <c r="AA278" i="1"/>
  <c r="N278" i="1"/>
  <c r="M278" i="1"/>
  <c r="AB277" i="1"/>
  <c r="AA277" i="1"/>
  <c r="AA282" i="1" s="1"/>
  <c r="AB276" i="1"/>
  <c r="AA276" i="1"/>
  <c r="N276" i="1"/>
  <c r="M276" i="1"/>
  <c r="A276" i="1"/>
  <c r="AB275" i="1"/>
  <c r="AA275" i="1"/>
  <c r="U275" i="1"/>
  <c r="N274" i="1"/>
  <c r="N273" i="1"/>
  <c r="M273" i="1"/>
  <c r="N231" i="1"/>
  <c r="M231" i="1"/>
  <c r="T230" i="1"/>
  <c r="S230" i="1"/>
  <c r="N230" i="1"/>
  <c r="M230" i="1"/>
  <c r="U229" i="1"/>
  <c r="T229" i="1"/>
  <c r="S229" i="1"/>
  <c r="R229" i="1"/>
  <c r="Q229" i="1"/>
  <c r="N229" i="1"/>
  <c r="M229" i="1"/>
  <c r="U228" i="1"/>
  <c r="T228" i="1"/>
  <c r="S228" i="1"/>
  <c r="R228" i="1"/>
  <c r="Q228" i="1"/>
  <c r="N228" i="1"/>
  <c r="M228" i="1"/>
  <c r="U227" i="1"/>
  <c r="T227" i="1"/>
  <c r="S227" i="1"/>
  <c r="R227" i="1"/>
  <c r="Q227" i="1"/>
  <c r="N227" i="1"/>
  <c r="M227" i="1"/>
  <c r="U226" i="1"/>
  <c r="T226" i="1"/>
  <c r="S226" i="1"/>
  <c r="R226" i="1"/>
  <c r="Q226" i="1"/>
  <c r="N226" i="1"/>
  <c r="M226" i="1"/>
  <c r="U225" i="1"/>
  <c r="T225" i="1"/>
  <c r="S225" i="1"/>
  <c r="R225" i="1"/>
  <c r="Q225" i="1"/>
  <c r="N225" i="1"/>
  <c r="M225" i="1"/>
  <c r="U224" i="1"/>
  <c r="T224" i="1"/>
  <c r="S224" i="1"/>
  <c r="R224" i="1"/>
  <c r="Q224" i="1"/>
  <c r="N224" i="1"/>
  <c r="M224" i="1"/>
  <c r="U223" i="1"/>
  <c r="T223" i="1"/>
  <c r="S223" i="1"/>
  <c r="R223" i="1"/>
  <c r="Q223" i="1"/>
  <c r="N223" i="1"/>
  <c r="M223" i="1"/>
  <c r="G223" i="1"/>
  <c r="G227" i="1" s="1"/>
  <c r="U222" i="1"/>
  <c r="T222" i="1"/>
  <c r="S222" i="1"/>
  <c r="R222" i="1"/>
  <c r="Q222" i="1"/>
  <c r="N222" i="1"/>
  <c r="M222" i="1"/>
  <c r="G222" i="1"/>
  <c r="F222" i="1"/>
  <c r="U221" i="1"/>
  <c r="T221" i="1"/>
  <c r="S221" i="1"/>
  <c r="R221" i="1"/>
  <c r="Q221" i="1"/>
  <c r="N221" i="1"/>
  <c r="M221" i="1"/>
  <c r="G221" i="1"/>
  <c r="F221" i="1"/>
  <c r="F223" i="1" s="1"/>
  <c r="F227" i="1" s="1"/>
  <c r="U220" i="1"/>
  <c r="T220" i="1"/>
  <c r="S220" i="1"/>
  <c r="R220" i="1"/>
  <c r="Q220" i="1"/>
  <c r="N220" i="1"/>
  <c r="M220" i="1"/>
  <c r="U219" i="1"/>
  <c r="T219" i="1"/>
  <c r="S219" i="1"/>
  <c r="R219" i="1"/>
  <c r="Q219" i="1"/>
  <c r="U218" i="1"/>
  <c r="T218" i="1"/>
  <c r="S218" i="1"/>
  <c r="R218" i="1"/>
  <c r="Q218" i="1"/>
  <c r="N218" i="1"/>
  <c r="M218" i="1"/>
  <c r="U217" i="1"/>
  <c r="T217" i="1"/>
  <c r="S217" i="1"/>
  <c r="R217" i="1"/>
  <c r="Q217" i="1"/>
  <c r="N217" i="1"/>
  <c r="M217" i="1"/>
  <c r="U216" i="1"/>
  <c r="U231" i="1" s="1"/>
  <c r="T216" i="1"/>
  <c r="T231" i="1" s="1"/>
  <c r="S216" i="1"/>
  <c r="R216" i="1"/>
  <c r="Q216" i="1"/>
  <c r="N216" i="1"/>
  <c r="M216" i="1"/>
  <c r="N215" i="1"/>
  <c r="M215" i="1"/>
  <c r="N214" i="1"/>
  <c r="M214" i="1"/>
  <c r="G214" i="1"/>
  <c r="G215" i="1" s="1"/>
  <c r="G218" i="1" s="1"/>
  <c r="F214" i="1"/>
  <c r="N213" i="1"/>
  <c r="M213" i="1"/>
  <c r="G213" i="1"/>
  <c r="F213" i="1"/>
  <c r="F215" i="1" s="1"/>
  <c r="F218" i="1" s="1"/>
  <c r="N212" i="1"/>
  <c r="M212" i="1"/>
  <c r="G212" i="1"/>
  <c r="F212" i="1"/>
  <c r="N211" i="1"/>
  <c r="M211" i="1"/>
  <c r="N209" i="1"/>
  <c r="N210" i="1" s="1"/>
  <c r="M209" i="1"/>
  <c r="G209" i="1"/>
  <c r="F209" i="1"/>
  <c r="N208" i="1"/>
  <c r="M208" i="1"/>
  <c r="M210" i="1" s="1"/>
  <c r="G208" i="1"/>
  <c r="F208" i="1"/>
  <c r="G207" i="1"/>
  <c r="F207" i="1"/>
  <c r="N206" i="1"/>
  <c r="M206" i="1"/>
  <c r="G206" i="1"/>
  <c r="F206" i="1"/>
  <c r="N205" i="1"/>
  <c r="N207" i="1" s="1"/>
  <c r="M205" i="1"/>
  <c r="M207" i="1" s="1"/>
  <c r="G205" i="1"/>
  <c r="F205" i="1"/>
  <c r="M204" i="1"/>
  <c r="N203" i="1"/>
  <c r="M203" i="1"/>
  <c r="N202" i="1"/>
  <c r="N204" i="1" s="1"/>
  <c r="M202" i="1"/>
  <c r="G202" i="1"/>
  <c r="F202" i="1"/>
  <c r="G201" i="1"/>
  <c r="U200" i="1"/>
  <c r="N200" i="1"/>
  <c r="M200" i="1"/>
  <c r="G200" i="1"/>
  <c r="F200" i="1"/>
  <c r="N199" i="1"/>
  <c r="N201" i="1" s="1"/>
  <c r="M199" i="1"/>
  <c r="M201" i="1" s="1"/>
  <c r="G199" i="1"/>
  <c r="F199" i="1"/>
  <c r="U198" i="1"/>
  <c r="N198" i="1"/>
  <c r="N197" i="1"/>
  <c r="M197" i="1"/>
  <c r="U196" i="1"/>
  <c r="T196" i="1"/>
  <c r="N196" i="1"/>
  <c r="M196" i="1"/>
  <c r="M198" i="1" s="1"/>
  <c r="U195" i="1"/>
  <c r="T195" i="1"/>
  <c r="U194" i="1"/>
  <c r="T194" i="1"/>
  <c r="N194" i="1"/>
  <c r="M194" i="1"/>
  <c r="AB193" i="1"/>
  <c r="U193" i="1"/>
  <c r="T193" i="1"/>
  <c r="N193" i="1"/>
  <c r="N195" i="1" s="1"/>
  <c r="M193" i="1"/>
  <c r="M195" i="1" s="1"/>
  <c r="AB192" i="1"/>
  <c r="AA192" i="1"/>
  <c r="AA193" i="1" s="1"/>
  <c r="N192" i="1"/>
  <c r="M192" i="1"/>
  <c r="AB191" i="1"/>
  <c r="AA191" i="1"/>
  <c r="U191" i="1"/>
  <c r="T191" i="1"/>
  <c r="N191" i="1"/>
  <c r="M191" i="1"/>
  <c r="AB190" i="1"/>
  <c r="AA190" i="1"/>
  <c r="U190" i="1"/>
  <c r="U192" i="1" s="1"/>
  <c r="T190" i="1"/>
  <c r="T192" i="1" s="1"/>
  <c r="AB189" i="1"/>
  <c r="AA189" i="1"/>
  <c r="N189" i="1"/>
  <c r="M189" i="1"/>
  <c r="AB188" i="1"/>
  <c r="AA188" i="1"/>
  <c r="AB187" i="1"/>
  <c r="AA187" i="1"/>
  <c r="N187" i="1"/>
  <c r="M187" i="1"/>
  <c r="A187" i="1"/>
  <c r="AB186" i="1"/>
  <c r="AA186" i="1"/>
  <c r="U186" i="1"/>
  <c r="N185" i="1"/>
  <c r="M185" i="1"/>
  <c r="N184" i="1"/>
  <c r="M184" i="1"/>
  <c r="U142" i="1"/>
  <c r="N142" i="1"/>
  <c r="M142" i="1"/>
  <c r="T141" i="1"/>
  <c r="S141" i="1"/>
  <c r="N141" i="1"/>
  <c r="M141" i="1"/>
  <c r="U140" i="1"/>
  <c r="T140" i="1"/>
  <c r="S140" i="1"/>
  <c r="R140" i="1"/>
  <c r="Q140" i="1"/>
  <c r="N140" i="1"/>
  <c r="M140" i="1"/>
  <c r="U139" i="1"/>
  <c r="T139" i="1"/>
  <c r="S139" i="1"/>
  <c r="R139" i="1"/>
  <c r="Q139" i="1"/>
  <c r="N139" i="1"/>
  <c r="M139" i="1"/>
  <c r="U138" i="1"/>
  <c r="T138" i="1"/>
  <c r="S138" i="1"/>
  <c r="R138" i="1"/>
  <c r="Q138" i="1"/>
  <c r="N138" i="1"/>
  <c r="M138" i="1"/>
  <c r="U137" i="1"/>
  <c r="T137" i="1"/>
  <c r="S137" i="1"/>
  <c r="R137" i="1"/>
  <c r="Q137" i="1"/>
  <c r="N137" i="1"/>
  <c r="M137" i="1"/>
  <c r="U136" i="1"/>
  <c r="T136" i="1"/>
  <c r="S136" i="1"/>
  <c r="R136" i="1"/>
  <c r="Q136" i="1"/>
  <c r="N136" i="1"/>
  <c r="M136" i="1"/>
  <c r="U135" i="1"/>
  <c r="T135" i="1"/>
  <c r="S135" i="1"/>
  <c r="R135" i="1"/>
  <c r="Q135" i="1"/>
  <c r="N135" i="1"/>
  <c r="M135" i="1"/>
  <c r="U134" i="1"/>
  <c r="T134" i="1"/>
  <c r="S134" i="1"/>
  <c r="R134" i="1"/>
  <c r="Q134" i="1"/>
  <c r="N134" i="1"/>
  <c r="M134" i="1"/>
  <c r="F134" i="1"/>
  <c r="F138" i="1" s="1"/>
  <c r="U133" i="1"/>
  <c r="T133" i="1"/>
  <c r="S133" i="1"/>
  <c r="R133" i="1"/>
  <c r="Q133" i="1"/>
  <c r="N133" i="1"/>
  <c r="M133" i="1"/>
  <c r="G133" i="1"/>
  <c r="G134" i="1" s="1"/>
  <c r="G138" i="1" s="1"/>
  <c r="F133" i="1"/>
  <c r="U132" i="1"/>
  <c r="T132" i="1"/>
  <c r="S132" i="1"/>
  <c r="R132" i="1"/>
  <c r="Q132" i="1"/>
  <c r="N132" i="1"/>
  <c r="M132" i="1"/>
  <c r="G132" i="1"/>
  <c r="F132" i="1"/>
  <c r="U131" i="1"/>
  <c r="T131" i="1"/>
  <c r="S131" i="1"/>
  <c r="R131" i="1"/>
  <c r="Q131" i="1"/>
  <c r="N131" i="1"/>
  <c r="M131" i="1"/>
  <c r="U130" i="1"/>
  <c r="T130" i="1"/>
  <c r="S130" i="1"/>
  <c r="R130" i="1"/>
  <c r="Q130" i="1"/>
  <c r="U129" i="1"/>
  <c r="T129" i="1"/>
  <c r="S129" i="1"/>
  <c r="R129" i="1"/>
  <c r="Q129" i="1"/>
  <c r="N129" i="1"/>
  <c r="M129" i="1"/>
  <c r="U128" i="1"/>
  <c r="T128" i="1"/>
  <c r="S128" i="1"/>
  <c r="R128" i="1"/>
  <c r="Q128" i="1"/>
  <c r="N128" i="1"/>
  <c r="M128" i="1"/>
  <c r="U127" i="1"/>
  <c r="T127" i="1"/>
  <c r="T142" i="1" s="1"/>
  <c r="S127" i="1"/>
  <c r="R127" i="1"/>
  <c r="Q127" i="1"/>
  <c r="N127" i="1"/>
  <c r="M127" i="1"/>
  <c r="N126" i="1"/>
  <c r="M126" i="1"/>
  <c r="N125" i="1"/>
  <c r="M125" i="1"/>
  <c r="G125" i="1"/>
  <c r="F125" i="1"/>
  <c r="N124" i="1"/>
  <c r="M124" i="1"/>
  <c r="G124" i="1"/>
  <c r="G126" i="1" s="1"/>
  <c r="G129" i="1" s="1"/>
  <c r="F124" i="1"/>
  <c r="F126" i="1" s="1"/>
  <c r="F129" i="1" s="1"/>
  <c r="N123" i="1"/>
  <c r="M123" i="1"/>
  <c r="G123" i="1"/>
  <c r="F123" i="1"/>
  <c r="N122" i="1"/>
  <c r="M122" i="1"/>
  <c r="N121" i="1"/>
  <c r="N120" i="1"/>
  <c r="M120" i="1"/>
  <c r="M121" i="1" s="1"/>
  <c r="G120" i="1"/>
  <c r="F120" i="1"/>
  <c r="N119" i="1"/>
  <c r="M119" i="1"/>
  <c r="G119" i="1"/>
  <c r="F119" i="1"/>
  <c r="M118" i="1"/>
  <c r="G118" i="1"/>
  <c r="F118" i="1"/>
  <c r="N117" i="1"/>
  <c r="M117" i="1"/>
  <c r="G117" i="1"/>
  <c r="F117" i="1"/>
  <c r="N116" i="1"/>
  <c r="N118" i="1" s="1"/>
  <c r="M116" i="1"/>
  <c r="G116" i="1"/>
  <c r="F116" i="1"/>
  <c r="N114" i="1"/>
  <c r="M114" i="1"/>
  <c r="N113" i="1"/>
  <c r="N115" i="1" s="1"/>
  <c r="M113" i="1"/>
  <c r="M115" i="1" s="1"/>
  <c r="G113" i="1"/>
  <c r="F113" i="1"/>
  <c r="G112" i="1"/>
  <c r="U111" i="1"/>
  <c r="N111" i="1"/>
  <c r="M111" i="1"/>
  <c r="G111" i="1"/>
  <c r="F111" i="1"/>
  <c r="N110" i="1"/>
  <c r="N112" i="1" s="1"/>
  <c r="M110" i="1"/>
  <c r="M112" i="1" s="1"/>
  <c r="G110" i="1"/>
  <c r="F110" i="1"/>
  <c r="U109" i="1"/>
  <c r="N109" i="1"/>
  <c r="M109" i="1"/>
  <c r="N108" i="1"/>
  <c r="M108" i="1"/>
  <c r="U107" i="1"/>
  <c r="T107" i="1"/>
  <c r="N107" i="1"/>
  <c r="M107" i="1"/>
  <c r="U106" i="1"/>
  <c r="T106" i="1"/>
  <c r="U105" i="1"/>
  <c r="T105" i="1"/>
  <c r="N105" i="1"/>
  <c r="N106" i="1" s="1"/>
  <c r="M105" i="1"/>
  <c r="AB104" i="1"/>
  <c r="AA104" i="1"/>
  <c r="U104" i="1"/>
  <c r="T104" i="1"/>
  <c r="N104" i="1"/>
  <c r="M104" i="1"/>
  <c r="M106" i="1" s="1"/>
  <c r="AB103" i="1"/>
  <c r="AA103" i="1"/>
  <c r="U103" i="1"/>
  <c r="N103" i="1"/>
  <c r="M103" i="1"/>
  <c r="AB102" i="1"/>
  <c r="AA102" i="1"/>
  <c r="U102" i="1"/>
  <c r="T102" i="1"/>
  <c r="N102" i="1"/>
  <c r="M102" i="1"/>
  <c r="AB101" i="1"/>
  <c r="AA101" i="1"/>
  <c r="U101" i="1"/>
  <c r="T101" i="1"/>
  <c r="T103" i="1" s="1"/>
  <c r="AB100" i="1"/>
  <c r="AA100" i="1"/>
  <c r="N100" i="1"/>
  <c r="M100" i="1"/>
  <c r="AB99" i="1"/>
  <c r="AA99" i="1"/>
  <c r="AB98" i="1"/>
  <c r="AA98" i="1"/>
  <c r="N98" i="1"/>
  <c r="M98" i="1"/>
  <c r="A98" i="1"/>
  <c r="AB97" i="1"/>
  <c r="AA97" i="1"/>
  <c r="U97" i="1"/>
  <c r="N96" i="1"/>
  <c r="M96" i="1"/>
  <c r="N95" i="1"/>
  <c r="M95" i="1"/>
  <c r="U53" i="1"/>
  <c r="G48" i="1"/>
  <c r="G50" i="1" s="1"/>
  <c r="G53" i="1" s="1"/>
  <c r="F48" i="1"/>
  <c r="F50" i="1" s="1"/>
  <c r="F53" i="1" s="1"/>
  <c r="G38" i="1"/>
  <c r="F38" i="1"/>
  <c r="U36" i="1"/>
  <c r="Q36" i="1"/>
  <c r="N31" i="1"/>
  <c r="M31" i="1"/>
  <c r="N28" i="1"/>
  <c r="M28" i="1"/>
  <c r="N25" i="1"/>
  <c r="M25" i="1"/>
  <c r="N22" i="1"/>
  <c r="M22" i="1"/>
  <c r="N19" i="1"/>
  <c r="M19" i="1"/>
  <c r="N16" i="1"/>
  <c r="M16" i="1"/>
  <c r="AB14" i="1"/>
  <c r="AA14" i="1"/>
  <c r="U13" i="1"/>
  <c r="T13" i="1"/>
  <c r="G40" i="1" l="1"/>
  <c r="G43" i="1" s="1"/>
  <c r="F40" i="1"/>
  <c r="F43" i="1" s="1"/>
  <c r="G37" i="1"/>
</calcChain>
</file>

<file path=xl/sharedStrings.xml><?xml version="1.0" encoding="utf-8"?>
<sst xmlns="http://schemas.openxmlformats.org/spreadsheetml/2006/main" count="2265" uniqueCount="1247">
  <si>
    <t>FORM R.T.7(C)</t>
  </si>
  <si>
    <t>S.No.</t>
  </si>
  <si>
    <t>Particulars</t>
  </si>
  <si>
    <t>Unit</t>
  </si>
  <si>
    <t>For The Period/Month</t>
  </si>
  <si>
    <t>Since beginning of Season</t>
  </si>
  <si>
    <t>(FOR CENTRE SUGAR FACTORIES)</t>
  </si>
  <si>
    <t>Circle  : Dhampur</t>
  </si>
  <si>
    <t xml:space="preserve">Range : Dhampur </t>
  </si>
  <si>
    <t>RECOVERY :-</t>
  </si>
  <si>
    <t>SUGAR :</t>
  </si>
  <si>
    <t>SUGAR BALANCE :</t>
  </si>
  <si>
    <t>Periodical / Monthly Manufacturing Report</t>
  </si>
  <si>
    <t>Average Recovery of Sugar Percent Cane (Estt.)</t>
  </si>
  <si>
    <t>% Cane</t>
  </si>
  <si>
    <t>Month/Period</t>
  </si>
  <si>
    <t>Since Beginning of Season</t>
  </si>
  <si>
    <t>(RULE 83)</t>
  </si>
  <si>
    <t>Average Production Of Final Molasses Percent Cane</t>
  </si>
  <si>
    <t xml:space="preserve">I) White Sugar Bagged  </t>
  </si>
  <si>
    <t>Sugar Percent</t>
  </si>
  <si>
    <t>Report No. : 02</t>
  </si>
  <si>
    <t xml:space="preserve">                              </t>
  </si>
  <si>
    <t>Moisturte Percent</t>
  </si>
  <si>
    <t>i</t>
  </si>
  <si>
    <t>Sugar in cane</t>
  </si>
  <si>
    <t>Season</t>
  </si>
  <si>
    <t>2020-2021</t>
  </si>
  <si>
    <t xml:space="preserve">For The Period / Month  : </t>
  </si>
  <si>
    <t>BAGASSE PERCENT CANE (D)</t>
  </si>
  <si>
    <t>II) Raw Sugar Bagged</t>
  </si>
  <si>
    <t>-</t>
  </si>
  <si>
    <t>ii</t>
  </si>
  <si>
    <t>Sugar in Mixed Juice</t>
  </si>
  <si>
    <t xml:space="preserve">                </t>
  </si>
  <si>
    <t>iii</t>
  </si>
  <si>
    <t>Sugar in Bagasse</t>
  </si>
  <si>
    <t>Name and Address of Factory : AVADH SUGAR &amp; ENERGY LTD., SEOHARA (BIJNOR) U.P.</t>
  </si>
  <si>
    <t>FILTER CAKE PERCENT CANE</t>
  </si>
  <si>
    <t xml:space="preserve">                                 </t>
  </si>
  <si>
    <t>Reducing Perecent</t>
  </si>
  <si>
    <t>iv</t>
  </si>
  <si>
    <t>Sugar in Filter Cake</t>
  </si>
  <si>
    <t>ANALYSIS (C )</t>
  </si>
  <si>
    <t xml:space="preserve">Final Molasses      </t>
  </si>
  <si>
    <t>v</t>
  </si>
  <si>
    <t>Sugar in Molasses</t>
  </si>
  <si>
    <t>Clarification Process Used : Double Sulphitation</t>
  </si>
  <si>
    <t xml:space="preserve">Cane            </t>
  </si>
  <si>
    <t xml:space="preserve">                         </t>
  </si>
  <si>
    <t>Brix Percent</t>
  </si>
  <si>
    <t>vi</t>
  </si>
  <si>
    <t>Sugar in Sugar</t>
  </si>
  <si>
    <t xml:space="preserve">                                  </t>
  </si>
  <si>
    <t>Fibre Percent</t>
  </si>
  <si>
    <t xml:space="preserve">                   </t>
  </si>
  <si>
    <t>Putrity</t>
  </si>
  <si>
    <t>vii</t>
  </si>
  <si>
    <t>Sugar undetermined</t>
  </si>
  <si>
    <t xml:space="preserve">Primary Juice    </t>
  </si>
  <si>
    <t xml:space="preserve"> </t>
  </si>
  <si>
    <t xml:space="preserve">Bagasse      </t>
  </si>
  <si>
    <t>iix</t>
  </si>
  <si>
    <t xml:space="preserve">Total Losses (In Bagasse, Filter Cake, Molasses </t>
  </si>
  <si>
    <t xml:space="preserve">                           </t>
  </si>
  <si>
    <t xml:space="preserve">                    </t>
  </si>
  <si>
    <t>&amp; Undetermined)</t>
  </si>
  <si>
    <t xml:space="preserve">             </t>
  </si>
  <si>
    <t>Purity</t>
  </si>
  <si>
    <t xml:space="preserve">                  </t>
  </si>
  <si>
    <t>CANE CRUSHED:-</t>
  </si>
  <si>
    <t xml:space="preserve">Mixed Juice    </t>
  </si>
  <si>
    <t xml:space="preserve">Filter Cake      </t>
  </si>
  <si>
    <t xml:space="preserve">Lime Kiln Gas   </t>
  </si>
  <si>
    <t>CO2 Percent</t>
  </si>
  <si>
    <t>Date and Time of commencement of season</t>
  </si>
  <si>
    <t>30/10/2020 at 08:00 AM</t>
  </si>
  <si>
    <t xml:space="preserve">Boiler Feed Water     </t>
  </si>
  <si>
    <t>Temperature</t>
  </si>
  <si>
    <t xml:space="preserve">Date of Closing </t>
  </si>
  <si>
    <t xml:space="preserve">Last Roll Juice    </t>
  </si>
  <si>
    <t>PH</t>
  </si>
  <si>
    <t xml:space="preserve">Duration of Run </t>
  </si>
  <si>
    <t>Days</t>
  </si>
  <si>
    <t>30-00</t>
  </si>
  <si>
    <t xml:space="preserve">Clear Juice         </t>
  </si>
  <si>
    <t xml:space="preserve"> I hereby declare that the figures given in this  return are complete and true to the best of my knowledge and belief.</t>
  </si>
  <si>
    <t>Total Number of Hours in Duration of Run</t>
  </si>
  <si>
    <t>Hrs</t>
  </si>
  <si>
    <t>No. of Hours Actual Crushing</t>
  </si>
  <si>
    <t xml:space="preserve">Clear  Juice    </t>
  </si>
  <si>
    <t>NAME OF OTHER MATERIAL USED :</t>
  </si>
  <si>
    <t xml:space="preserve">Total Cane Milled </t>
  </si>
  <si>
    <t>Qtls.</t>
  </si>
  <si>
    <t>Quantity of Other Material Used Of Previous Season</t>
  </si>
  <si>
    <t xml:space="preserve">ANALYSIS OF OTHER MATERIAL USED : </t>
  </si>
  <si>
    <t>JUICE AND ADDED WATER :-</t>
  </si>
  <si>
    <t>Unsulphured Syrup</t>
  </si>
  <si>
    <t xml:space="preserve">Average Gross Mixed Juice </t>
  </si>
  <si>
    <t xml:space="preserve">Dirt Correction </t>
  </si>
  <si>
    <t>% M.J.</t>
  </si>
  <si>
    <t>Net Mixed Juice</t>
  </si>
  <si>
    <t>Sulphured Syrup</t>
  </si>
  <si>
    <t>Reduced Sugar Percent</t>
  </si>
  <si>
    <t>Average Net Mixed Juice Obtained</t>
  </si>
  <si>
    <t>Ash Percent</t>
  </si>
  <si>
    <t>Date :</t>
  </si>
  <si>
    <t xml:space="preserve">Average Added Water </t>
  </si>
  <si>
    <t>Available Sugar Perecent</t>
  </si>
  <si>
    <t xml:space="preserve">Sr. Manager (Q.C.)                                                                                                                                             </t>
  </si>
  <si>
    <t>Signature of the owner or person authorised</t>
  </si>
  <si>
    <t xml:space="preserve">Massecuite - A       </t>
  </si>
  <si>
    <t>Net Rendement</t>
  </si>
  <si>
    <t>SUGARS : -</t>
  </si>
  <si>
    <t xml:space="preserve">          </t>
  </si>
  <si>
    <t>Sugar Bagged  ( 50 Kg.)</t>
  </si>
  <si>
    <t>Raw Sugar</t>
  </si>
  <si>
    <t>Nos.</t>
  </si>
  <si>
    <t xml:space="preserve">Massecuite -B                </t>
  </si>
  <si>
    <t>I) Available Sugar Quantity</t>
  </si>
  <si>
    <t>White Sugar</t>
  </si>
  <si>
    <t>II) Available Molasses Quantity</t>
  </si>
  <si>
    <t xml:space="preserve">Stock in process calculated on F.M. Purity = </t>
  </si>
  <si>
    <t>49.54, Brix = 86.50</t>
  </si>
  <si>
    <t>Sugar Bagged  ( 100 Kg.)</t>
  </si>
  <si>
    <t xml:space="preserve">Massecuite -C                </t>
  </si>
  <si>
    <t xml:space="preserve">STOCK IN PROCESS AS ON  : </t>
  </si>
  <si>
    <t xml:space="preserve">Available. Sugar &amp; Mol. Calculated at F. Mol. Pty : </t>
  </si>
  <si>
    <t xml:space="preserve">To be filled up in the first report only. </t>
  </si>
  <si>
    <t>Total No of Bags</t>
  </si>
  <si>
    <t xml:space="preserve">Particulars </t>
  </si>
  <si>
    <t>Brix</t>
  </si>
  <si>
    <t>Qty.(H.L.)</t>
  </si>
  <si>
    <t>Available Sugar</t>
  </si>
  <si>
    <t>Available Molasses</t>
  </si>
  <si>
    <t xml:space="preserve">The methods followed for the making these determination should be communicated within 3 days </t>
  </si>
  <si>
    <t xml:space="preserve">Quantity Of Sugar </t>
  </si>
  <si>
    <t xml:space="preserve">Massecuite -C1                </t>
  </si>
  <si>
    <t xml:space="preserve">RAW JUICE </t>
  </si>
  <si>
    <t xml:space="preserve">after the commencement of the season and any subsequent changes intimated immediately. </t>
  </si>
  <si>
    <t>Quantity Of Sugar in Process (Estimated)</t>
  </si>
  <si>
    <t xml:space="preserve">CLEAR JUICE </t>
  </si>
  <si>
    <t xml:space="preserve">(a) Should relate to the end of the months should be the same as given under item 10 </t>
  </si>
  <si>
    <t>Total Sugar Made</t>
  </si>
  <si>
    <t>MOLASSES :</t>
  </si>
  <si>
    <t>SYRUP</t>
  </si>
  <si>
    <t xml:space="preserve"> (stock in process) </t>
  </si>
  <si>
    <t xml:space="preserve">Sugar Recovered from Previous Season's Process </t>
  </si>
  <si>
    <t>Heavy - A</t>
  </si>
  <si>
    <t>Seed</t>
  </si>
  <si>
    <t xml:space="preserve">(b) In case of 3 massecuite system, the brix and purities of C-Heavy and D-Light molasses are </t>
  </si>
  <si>
    <t>Sugar Recovered from Previous Season's Remelted Sugar or Other Sources</t>
  </si>
  <si>
    <t xml:space="preserve">              </t>
  </si>
  <si>
    <t>A-MASSECUITE</t>
  </si>
  <si>
    <t xml:space="preserve"> not to be given. </t>
  </si>
  <si>
    <t>Total Nett Sugar Made (Estimated)</t>
  </si>
  <si>
    <t xml:space="preserve">Light - A       </t>
  </si>
  <si>
    <t>MOL A.H.</t>
  </si>
  <si>
    <t xml:space="preserve">(c) Sugar means 'Direct Pol' </t>
  </si>
  <si>
    <t xml:space="preserve">               </t>
  </si>
  <si>
    <t>MOL A.L.</t>
  </si>
  <si>
    <t xml:space="preserve">(d) Bagasse percent cane=100+added water percent cane-Mixed Juice (Gross) percent cane </t>
  </si>
  <si>
    <t>MOLASSES : -</t>
  </si>
  <si>
    <t xml:space="preserve">Heavy - B     </t>
  </si>
  <si>
    <t>B-MASSECUITE</t>
  </si>
  <si>
    <t>Molasses Sent Out</t>
  </si>
  <si>
    <t>B-Heavy</t>
  </si>
  <si>
    <t>ix</t>
  </si>
  <si>
    <t>MOL-BH</t>
  </si>
  <si>
    <t xml:space="preserve">  The return in this form must be prepared for each period/month throughout the working </t>
  </si>
  <si>
    <t>C-Heavy</t>
  </si>
  <si>
    <t xml:space="preserve">Melt          </t>
  </si>
  <si>
    <t>x</t>
  </si>
  <si>
    <t>C-MASSECUITE</t>
  </si>
  <si>
    <t xml:space="preserve"> season of the factory and must be submitted within a week of the close of the period/month </t>
  </si>
  <si>
    <t>Total Molasses Sent Out</t>
  </si>
  <si>
    <t>xi</t>
  </si>
  <si>
    <t>MOL- C.L.</t>
  </si>
  <si>
    <t xml:space="preserve"> to the following authorities. </t>
  </si>
  <si>
    <t>Quantity of Molasses in Process (Estimated)</t>
  </si>
  <si>
    <t xml:space="preserve">Heavy - C1  </t>
  </si>
  <si>
    <t>xii</t>
  </si>
  <si>
    <t>C1-MASSECUITE</t>
  </si>
  <si>
    <t xml:space="preserve"> Copy to:- </t>
  </si>
  <si>
    <t>Total Molasses Produced (Estimated)</t>
  </si>
  <si>
    <t xml:space="preserve">            </t>
  </si>
  <si>
    <t>xiii</t>
  </si>
  <si>
    <t>MOL.C1-HEAVY</t>
  </si>
  <si>
    <t xml:space="preserve"> 1 - Central excise Authorities concerned </t>
  </si>
  <si>
    <t xml:space="preserve">Molasses Recovered from Previous Season's Process </t>
  </si>
  <si>
    <t xml:space="preserve">Light -C    </t>
  </si>
  <si>
    <t>xiv</t>
  </si>
  <si>
    <t>Other Matrial</t>
  </si>
  <si>
    <t xml:space="preserve"> 2 - National Sugar Institute, Kanpur </t>
  </si>
  <si>
    <t>Molasses Recovered from Previous Season's Remelted Sugar or Other Sources</t>
  </si>
  <si>
    <t xml:space="preserve">         </t>
  </si>
  <si>
    <t>xv</t>
  </si>
  <si>
    <t>SUGAR  UNBAGGED</t>
  </si>
  <si>
    <t xml:space="preserve"> 3 - Directorate of sugar &amp; vanaspati  </t>
  </si>
  <si>
    <t>Total Molasses Produced  (Estimated)</t>
  </si>
  <si>
    <t>Total</t>
  </si>
  <si>
    <t xml:space="preserve">Range : II RAMPUR </t>
  </si>
  <si>
    <t>Circle  : RAMPUR</t>
  </si>
  <si>
    <t>Sugar In cane</t>
  </si>
  <si>
    <t>Name and Address of Factory : TRIVENI ENGINEERING &amp; INDUSTRIES LTD</t>
  </si>
  <si>
    <t xml:space="preserve">                                                           Sugar Unit : Milak Narainpur, (RAMPUR)</t>
  </si>
  <si>
    <t xml:space="preserve">    </t>
  </si>
  <si>
    <t>Regd. No. Factory : RPR/233</t>
  </si>
  <si>
    <t>We hereby declare that the figure given in this return are complete and true of the best of my knowledge and belief.</t>
  </si>
  <si>
    <t>07.12.2013 at 07:15 PM</t>
  </si>
  <si>
    <t>Quantity of Other Material Used Of Previous Season (BISS Sugar)</t>
  </si>
  <si>
    <t>Date : ……………………………</t>
  </si>
  <si>
    <t xml:space="preserve">Asstt. Manager (Q.A.)                                                                                                                                             </t>
  </si>
  <si>
    <t xml:space="preserve">Massecuite -A                </t>
  </si>
  <si>
    <t xml:space="preserve">Total Sugar Produced </t>
  </si>
  <si>
    <t>Quantity Of Sugar in Process</t>
  </si>
  <si>
    <t>01.02.2014</t>
  </si>
  <si>
    <t>Available. Sugar &amp; Mol. Calculated at F. Mol. Pty : 28.35</t>
  </si>
  <si>
    <t>Qty.(HL)</t>
  </si>
  <si>
    <t>Sugar Recovered from Previous Season  Process (BISS Sugar)</t>
  </si>
  <si>
    <t>Juice</t>
  </si>
  <si>
    <t>Sugar From Raw Sugar Melted Sugar or Other Sources</t>
  </si>
  <si>
    <t>Syrup</t>
  </si>
  <si>
    <t>Total Nett Sugar Made</t>
  </si>
  <si>
    <t>Melt</t>
  </si>
  <si>
    <t>A-Light</t>
  </si>
  <si>
    <t xml:space="preserve">Heavy - A      </t>
  </si>
  <si>
    <t>A-Heavy</t>
  </si>
  <si>
    <t>C-Light</t>
  </si>
  <si>
    <t>A-Massecuite</t>
  </si>
  <si>
    <t>Molasses Recovered from Previous Season's Process (BISS Sugar)</t>
  </si>
  <si>
    <t>B-Massecuite</t>
  </si>
  <si>
    <t xml:space="preserve">Molasses from Raw Sugar Melted Sugar or Other </t>
  </si>
  <si>
    <t>C-Massecuite</t>
  </si>
  <si>
    <t>Sources</t>
  </si>
  <si>
    <t>C1-Massecuite</t>
  </si>
  <si>
    <t>A1-Heavy</t>
  </si>
  <si>
    <t xml:space="preserve">Heavy - C     </t>
  </si>
  <si>
    <t>C1-Heavy</t>
  </si>
  <si>
    <t>Dry Seed</t>
  </si>
  <si>
    <t>Un Bagged / Others</t>
  </si>
  <si>
    <t>Report No. : 03</t>
  </si>
  <si>
    <t>01.03.2014</t>
  </si>
  <si>
    <t>Available. Sugar &amp; Mol. Calculated at F. Mol. Pty : 28.65</t>
  </si>
  <si>
    <t>Report No. : 04</t>
  </si>
  <si>
    <t>Crushing stopped for the season 2013-2014 at 04:00 AM on 17.03.2014.</t>
  </si>
  <si>
    <t>25.11.2011 at 6.00 Pm</t>
  </si>
  <si>
    <t>27.03.2012</t>
  </si>
  <si>
    <t>Available. Sugar &amp; Mol. Calculated at F. Mol. Pty : 32.50</t>
  </si>
  <si>
    <t xml:space="preserve">Clarified Juice                                  </t>
  </si>
  <si>
    <t xml:space="preserve">Syrup                      </t>
  </si>
  <si>
    <t xml:space="preserve">Massecuite - A           </t>
  </si>
  <si>
    <t xml:space="preserve">Massecuite - B          </t>
  </si>
  <si>
    <t xml:space="preserve">Massecuite - C        </t>
  </si>
  <si>
    <t>Massecuite - C1</t>
  </si>
  <si>
    <t xml:space="preserve">Molasses - AH     </t>
  </si>
  <si>
    <t xml:space="preserve">Molasses - AL     </t>
  </si>
  <si>
    <t xml:space="preserve">Molasses - CL  </t>
  </si>
  <si>
    <t xml:space="preserve">Molasses - BH </t>
  </si>
  <si>
    <t xml:space="preserve">Melt              </t>
  </si>
  <si>
    <t xml:space="preserve">Molasses - A1H     </t>
  </si>
  <si>
    <t xml:space="preserve">Molasses - C1H     </t>
  </si>
  <si>
    <t>Scrapings</t>
  </si>
  <si>
    <t xml:space="preserve">Sugar Bin        </t>
  </si>
  <si>
    <t>company_name</t>
  </si>
  <si>
    <t>unit_name</t>
  </si>
  <si>
    <t>unit_address</t>
  </si>
  <si>
    <t>report_dates</t>
  </si>
  <si>
    <t>season_start_date</t>
  </si>
  <si>
    <t>report_from_date</t>
  </si>
  <si>
    <t>report_to_date</t>
  </si>
  <si>
    <t>season_year</t>
  </si>
  <si>
    <t>crop_day</t>
  </si>
  <si>
    <t>od_cane_crushed</t>
  </si>
  <si>
    <t>td_cane_crushed</t>
  </si>
  <si>
    <t>od_cane_early</t>
  </si>
  <si>
    <t>td_cane_early</t>
  </si>
  <si>
    <t>od_cane_early_percent</t>
  </si>
  <si>
    <t>td_cane_early_percent</t>
  </si>
  <si>
    <t>od_cane_general</t>
  </si>
  <si>
    <t>td_cane_general</t>
  </si>
  <si>
    <t>od_cane_general_percent</t>
  </si>
  <si>
    <t>td_cane_general_percent</t>
  </si>
  <si>
    <t>od_cane_reject</t>
  </si>
  <si>
    <t>td_cane_reject</t>
  </si>
  <si>
    <t>od_cane_reject_percent</t>
  </si>
  <si>
    <t>td_cane_reject_percent</t>
  </si>
  <si>
    <t>od_cane_burnt</t>
  </si>
  <si>
    <t>td_cane_burnt</t>
  </si>
  <si>
    <t>od_cane_burnt_percent</t>
  </si>
  <si>
    <t>td_cane_burnt_percent</t>
  </si>
  <si>
    <t>od_cane_farm</t>
  </si>
  <si>
    <t>td_cane_farm</t>
  </si>
  <si>
    <t>od_cane_farm_percent</t>
  </si>
  <si>
    <t>td_cane_farm_percent</t>
  </si>
  <si>
    <t>od_cane_centre</t>
  </si>
  <si>
    <t>td_cane_centre</t>
  </si>
  <si>
    <t>od_cane_centre_percent</t>
  </si>
  <si>
    <t>td_cane_centre_percent</t>
  </si>
  <si>
    <t>od_cane_gate</t>
  </si>
  <si>
    <t>td_cane_gate</t>
  </si>
  <si>
    <t>od_cane_gate_percent</t>
  </si>
  <si>
    <t>td_cane_gate_percent</t>
  </si>
  <si>
    <t>od_sugar_bagged</t>
  </si>
  <si>
    <t>td_sugar_bagged</t>
  </si>
  <si>
    <t>od_sugar_in_process</t>
  </si>
  <si>
    <t>td_sugar_in_process</t>
  </si>
  <si>
    <t>od_net_sugar_made</t>
  </si>
  <si>
    <t>td_net_sugar_made</t>
  </si>
  <si>
    <t>od_estimated_sugar_percent_cane</t>
  </si>
  <si>
    <t>td_estimated_sugar_percent_cane</t>
  </si>
  <si>
    <t>od_pol_in_cane_percent</t>
  </si>
  <si>
    <t>td_pol_in_cane_percent</t>
  </si>
  <si>
    <t>od_net_sugar_bagged</t>
  </si>
  <si>
    <t>td_net_sugar_bagged</t>
  </si>
  <si>
    <t>od_pol_in_cane_qtl</t>
  </si>
  <si>
    <t>td_pol_in_cane_qtl</t>
  </si>
  <si>
    <t>od_pol_in_mixed_juice_qtl</t>
  </si>
  <si>
    <t>td_pol_in_mixed_juice_qtl</t>
  </si>
  <si>
    <t>od_pol_in_bagasse_qtl</t>
  </si>
  <si>
    <t>td_pol_in_bagasse_qtl</t>
  </si>
  <si>
    <t>od_pol_in_press_cake_qtl</t>
  </si>
  <si>
    <t>td_pol_in_press_cake_qtl</t>
  </si>
  <si>
    <t>od_final_molasses_pol_qtl</t>
  </si>
  <si>
    <t>td_final_molasses_pol_qtl</t>
  </si>
  <si>
    <t>od_final_molasses_sent_out</t>
  </si>
  <si>
    <t>od_final_molasses_sent_out_percent_cane</t>
  </si>
  <si>
    <t>td_final_molasses_sentout</t>
  </si>
  <si>
    <t>td_final_molasses_sent_out_percent_cane</t>
  </si>
  <si>
    <t>od_final_molasses_qtl_brix_as_per_avg</t>
  </si>
  <si>
    <t>td_final_molasses_qtl_brix_as_per_avg</t>
  </si>
  <si>
    <t>od_final_molasses_qtl_pol_as_per_avg</t>
  </si>
  <si>
    <t>td_final_molasses_qtl_pol_as_per_avg</t>
  </si>
  <si>
    <t>od_non_sugar_in_final_molasses</t>
  </si>
  <si>
    <t>td_non_sugar_in_final_molasses</t>
  </si>
  <si>
    <t>od_non_sugar_in_final_molasses_percent_cane</t>
  </si>
  <si>
    <t>td_non_sugar_in_final_molasses_percent_cane</t>
  </si>
  <si>
    <t>od_final_molasses_non_sugar_extimated</t>
  </si>
  <si>
    <t>td_final_molasses_non_sugar_extimated</t>
  </si>
  <si>
    <t>od_theoritical_final_molasses_percent_cane</t>
  </si>
  <si>
    <t>td_theoritical_final_molasses_percent_cane</t>
  </si>
  <si>
    <t>od_trs_percent</t>
  </si>
  <si>
    <t>td_trs_percent</t>
  </si>
  <si>
    <t>od_molasses_in_process</t>
  </si>
  <si>
    <t>td_molasses_in_process</t>
  </si>
  <si>
    <t>od_net_molases_made_from_cane</t>
  </si>
  <si>
    <t>td_net_molasses_made_from_cane</t>
  </si>
  <si>
    <t>od_molasses_percent_cane</t>
  </si>
  <si>
    <t>td_molasses_perent_cane</t>
  </si>
  <si>
    <t>od_net_mixed_juice_percent_cane</t>
  </si>
  <si>
    <t>td_net_mixed_juice_percent_cane</t>
  </si>
  <si>
    <t>od_gross_mixed_juice</t>
  </si>
  <si>
    <t>td_gross_mixed_juice</t>
  </si>
  <si>
    <t>od_gross_mixed_juice_percent</t>
  </si>
  <si>
    <t>td_gross_mixed_juice_percent</t>
  </si>
  <si>
    <t>od_water_percent_cane</t>
  </si>
  <si>
    <t>td_water_percent_cane</t>
  </si>
  <si>
    <t>od_total_water</t>
  </si>
  <si>
    <t>td_total_water</t>
  </si>
  <si>
    <t>od_filter_water</t>
  </si>
  <si>
    <t>td_filter_water</t>
  </si>
  <si>
    <t>od_brix_free_cane_water_percent_fiber</t>
  </si>
  <si>
    <t>td_brix_free_cane_water_percent_fiber</t>
  </si>
  <si>
    <t>od_filter_water_percent_cane</t>
  </si>
  <si>
    <t>td_filter_water_percent_cane</t>
  </si>
  <si>
    <t>od_bagasse_percent_cane</t>
  </si>
  <si>
    <t>td_bagasse_percent_cane</t>
  </si>
  <si>
    <t>od_press_cake</t>
  </si>
  <si>
    <t>td_press_cake</t>
  </si>
  <si>
    <t>od_press_cake_percent_cane</t>
  </si>
  <si>
    <t>td_press_cake_percent_cane</t>
  </si>
  <si>
    <t>od_fiber_percent_cane</t>
  </si>
  <si>
    <t>td_fiber_percent_cane</t>
  </si>
  <si>
    <t>od_average_crush_including_stoppage</t>
  </si>
  <si>
    <t>td_average_crush_including_stoppage</t>
  </si>
  <si>
    <t>od_average_crushe_excluding_stoppage</t>
  </si>
  <si>
    <t>td_average_crushe_excluding_stoppage</t>
  </si>
  <si>
    <t>od_icumsa_l31</t>
  </si>
  <si>
    <t>td_icumsa_l31</t>
  </si>
  <si>
    <t>od_icumsa_M31</t>
  </si>
  <si>
    <t>td_icumsa_m31</t>
  </si>
  <si>
    <t>od_icumsa_S31</t>
  </si>
  <si>
    <t>td_icumsa_s31</t>
  </si>
  <si>
    <t>od_icumsa_l30</t>
  </si>
  <si>
    <t>td_icumsa_l30</t>
  </si>
  <si>
    <t>od_icumsa_M30</t>
  </si>
  <si>
    <t>td_icumsa_m30</t>
  </si>
  <si>
    <t>od_icumsa_S30</t>
  </si>
  <si>
    <t>td_icumsa_s30</t>
  </si>
  <si>
    <t>od_sugar_l31</t>
  </si>
  <si>
    <t>td_sugar_l31</t>
  </si>
  <si>
    <t>od_sugar_M31</t>
  </si>
  <si>
    <t>td_sugar_M31</t>
  </si>
  <si>
    <t>od_sugar_S31</t>
  </si>
  <si>
    <t>td_sugar_S31</t>
  </si>
  <si>
    <t>od_sugar_l30</t>
  </si>
  <si>
    <t>td_sugar_l30</t>
  </si>
  <si>
    <t>od_sugar_M30</t>
  </si>
  <si>
    <t>td_sugar_M30</t>
  </si>
  <si>
    <t>od_sugar_S30</t>
  </si>
  <si>
    <t>td_sugar_S30</t>
  </si>
  <si>
    <t>od_sugar_biss</t>
  </si>
  <si>
    <t>td_sugar_biss</t>
  </si>
  <si>
    <t>od_icumsa_raw</t>
  </si>
  <si>
    <t>od_raw_sugar</t>
  </si>
  <si>
    <t>td_raw_sugar</t>
  </si>
  <si>
    <t>od_iu_primary_juice</t>
  </si>
  <si>
    <t>td_iu_primary_juice</t>
  </si>
  <si>
    <t>od_iu_mixed_juice</t>
  </si>
  <si>
    <t>td_iu_mixed_juice</t>
  </si>
  <si>
    <t>od_iu_clear_juice</t>
  </si>
  <si>
    <t>td_iu_clear_juice</t>
  </si>
  <si>
    <t>od_l31_percent</t>
  </si>
  <si>
    <t>td_l31_percent</t>
  </si>
  <si>
    <t>od_M31_percent</t>
  </si>
  <si>
    <t>td_M31_percent</t>
  </si>
  <si>
    <t>od_S31_percent</t>
  </si>
  <si>
    <t>td_S31_percent</t>
  </si>
  <si>
    <t>od_l30_percent</t>
  </si>
  <si>
    <t>td_l30_percent</t>
  </si>
  <si>
    <t>od_M30_percent</t>
  </si>
  <si>
    <t>td_M30_percent</t>
  </si>
  <si>
    <t>od_S30_percent</t>
  </si>
  <si>
    <t>td_S30_percent</t>
  </si>
  <si>
    <t>od_raw_percent</t>
  </si>
  <si>
    <t>td_raw_percent</t>
  </si>
  <si>
    <t>od_biss_percent</t>
  </si>
  <si>
    <t>td_biss_percent</t>
  </si>
  <si>
    <t>od_primary_juice_brix</t>
  </si>
  <si>
    <t>od_primary_juice_pol</t>
  </si>
  <si>
    <t>od_primary_juice_purity</t>
  </si>
  <si>
    <t>td_primary_juice_brix</t>
  </si>
  <si>
    <t>td_primary_juice_pol</t>
  </si>
  <si>
    <t>td_primary_juice_purity</t>
  </si>
  <si>
    <t>od_mixed_juice_brix</t>
  </si>
  <si>
    <t>od_mixed_juice_pol</t>
  </si>
  <si>
    <t>od_mixed_juice_purity</t>
  </si>
  <si>
    <t>td_mixed_juice_brix</t>
  </si>
  <si>
    <t>td_mixed_juice_pol</t>
  </si>
  <si>
    <t>td_mixed_juice_purity</t>
  </si>
  <si>
    <t>od_last_mill_juice_brix</t>
  </si>
  <si>
    <t>od_last_mill_juice_pol</t>
  </si>
  <si>
    <t>od_last_mill_juice_purity</t>
  </si>
  <si>
    <t>td_last_mill_juice_brix</t>
  </si>
  <si>
    <t>td_last_mill_juice_pol</t>
  </si>
  <si>
    <t>td_last_mill_juice_purity</t>
  </si>
  <si>
    <t>od_clear_juice_brix</t>
  </si>
  <si>
    <t>od_clear_juice_pol</t>
  </si>
  <si>
    <t>od_clear_juice_purity</t>
  </si>
  <si>
    <t>td_clear_juice_brix</t>
  </si>
  <si>
    <t>td_clear_juice_pol</t>
  </si>
  <si>
    <t>td_clear_juice_purity</t>
  </si>
  <si>
    <t>od_oliver_brix</t>
  </si>
  <si>
    <t>od_oliver_pol</t>
  </si>
  <si>
    <t>od_oliver_purity</t>
  </si>
  <si>
    <t>td_oliver_brix</t>
  </si>
  <si>
    <t>td_oliver_pol</t>
  </si>
  <si>
    <t>td_oliver_purity</t>
  </si>
  <si>
    <t>od_unsulphured_syrup_brix</t>
  </si>
  <si>
    <t>od_unsulphured_syrup_pol</t>
  </si>
  <si>
    <t>od_unsulphured_syrup_purity</t>
  </si>
  <si>
    <t>td_unsulphured_syrup_brix</t>
  </si>
  <si>
    <t>td_unsulphured_syrup_pol</t>
  </si>
  <si>
    <t>td_unsulphured_syrup_purity</t>
  </si>
  <si>
    <t>od_sulphured_syrup_brix</t>
  </si>
  <si>
    <t>od_sulphured_syrup_pol</t>
  </si>
  <si>
    <t>od_sulphured_syrup_purity</t>
  </si>
  <si>
    <t>td_sulphured_syrup_brix</t>
  </si>
  <si>
    <t>td_sulphured_syrup_pol</t>
  </si>
  <si>
    <t>td_sulphured_syrup_purity</t>
  </si>
  <si>
    <t>od_final_molasses_brix</t>
  </si>
  <si>
    <t>od_final_molasses_pol</t>
  </si>
  <si>
    <t>od_final_molasses_purity</t>
  </si>
  <si>
    <t>td_final_molasses_brix</t>
  </si>
  <si>
    <t>td_final_molasses_pol</t>
  </si>
  <si>
    <t>td_final_molasses_purity</t>
  </si>
  <si>
    <t>od_primary_juice_ph</t>
  </si>
  <si>
    <t>td_combined_pj_ph</t>
  </si>
  <si>
    <t>od_mixed_juice_ph</t>
  </si>
  <si>
    <t>td_combined_mj_ph</t>
  </si>
  <si>
    <t>od_clear_juice_ph</t>
  </si>
  <si>
    <t>td_clear_juice_ph</t>
  </si>
  <si>
    <t>od_sulphered_ph</t>
  </si>
  <si>
    <t>td_sulphured_ph</t>
  </si>
  <si>
    <t>od_unsulphered_ph</t>
  </si>
  <si>
    <t>td_unsulphured_ph</t>
  </si>
  <si>
    <t>od_combined_bagasse_pol</t>
  </si>
  <si>
    <t>td_combined_bagasse_pol</t>
  </si>
  <si>
    <t>od_combined_bagasse_brix</t>
  </si>
  <si>
    <t>td_brix_percent_bagasse</t>
  </si>
  <si>
    <t>od_combined_bagasse_moisture_percent</t>
  </si>
  <si>
    <t>td_combined_bagasse_moisture_percent</t>
  </si>
  <si>
    <t>od_dirt_correction_percent_cane</t>
  </si>
  <si>
    <t>td_dirt_correction_percent_cane</t>
  </si>
  <si>
    <t>od_pol_in_press_cake_percent</t>
  </si>
  <si>
    <t>td_pol_in_press_cake_percent</t>
  </si>
  <si>
    <t>od_virtual_purity_final_molasses</t>
  </si>
  <si>
    <t>td_virtual_purity_final_molasses</t>
  </si>
  <si>
    <t>od_extracted_mixed_juice_added_water</t>
  </si>
  <si>
    <t>td_extracted_mixed_juice_added_water</t>
  </si>
  <si>
    <t>od_lost_juice_per_fiber</t>
  </si>
  <si>
    <t>od_brix_free_cane_water_percent_cane</t>
  </si>
  <si>
    <t>od_milling_ratio</t>
  </si>
  <si>
    <t>od_undiluted_juice_extracted</t>
  </si>
  <si>
    <t>td_undiluted_juice_extracted</t>
  </si>
  <si>
    <t>od_undiluted_lost_percent_fiber</t>
  </si>
  <si>
    <t>td_undiluted_juice_lost_percent_fiber</t>
  </si>
  <si>
    <t>od_dilution_percent_cane</t>
  </si>
  <si>
    <t>od_undiluted_juice_percent_cane</t>
  </si>
  <si>
    <t>td_undiluted_juice_percent_cane</t>
  </si>
  <si>
    <t>od_added_water_percent_fiber</t>
  </si>
  <si>
    <t>td_added_water_percent_fiber</t>
  </si>
  <si>
    <t>od_dilution_percent_primary_juice_to_added_water</t>
  </si>
  <si>
    <t>od_brix_percent_cane</t>
  </si>
  <si>
    <t>td_brix_percent_cane</t>
  </si>
  <si>
    <t>od_pol_in_mixed_juice_percent</t>
  </si>
  <si>
    <t>td_pol_in_mixed_juice_percent_cane</t>
  </si>
  <si>
    <t>od_pol_in_bagasse_percent</t>
  </si>
  <si>
    <t>td_pol_in_bagasse_percent</t>
  </si>
  <si>
    <t>od_fiber_in_bagasse_qtl</t>
  </si>
  <si>
    <t>Avadh Sugar &amp; Energy Ltd.</t>
  </si>
  <si>
    <t>Seohara</t>
  </si>
  <si>
    <t>Avadh Sugar &amp; Energy Ltd. Unit- Seohara (246746)</t>
  </si>
  <si>
    <t>01-11-20 To 30-11-20</t>
  </si>
  <si>
    <t>2020-21</t>
  </si>
  <si>
    <t>td_fiber_in_bagasse_qtl</t>
  </si>
  <si>
    <t>od_fiber_percent_bagasse</t>
  </si>
  <si>
    <t>td_fiber_percent_bagasse</t>
  </si>
  <si>
    <t>od_fiber_in_bagasse_percent</t>
  </si>
  <si>
    <t>td_fiber_in_bagasse_percent</t>
  </si>
  <si>
    <t>od_pol_in_press_cake</t>
  </si>
  <si>
    <t>td_pol_in_percent_cane</t>
  </si>
  <si>
    <t>od_moisture_in_press_cake</t>
  </si>
  <si>
    <t>td_moisture_in_press_cake</t>
  </si>
  <si>
    <t>od_pol_in_molasses_percent_cane</t>
  </si>
  <si>
    <t>td_pol_in_molasses_percent_cane</t>
  </si>
  <si>
    <t>od_unknown_loss</t>
  </si>
  <si>
    <t>td_unknown_loss</t>
  </si>
  <si>
    <t>od_unknown_loss_qtl</t>
  </si>
  <si>
    <t>td_unknown_loss_qtl</t>
  </si>
  <si>
    <t>od_total_loss</t>
  </si>
  <si>
    <t>td_total_loss</t>
  </si>
  <si>
    <t>od_total_loss_qtl</t>
  </si>
  <si>
    <t>td_total_loss_qtl</t>
  </si>
  <si>
    <t>od_sugar_in_sugar_percent</t>
  </si>
  <si>
    <t>td_sugar_in_sugar_percent</t>
  </si>
  <si>
    <t>od_sugar_in_sugar_qtl</t>
  </si>
  <si>
    <t>td_sugar_in_sugar_qtl</t>
  </si>
  <si>
    <t>od_dmf</t>
  </si>
  <si>
    <t>td_dmf</t>
  </si>
  <si>
    <t>od_java_ratio</t>
  </si>
  <si>
    <t>td_java_ratio</t>
  </si>
  <si>
    <t>od_clerification_efficiency</t>
  </si>
  <si>
    <t>td_clerification_efficiency</t>
  </si>
  <si>
    <t>od_clerification_factor</t>
  </si>
  <si>
    <t>td_clerification_factor</t>
  </si>
  <si>
    <t>od_mill_extraction</t>
  </si>
  <si>
    <t>td_mill_extraction</t>
  </si>
  <si>
    <t>od_boiling_house_recovery</t>
  </si>
  <si>
    <t>td_boiling_house_recovery</t>
  </si>
  <si>
    <t>od_reduced_mill_extraction_deer</t>
  </si>
  <si>
    <t>td_reduced_mill_extraction_deer</t>
  </si>
  <si>
    <t>od_bhr_basic</t>
  </si>
  <si>
    <t>td_bhr_basic</t>
  </si>
  <si>
    <t>od_reduced_boiling_house_recovery_deer</t>
  </si>
  <si>
    <t>td_reduced_boiling_house_recovery_deer</t>
  </si>
  <si>
    <t>od_reduced_boiling_house_recovery_rao</t>
  </si>
  <si>
    <t>td_reduced_boiling_house_recovery_rao</t>
  </si>
  <si>
    <t>od_reduced_overall_recovery_deer</t>
  </si>
  <si>
    <t>td_reduced_overall_recovery_deer</t>
  </si>
  <si>
    <t>od_reduced_overall_recovery_rao</t>
  </si>
  <si>
    <t>td_reduced_overall_recovery_rao</t>
  </si>
  <si>
    <t>od_erq_mj_to_pj</t>
  </si>
  <si>
    <t>td_erq_mj_to_pj</t>
  </si>
  <si>
    <t>od_erq_lj_to_pj</t>
  </si>
  <si>
    <t>td_erq_lj_to_pj</t>
  </si>
  <si>
    <t>od_nm_p_index</t>
  </si>
  <si>
    <t>td_p_index</t>
  </si>
  <si>
    <t>od_nm_pry_ext</t>
  </si>
  <si>
    <t>td_pry_ext</t>
  </si>
  <si>
    <t>od_cane_purchased</t>
  </si>
  <si>
    <t>td_cane_purchased</t>
  </si>
  <si>
    <t>od_temp_min</t>
  </si>
  <si>
    <t>td_temp_min</t>
  </si>
  <si>
    <t>od_temp_max</t>
  </si>
  <si>
    <t>td_temp_max</t>
  </si>
  <si>
    <t>od_humidity</t>
  </si>
  <si>
    <t>od_rain_fall</t>
  </si>
  <si>
    <t>td_rain_fall</t>
  </si>
  <si>
    <t>od_live_steam_generation</t>
  </si>
  <si>
    <t>td_live_steam_generation</t>
  </si>
  <si>
    <t>od_live_steam_consumption</t>
  </si>
  <si>
    <t>td_live_steam_consumption</t>
  </si>
  <si>
    <t>od_live_steam_consumption_ton</t>
  </si>
  <si>
    <t>td_live_steam_consumption_ton</t>
  </si>
  <si>
    <t>od_power_turnines</t>
  </si>
  <si>
    <t>td_power_turbines</t>
  </si>
  <si>
    <t>od_bleeding_acf</t>
  </si>
  <si>
    <t>td_bleeding_acf</t>
  </si>
  <si>
    <t>od_d_super_heating</t>
  </si>
  <si>
    <t>td_d_super_heating</t>
  </si>
  <si>
    <t>od_drain_pipe_loss</t>
  </si>
  <si>
    <t>td_drain_pipe_loss</t>
  </si>
  <si>
    <t>od_exhaust_steam_generation</t>
  </si>
  <si>
    <t>td_exhaust_steam_generation</t>
  </si>
  <si>
    <t>od_steam_percent_cane</t>
  </si>
  <si>
    <t>td_steam_percent_cane</t>
  </si>
  <si>
    <t>od_steam_consumption_without_d_super_heating</t>
  </si>
  <si>
    <t>td_steam_consumption_without_d_super_heating</t>
  </si>
  <si>
    <t>od_steam_consumption_without_d_super_heating_percent_cane</t>
  </si>
  <si>
    <t>td_steam_consumption_without_d_super_heating_percent_cane</t>
  </si>
  <si>
    <t>od_steam_per_ten_ton_sugar</t>
  </si>
  <si>
    <t>td_steam_per_ten_ton_sugar</t>
  </si>
  <si>
    <t>od_Steam_per_ten_ton_sugar_without_d_superheating</t>
  </si>
  <si>
    <t>td_Steam_per_ten_ton_sugar_without_d_superheating</t>
  </si>
  <si>
    <t>od_power_from_grid</t>
  </si>
  <si>
    <t>td_power_from_grid</t>
  </si>
  <si>
    <t>od_power_from_grid_per_ton_cane</t>
  </si>
  <si>
    <t>td_power_from_grid_per_ton_cane</t>
  </si>
  <si>
    <t>od_power_import_cogen</t>
  </si>
  <si>
    <t>td_power_import_cogen</t>
  </si>
  <si>
    <t>od_power_import_cogen_per_ton_cane</t>
  </si>
  <si>
    <t>td_power_import_cogen_per_ton_cane</t>
  </si>
  <si>
    <t>od_power_from_sugar</t>
  </si>
  <si>
    <t>td_power_from_sugar</t>
  </si>
  <si>
    <t>od_power_from_sugar_per_ton_cane</t>
  </si>
  <si>
    <t>td_power_from_sugar_per_ton_cane</t>
  </si>
  <si>
    <t>od_total_power_consumed</t>
  </si>
  <si>
    <t>od_total_power_consumed_per_ton_cane</t>
  </si>
  <si>
    <t>td_total_power_consumed</t>
  </si>
  <si>
    <t>td_total_power_consumed_per_ton_cane</t>
  </si>
  <si>
    <t>od_total_power_per_qtl_sugar</t>
  </si>
  <si>
    <t>td_total_power_per_qtl_sugar</t>
  </si>
  <si>
    <t>td_total_power_per_ton_sugar</t>
  </si>
  <si>
    <t>od_power_generation_cogen</t>
  </si>
  <si>
    <t>od_power_generation_cogen_per_ton_cane</t>
  </si>
  <si>
    <t>td_power_generation_cogen</t>
  </si>
  <si>
    <t>td_power_generation_cogen_per_ton_cane</t>
  </si>
  <si>
    <t>od_power_export_from_cogen</t>
  </si>
  <si>
    <t>od_power_export_from_cogen_per_ton_cane</t>
  </si>
  <si>
    <t>td_power_export_from_cogen</t>
  </si>
  <si>
    <t>od_power_dg_set</t>
  </si>
  <si>
    <t>td_power_dg_set</t>
  </si>
  <si>
    <t>td_power_export_from_cogen_per_ton_cane</t>
  </si>
  <si>
    <t>od_total_bagasse</t>
  </si>
  <si>
    <t>od_total_bagasse_percent_cane</t>
  </si>
  <si>
    <t>td_total_bagasse</t>
  </si>
  <si>
    <t>td_total_bagasse_percent_cane</t>
  </si>
  <si>
    <t>od_bagasse_consumed</t>
  </si>
  <si>
    <t>od_bagasse_consumed_percent_cane</t>
  </si>
  <si>
    <t>td_bagasse_consumed</t>
  </si>
  <si>
    <t>td_bagasse_consumed_percent_cane</t>
  </si>
  <si>
    <t>od_bagasse_sold</t>
  </si>
  <si>
    <t>od_bagasse_sold_percent_cane</t>
  </si>
  <si>
    <t>td_bagasse_sold</t>
  </si>
  <si>
    <t>td_bagasse_sold_percent_cane</t>
  </si>
  <si>
    <t>od_bagasse_baed</t>
  </si>
  <si>
    <t>td_bagasse_baed</t>
  </si>
  <si>
    <t>od_nm_bagasse_pol_avg</t>
  </si>
  <si>
    <t>od_om_bagasse_pol_avg</t>
  </si>
  <si>
    <t>od_etp_ph</t>
  </si>
  <si>
    <t>td_etp_ph</t>
  </si>
  <si>
    <t>od_etp_tss</t>
  </si>
  <si>
    <t>td_etp_tss</t>
  </si>
  <si>
    <t>od_etp_cod</t>
  </si>
  <si>
    <t>td_etp_code</t>
  </si>
  <si>
    <t>od_etp_bod</t>
  </si>
  <si>
    <t>td_etp_bode</t>
  </si>
  <si>
    <t>od_etp_water_flow</t>
  </si>
  <si>
    <t>td_etp_water_flow</t>
  </si>
  <si>
    <t>od_total_operating_tube_well</t>
  </si>
  <si>
    <t>td_total_operating_tube_well</t>
  </si>
  <si>
    <t>od_exhaust_condensate_recovery</t>
  </si>
  <si>
    <t>td_exhaust_condensate_recovery</t>
  </si>
  <si>
    <t>od_T_c_massecuite_pan</t>
  </si>
  <si>
    <t>td_T_c_massecuite_pan</t>
  </si>
  <si>
    <t>od_water_pan_a</t>
  </si>
  <si>
    <t>od_water_pan_b</t>
  </si>
  <si>
    <t>od_pan_water_c</t>
  </si>
  <si>
    <t>od_water_percent_cane_pan_a</t>
  </si>
  <si>
    <t>od_water_percent_cane_pan_b</t>
  </si>
  <si>
    <t>od_water_percent_cane_pan_c</t>
  </si>
  <si>
    <t>td_water_pan_a</t>
  </si>
  <si>
    <t>td_water_pan_b</t>
  </si>
  <si>
    <t>td_water_pan_c</t>
  </si>
  <si>
    <t>td_water_consumption_percent_cane_pan_a</t>
  </si>
  <si>
    <t>td_water_consumption_percent_cane_pan_b</t>
  </si>
  <si>
    <t>td_water_consumption_percent_cane_pan_c</t>
  </si>
  <si>
    <t>total_pan_water_ton</t>
  </si>
  <si>
    <t>od_bleeding_acf_in_ton</t>
  </si>
  <si>
    <t>td_bleeding_acf_in_ton</t>
  </si>
  <si>
    <t>od_ata3_cogen_in_ton</t>
  </si>
  <si>
    <t>td_ata3_cogen_in_ton</t>
  </si>
  <si>
    <t>od_exhaust_steam_consumption</t>
  </si>
  <si>
    <t>td_exhaust_steam_consumption</t>
  </si>
  <si>
    <t>od_steam_per_ton_cane_percent</t>
  </si>
  <si>
    <t>td_steam_per_ton_cane_percent</t>
  </si>
  <si>
    <t>od_balance_truck_count</t>
  </si>
  <si>
    <t>od_balance_truck_weight</t>
  </si>
  <si>
    <t>od_balance_trolley_count</t>
  </si>
  <si>
    <t>od_balance_trolley_weight</t>
  </si>
  <si>
    <t>od_balance_trippler_count</t>
  </si>
  <si>
    <t>od_balance_trippler_weight</t>
  </si>
  <si>
    <t>od_balance_cart_count</t>
  </si>
  <si>
    <t>od_balance_cart_weight</t>
  </si>
  <si>
    <t>od_a_massecuite_brix</t>
  </si>
  <si>
    <t>td_a_massecuite_brix</t>
  </si>
  <si>
    <t>od_a_massecuite_pol</t>
  </si>
  <si>
    <t>td_a_massecuite_a_pol</t>
  </si>
  <si>
    <t>od_a_massecuite_a_purity</t>
  </si>
  <si>
    <t>td_a_massecuite_purity</t>
  </si>
  <si>
    <t>od_a_massecuite_hl</t>
  </si>
  <si>
    <t>td_a_massecuite_hl</t>
  </si>
  <si>
    <t>od_a1_massecuite_brix</t>
  </si>
  <si>
    <t>td_a1_massecuite_brix</t>
  </si>
  <si>
    <t>od_a1_massecuite_pol</t>
  </si>
  <si>
    <t>td_a1_massecuite_a_pol</t>
  </si>
  <si>
    <t>od_a1_massecuite_a_purity</t>
  </si>
  <si>
    <t>td_a1_massecuite_purity</t>
  </si>
  <si>
    <t>od_a1_massecuite_hl</t>
  </si>
  <si>
    <t>td_a1_massecuite_hl</t>
  </si>
  <si>
    <t>od_b_massecuite_brix</t>
  </si>
  <si>
    <t>td_b_massecuite_brix</t>
  </si>
  <si>
    <t>od_b_massecuite_pol</t>
  </si>
  <si>
    <t>td_b_massecuite_b_pol</t>
  </si>
  <si>
    <t>od_b_massecuite_b_purity</t>
  </si>
  <si>
    <t>td_b_massecuite_purity</t>
  </si>
  <si>
    <t>od_b_massecuite_hl</t>
  </si>
  <si>
    <t>td_b_massecuite_hl</t>
  </si>
  <si>
    <t>od_c_massecuite_brix</t>
  </si>
  <si>
    <t>td_c_massecuite_brix</t>
  </si>
  <si>
    <t>od_c_massecuite_pol</t>
  </si>
  <si>
    <t>td_c_massecuite_c_pol</t>
  </si>
  <si>
    <t>od_c_massecuite_c_purity</t>
  </si>
  <si>
    <t>td_c_massecuite_purity</t>
  </si>
  <si>
    <t>od_c_massecuite_hl</t>
  </si>
  <si>
    <t>td_c_massecuite_hl</t>
  </si>
  <si>
    <t>od_c1_massecuite_brix</t>
  </si>
  <si>
    <t>td_c1_massecuite_brix</t>
  </si>
  <si>
    <t>od_c1_massecuite_pol</t>
  </si>
  <si>
    <t>td_c1_massecuite_c1_pol</t>
  </si>
  <si>
    <t>od_c1_massecuite_c1_purity</t>
  </si>
  <si>
    <t>td_c1_massecuite_purity</t>
  </si>
  <si>
    <t>od_c1_massecuite_hl</t>
  </si>
  <si>
    <t>td_c1_massecuite_hl</t>
  </si>
  <si>
    <t>od_raw_massecuite_brix</t>
  </si>
  <si>
    <t>td_raw_massecuite_brix</t>
  </si>
  <si>
    <t>od_raw_massecuite_pol</t>
  </si>
  <si>
    <t>td_raw_massecuite_pol</t>
  </si>
  <si>
    <t>od_raw_massecuite_purity</t>
  </si>
  <si>
    <t>td_raw_massecuite_purity</t>
  </si>
  <si>
    <t>od_raw_massecuite_hl</t>
  </si>
  <si>
    <t>td_raw_massecuite_hl</t>
  </si>
  <si>
    <t>od_r1_massecuite_brix</t>
  </si>
  <si>
    <t>td_r1_massecuite_brix</t>
  </si>
  <si>
    <t>od_r1_massecuite_pol</t>
  </si>
  <si>
    <t>td_r1_massecuite_pol</t>
  </si>
  <si>
    <t>od_r1_massecuite_purity</t>
  </si>
  <si>
    <t>td_r1_massecuite_purity</t>
  </si>
  <si>
    <t>od_r1_massecuite_hl</t>
  </si>
  <si>
    <t>td_r1_massecuite_hl</t>
  </si>
  <si>
    <t>od_r3_massecuite_brix</t>
  </si>
  <si>
    <t>td_r3_massecuite_brix</t>
  </si>
  <si>
    <t>od_r3_massecuite_pol</t>
  </si>
  <si>
    <t>td_r3_massecuite_pol</t>
  </si>
  <si>
    <t>od_r3_massecuite_purity</t>
  </si>
  <si>
    <t>td_r3_massecuite_purity</t>
  </si>
  <si>
    <t>od_r3_massecuite_hl</t>
  </si>
  <si>
    <t>td_r3_massecuite_hl</t>
  </si>
  <si>
    <t>od_r2_massecuite_brix</t>
  </si>
  <si>
    <t>td_r2_massecuite_brix</t>
  </si>
  <si>
    <t>od_r2_massecuite_pol</t>
  </si>
  <si>
    <t>td_r2_massecuite_pol</t>
  </si>
  <si>
    <t>od_r2_massecuite</t>
  </si>
  <si>
    <t>td_r2_massecuite</t>
  </si>
  <si>
    <t>od_r2_massecuite_hl</t>
  </si>
  <si>
    <t>td_r2_massecuite_hl</t>
  </si>
  <si>
    <t>od_a_heavy_brix</t>
  </si>
  <si>
    <t>td_a_heavy_brix</t>
  </si>
  <si>
    <t>od_a_heavy_pol</t>
  </si>
  <si>
    <t>td_a_heavy_pol</t>
  </si>
  <si>
    <t>od_a_heavy_purity</t>
  </si>
  <si>
    <t>td_a_heavy_purity</t>
  </si>
  <si>
    <t>od_a1_heavy_brix</t>
  </si>
  <si>
    <t>td_a1_heavy_brix</t>
  </si>
  <si>
    <t>od_a1_heavy_pol</t>
  </si>
  <si>
    <t>td_a1_heavy_pol</t>
  </si>
  <si>
    <t>od_a1_heavy_purity</t>
  </si>
  <si>
    <t>td_a1_heavy_purity</t>
  </si>
  <si>
    <t>od_b_heavy_brix</t>
  </si>
  <si>
    <t>td_b_heavy_brix</t>
  </si>
  <si>
    <t>od_b_heavy_pol</t>
  </si>
  <si>
    <t>td_b_heavy_pol</t>
  </si>
  <si>
    <t>od_b_heavy_purity</t>
  </si>
  <si>
    <t>td_b_heavy_purity</t>
  </si>
  <si>
    <t>od_c1_heavy_brix</t>
  </si>
  <si>
    <t>td_c1_heavy_brix</t>
  </si>
  <si>
    <t>od_c1_heavy_pol</t>
  </si>
  <si>
    <t>td_c1_heavy_pol</t>
  </si>
  <si>
    <t>od_c1_heavy_purity</t>
  </si>
  <si>
    <t>td_c1_heavy_purity</t>
  </si>
  <si>
    <t>od_a_light_brix</t>
  </si>
  <si>
    <t>td_a_light_brix</t>
  </si>
  <si>
    <t>od_a_light_pol</t>
  </si>
  <si>
    <t>td_a_light_pol</t>
  </si>
  <si>
    <t>od_a_light_purity</t>
  </si>
  <si>
    <t>td_a_light_purity</t>
  </si>
  <si>
    <t>od_c_light_brix</t>
  </si>
  <si>
    <t>td_c_light_brix</t>
  </si>
  <si>
    <t>od_c_light_pol</t>
  </si>
  <si>
    <t>td_c_light_pol</t>
  </si>
  <si>
    <t>od_c_light_purity</t>
  </si>
  <si>
    <t>td_c_light_purity</t>
  </si>
  <si>
    <t>od_r1_heavy_brix</t>
  </si>
  <si>
    <t>od_r1_heavy_pol</t>
  </si>
  <si>
    <t>od_r1_heavy_purity</t>
  </si>
  <si>
    <t>td_r1_heavy_brix</t>
  </si>
  <si>
    <t>td_r1_heavy_pol</t>
  </si>
  <si>
    <t>td_r1_heavy_purity</t>
  </si>
  <si>
    <t>od_r1_light_brix</t>
  </si>
  <si>
    <t>od_r1_light_pol</t>
  </si>
  <si>
    <t>od_r1_light_purity</t>
  </si>
  <si>
    <t>td_r1_light_brix</t>
  </si>
  <si>
    <t>td_r1_light_pol</t>
  </si>
  <si>
    <t>td_r1_light_purity</t>
  </si>
  <si>
    <t>od_r2_molasses_brix</t>
  </si>
  <si>
    <t>od_r2_molasses_pol</t>
  </si>
  <si>
    <t>od_r2_molasses_purity</t>
  </si>
  <si>
    <t>td_r2_molasses_brix</t>
  </si>
  <si>
    <t>td_r2_molasses_pol</t>
  </si>
  <si>
    <t>td_r2_molasses_purity</t>
  </si>
  <si>
    <t>od_r3_heavy_brix</t>
  </si>
  <si>
    <t>od_r3_heavy_pol</t>
  </si>
  <si>
    <t>od_r3_heavy_purity</t>
  </si>
  <si>
    <t>td_r3_heavy_brix</t>
  </si>
  <si>
    <t>td_r3_heavy_pol</t>
  </si>
  <si>
    <t>td_r3_heavy_purity</t>
  </si>
  <si>
    <t>od_actual_percent_theoretical_final_molasses_percent_cane</t>
  </si>
  <si>
    <t>td_actual_percent_theoretical_final_molasses_percent_cane</t>
  </si>
  <si>
    <t>od_dry_seed_brix</t>
  </si>
  <si>
    <t>td_dry_seed_brix</t>
  </si>
  <si>
    <t>od_dry_seed_pol</t>
  </si>
  <si>
    <t>td_dry_seed_pol</t>
  </si>
  <si>
    <t>od_dry_seed_purity</t>
  </si>
  <si>
    <t>td_dry_seed_purity</t>
  </si>
  <si>
    <t>od_melt_brix</t>
  </si>
  <si>
    <t>td_melt_brix</t>
  </si>
  <si>
    <t>od_melt_pol</t>
  </si>
  <si>
    <t>td_melt_pol</t>
  </si>
  <si>
    <t>od_melt_purity</t>
  </si>
  <si>
    <t>td_melt_purity</t>
  </si>
  <si>
    <t>od_c_single_brix</t>
  </si>
  <si>
    <t>td_c_single_brix</t>
  </si>
  <si>
    <t>od_c_single_pol</t>
  </si>
  <si>
    <t>td_c_single_pol</t>
  </si>
  <si>
    <t>od_c_single_purity</t>
  </si>
  <si>
    <t>td_c_single_purity</t>
  </si>
  <si>
    <t>od_c_double_brix</t>
  </si>
  <si>
    <t>td_c_double_brix</t>
  </si>
  <si>
    <t>od_c_double_pol</t>
  </si>
  <si>
    <t>td_c_double_pol</t>
  </si>
  <si>
    <t>od_c_double_purity</t>
  </si>
  <si>
    <t>td_c_double_purity</t>
  </si>
  <si>
    <t>od_b_sugar_brix</t>
  </si>
  <si>
    <t>td_b_sugar_brix</t>
  </si>
  <si>
    <t>od_b_sugar_pol</t>
  </si>
  <si>
    <t>td_b_sugar_pol</t>
  </si>
  <si>
    <t>od_b_sugar_purity</t>
  </si>
  <si>
    <t>td_b_sugar_purity</t>
  </si>
  <si>
    <t>od_remelting_molasses</t>
  </si>
  <si>
    <t>td_remelting_molasses</t>
  </si>
  <si>
    <t>od_remelting_sugar</t>
  </si>
  <si>
    <t>td_remelting_sugar</t>
  </si>
  <si>
    <t>od_gross_remelting</t>
  </si>
  <si>
    <t>N/A</t>
  </si>
  <si>
    <t>td_gross_remelting</t>
  </si>
  <si>
    <t>od_gross_scrap_sugar</t>
  </si>
  <si>
    <t>td_gross_scrap_sugar</t>
  </si>
  <si>
    <t>od_store_sulphur</t>
  </si>
  <si>
    <t>td_store_sulphur</t>
  </si>
  <si>
    <t>od_store_sulpher_percent_cane</t>
  </si>
  <si>
    <t>td_store_sulpher_percent_cane</t>
  </si>
  <si>
    <t>od_store_lime</t>
  </si>
  <si>
    <t>td_store_lime</t>
  </si>
  <si>
    <t>od_store_lime_percent_cane</t>
  </si>
  <si>
    <t>td_store_lime_percent_cane</t>
  </si>
  <si>
    <t>od_store_phosphoric</t>
  </si>
  <si>
    <t>td_store_phosphoric</t>
  </si>
  <si>
    <t>od_store_phosphoric_percent_cane</t>
  </si>
  <si>
    <t>td_store_phosphoric_percent_cane</t>
  </si>
  <si>
    <t>od_store_viscosity_reducer</t>
  </si>
  <si>
    <t>td_store_viscosity_reducer</t>
  </si>
  <si>
    <t>od_store_viscosity_reducer_percent_cane</t>
  </si>
  <si>
    <t>td_store_viscosity_reducer_percent_cane</t>
  </si>
  <si>
    <t>od_store_biocide</t>
  </si>
  <si>
    <t>td_store_biocide</t>
  </si>
  <si>
    <t>od_store_biocide_percent_cane</t>
  </si>
  <si>
    <t>td_store_biocide_percent_cane</t>
  </si>
  <si>
    <t>od_store_color_reducer</t>
  </si>
  <si>
    <t>td_store_color_reducer</t>
  </si>
  <si>
    <t>od_store_color_reducer_percent_cane</t>
  </si>
  <si>
    <t>td_store_color_reducer_percent_cane</t>
  </si>
  <si>
    <t>od_store_magnafloe</t>
  </si>
  <si>
    <t>td_store_magnafloe</t>
  </si>
  <si>
    <t>od_store_magnafloe_percent_cane</t>
  </si>
  <si>
    <t>td_store_magnafloe_percent_cane</t>
  </si>
  <si>
    <t>od_store_lub_grease</t>
  </si>
  <si>
    <t>td_store_lub_grease</t>
  </si>
  <si>
    <t>od_store_lub_grease_percent_cane</t>
  </si>
  <si>
    <t>td_store_lub_grease_percent_cane</t>
  </si>
  <si>
    <t>od_store_lub_oil</t>
  </si>
  <si>
    <t>td_store_lub_oil</t>
  </si>
  <si>
    <t>od_store_lub_oil_percent_cane</t>
  </si>
  <si>
    <t>td_store_lub_oil_percent_cane</t>
  </si>
  <si>
    <t>od_store_boiler_chemical</t>
  </si>
  <si>
    <t>td_store_boiler_chemical</t>
  </si>
  <si>
    <t>od_store_boiler_chemical_percent_cane</t>
  </si>
  <si>
    <t>td_store_boiler_chemical_percent_cane</t>
  </si>
  <si>
    <t>od_store_washing_soda</t>
  </si>
  <si>
    <t>od_store_hydrolic_acid</t>
  </si>
  <si>
    <t>od_store_de_scaling_chemical</t>
  </si>
  <si>
    <t>od_store_seed_slurry</t>
  </si>
  <si>
    <t>od_store_anty_fomer</t>
  </si>
  <si>
    <t>od_store_chemical_for_brs_cleaning</t>
  </si>
  <si>
    <t>od_foreign_matter_L31</t>
  </si>
  <si>
    <t>td_foreign_matter_L31</t>
  </si>
  <si>
    <t>od_foreign_matter_M31</t>
  </si>
  <si>
    <t>td_foreign_matter_M31</t>
  </si>
  <si>
    <t>od_foreign_matter_S31</t>
  </si>
  <si>
    <t>td_foreign_matter_S31</t>
  </si>
  <si>
    <t>od_retention_L31</t>
  </si>
  <si>
    <t>td_retention_L31</t>
  </si>
  <si>
    <t>od_retention_M31</t>
  </si>
  <si>
    <t>td_retention_M31</t>
  </si>
  <si>
    <t>od_retention_S31</t>
  </si>
  <si>
    <t>td_retention_S31</t>
  </si>
  <si>
    <t>od_moisture_l31</t>
  </si>
  <si>
    <t>td_moisture_l31</t>
  </si>
  <si>
    <t>od_moisture_l30</t>
  </si>
  <si>
    <t>td_moisture_l30</t>
  </si>
  <si>
    <t>od_moisture_m31</t>
  </si>
  <si>
    <t>td_moisture_m31</t>
  </si>
  <si>
    <t>od_moisture_m30</t>
  </si>
  <si>
    <t>td_moisture_m30</t>
  </si>
  <si>
    <t>od_moisture_s31</t>
  </si>
  <si>
    <t>td_moisture_s31</t>
  </si>
  <si>
    <t>od_moisture_s30</t>
  </si>
  <si>
    <t>td_moisture_s30</t>
  </si>
  <si>
    <t>od_moisture_raw_sugar</t>
  </si>
  <si>
    <t>td_moisture_raw_sugar</t>
  </si>
  <si>
    <t>od_white_sugar_moisture</t>
  </si>
  <si>
    <t>td_white_sugar_moisture</t>
  </si>
  <si>
    <t>od_phosphate_mixed_juice</t>
  </si>
  <si>
    <t>td_phosphate_mixed_juice</t>
  </si>
  <si>
    <t>od_phosphate_clear_juice</t>
  </si>
  <si>
    <t>td_phosphate_clear_juice</t>
  </si>
  <si>
    <t>od_calcium_mixed_juice</t>
  </si>
  <si>
    <t>td_calcium_mixed_juice</t>
  </si>
  <si>
    <t>od_calcium_clear_juice</t>
  </si>
  <si>
    <t>td_calcium_clear_juice</t>
  </si>
  <si>
    <t>od_efficiency_percent_avail_sucros_in_mixed_juice</t>
  </si>
  <si>
    <t>td_efficiency_percent_avail_sucros_in_mixed_juice</t>
  </si>
  <si>
    <t>od_efficiency_percent_avail_sucros_in_primary_juice</t>
  </si>
  <si>
    <t>td_efficiency_percent_avail_sucros_in_primary_juice</t>
  </si>
  <si>
    <t>od_overall_recovery</t>
  </si>
  <si>
    <t>td_overall_recovery</t>
  </si>
  <si>
    <t>od_exhaust_steam_pressure_hp</t>
  </si>
  <si>
    <t>td_exhaust_steam_pressure_hp</t>
  </si>
  <si>
    <t>od_boiler_steam_pressure_lp</t>
  </si>
  <si>
    <t>td_boiler_steam_pressure_lp</t>
  </si>
  <si>
    <t>od_boiler_steam_pressure_hp</t>
  </si>
  <si>
    <t>td_boiler_steam_pressure_hp</t>
  </si>
  <si>
    <t>od_vaccume_on_pans_average</t>
  </si>
  <si>
    <t>td_vaccume_on_pans_average</t>
  </si>
  <si>
    <t>od_boiler_feed_water_ph</t>
  </si>
  <si>
    <t>td_boiler_feed_water_ph</t>
  </si>
  <si>
    <t>od_spray_tank_water_ph</t>
  </si>
  <si>
    <t>td_spray_tank_water_ph</t>
  </si>
  <si>
    <t>od_boiler_water_ph</t>
  </si>
  <si>
    <t>td_boiler_water_ph</t>
  </si>
  <si>
    <t>od_average_pol_of_product</t>
  </si>
  <si>
    <t>td_average_pol_of_product</t>
  </si>
  <si>
    <t>od_stoppage_cane_carriers</t>
  </si>
  <si>
    <t>td_stoppage_cane_carriers</t>
  </si>
  <si>
    <t>od_stoppage_shortage_of_cane</t>
  </si>
  <si>
    <t>td_stoppage_shortage_of_cane</t>
  </si>
  <si>
    <t>od_stoppage_growers_strike</t>
  </si>
  <si>
    <t>td_stoppage_growers_strike</t>
  </si>
  <si>
    <t>od_stoppage_no_cane</t>
  </si>
  <si>
    <t>td_stoppage_no_cane</t>
  </si>
  <si>
    <t>od_stoppage_crane</t>
  </si>
  <si>
    <t>td_stoppage_crane</t>
  </si>
  <si>
    <t>od_stoppage_cane_knives</t>
  </si>
  <si>
    <t>td_stoppage_cane_knives</t>
  </si>
  <si>
    <t>37:07</t>
  </si>
  <si>
    <t>od_stoppage_crusher_and_mills</t>
  </si>
  <si>
    <t>td_stoppage_crusher_and_mills</t>
  </si>
  <si>
    <t>od_stoppage_belt_conveyor</t>
  </si>
  <si>
    <t>td_stoppage_belt_conveyor</t>
  </si>
  <si>
    <t>od_stoppage_donally_chute</t>
  </si>
  <si>
    <t>td_stoppage_donally_chute</t>
  </si>
  <si>
    <t>od_stoppage_scraper</t>
  </si>
  <si>
    <t>td_stoppage_scraper</t>
  </si>
  <si>
    <t>od_stoppage_bagasse_carrier</t>
  </si>
  <si>
    <t>td_stoppage_bagasse_carrier</t>
  </si>
  <si>
    <t>od_stoppage_sulphur_furnance</t>
  </si>
  <si>
    <t>td_stoppage_sulphur_furnance</t>
  </si>
  <si>
    <t>od_stoppage_juice_heaters</t>
  </si>
  <si>
    <t>td_stoppage_juice_heaters</t>
  </si>
  <si>
    <t>od_stoppage_dorr</t>
  </si>
  <si>
    <t>td_stoppage_dorr</t>
  </si>
  <si>
    <t>od_stoppage_sulph_air_compressor</t>
  </si>
  <si>
    <t>td_stoppage_sulph_air_compressor</t>
  </si>
  <si>
    <t>od_stoppage_evaporator</t>
  </si>
  <si>
    <t>td_stoppage_evaporator</t>
  </si>
  <si>
    <t>od_stoppage_pan</t>
  </si>
  <si>
    <t>td_stoppage_pan</t>
  </si>
  <si>
    <t>od_stoppage_grpf</t>
  </si>
  <si>
    <t>td_stoppage_grpf</t>
  </si>
  <si>
    <t>od_stoppage_mills_turbine</t>
  </si>
  <si>
    <t>td_stoppage_mills_turbine</t>
  </si>
  <si>
    <t>od_stoppage_dc_motor</t>
  </si>
  <si>
    <t>td_stoppage_dc_motor</t>
  </si>
  <si>
    <t>od_stoppage_vacumm_injection_pump</t>
  </si>
  <si>
    <t>td_stoppage_vacumm_injection_pump</t>
  </si>
  <si>
    <t>od_stoppage_low_vacuum</t>
  </si>
  <si>
    <t>td_stoppage_low_vacuum</t>
  </si>
  <si>
    <t>od_stoppage_syrup_pump</t>
  </si>
  <si>
    <t>td_stoppage_syrup_pump</t>
  </si>
  <si>
    <t>od_stoppage_condensate_pump</t>
  </si>
  <si>
    <t>td_stoppage_condensate_pump</t>
  </si>
  <si>
    <t>od_stoppage_boilers</t>
  </si>
  <si>
    <t>td_stoppage_boilers</t>
  </si>
  <si>
    <t>od_stoppage_steam_shortage</t>
  </si>
  <si>
    <t>td_stoppage_steam_shortage</t>
  </si>
  <si>
    <t>od_stoppage_electric_plant_problems</t>
  </si>
  <si>
    <t>td_stoppage_electric_plant_problems</t>
  </si>
  <si>
    <t>od_stoppage_centrifugal_machine</t>
  </si>
  <si>
    <t>td_stoppage_centrifugal_machine</t>
  </si>
  <si>
    <t>od_stoppage_magma_mixer</t>
  </si>
  <si>
    <t>td_stoppage_magma_mixer</t>
  </si>
  <si>
    <t>od_stoppage_drier_house</t>
  </si>
  <si>
    <t>td_stoppage_drier_house</t>
  </si>
  <si>
    <t>od_stoppage_mills_stoppages</t>
  </si>
  <si>
    <t>td_stoppage_mills_stoppages</t>
  </si>
  <si>
    <t>od_stoppage_mill_motor_stoppages</t>
  </si>
  <si>
    <t>td_stoppage_mill_motor_stoppages</t>
  </si>
  <si>
    <t>od_stoppage_bagasse_elevator_stoppages</t>
  </si>
  <si>
    <t>td_stoppage_bagasse_elevator_stoppages</t>
  </si>
  <si>
    <t>od_stoppage_injection_pump_stoppages</t>
  </si>
  <si>
    <t>td_stoppage_injection_pump_stoppages</t>
  </si>
  <si>
    <t>od_stoppage_crystalizer_stoppages</t>
  </si>
  <si>
    <t>td_stoppage_crystalizer_stoppages</t>
  </si>
  <si>
    <t>od_stoppage_hopper_stoppages</t>
  </si>
  <si>
    <t>td_stoppage_hopper_stoppages</t>
  </si>
  <si>
    <t>od_stoppage_elevator_stoppage</t>
  </si>
  <si>
    <t>td_stoppage_elevator_stoppage</t>
  </si>
  <si>
    <t>od_stoppage_grader_stoppages</t>
  </si>
  <si>
    <t>td_stoppage_grader_stoppages</t>
  </si>
  <si>
    <t>od_stoppage_water_maceration_pump</t>
  </si>
  <si>
    <t>td_stoppage_water_maceration_pump</t>
  </si>
  <si>
    <t>od_stoppage_pusher</t>
  </si>
  <si>
    <t>td_stoppage_pusher</t>
  </si>
  <si>
    <t>od_stoppage_juice_sulphiter</t>
  </si>
  <si>
    <t>td_stoppage_juice_sulphiter</t>
  </si>
  <si>
    <t>od_stoppage_juice_delivery_line</t>
  </si>
  <si>
    <t>td_stoppage_juice_delivery_line</t>
  </si>
  <si>
    <t>od_stoppage_equaliser</t>
  </si>
  <si>
    <t>td_stoppage_equaliser</t>
  </si>
  <si>
    <t>od_stoppage_so2_gas_line</t>
  </si>
  <si>
    <t>td_stoppage_so2_gas_line</t>
  </si>
  <si>
    <t>od_stoppage_exhaust_line</t>
  </si>
  <si>
    <t>td_stoppage_exhaust_line</t>
  </si>
  <si>
    <t>od_stoppage_clear_juice_pump_valve</t>
  </si>
  <si>
    <t>td_stoppage_clear_juice_pump_valve</t>
  </si>
  <si>
    <t>od_stoppage_mixed_juice_pump_valve</t>
  </si>
  <si>
    <t>td_stoppage_mixed_juice_pump_valve</t>
  </si>
  <si>
    <t>od_stoppage_bagasse_jamming_stoppages</t>
  </si>
  <si>
    <t>td_stoppage_bagasse_jamming_stoppages</t>
  </si>
  <si>
    <t>od_stoppage_cane_unloader</t>
  </si>
  <si>
    <t>td_stoppage_cane_unloader</t>
  </si>
  <si>
    <t>od_stoppage_primary_cane_carrier</t>
  </si>
  <si>
    <t>td_stoppage_primary_cane_carrier</t>
  </si>
  <si>
    <t>od_stoppage_secondary_cane_carrier</t>
  </si>
  <si>
    <t>td_stoppage_secondary_cane_carrier</t>
  </si>
  <si>
    <t>od_stoppage_auxillary_cane_carrier</t>
  </si>
  <si>
    <t>td_stoppage_auxillary_cane_carrier</t>
  </si>
  <si>
    <t>od_stoppage_inter_rake_carrier</t>
  </si>
  <si>
    <t>td_stoppage_inter_rake_carrier</t>
  </si>
  <si>
    <t>od_stoppage_chopper</t>
  </si>
  <si>
    <t>td_stoppage_chopper</t>
  </si>
  <si>
    <t>od_stoppage_cutter</t>
  </si>
  <si>
    <t>td_stoppage_cutter</t>
  </si>
  <si>
    <t>od_stoppage_leveller</t>
  </si>
  <si>
    <t>td_stoppage_leveller</t>
  </si>
  <si>
    <t>od_stoppage_shredder_fibrizor</t>
  </si>
  <si>
    <t>td_stoppage_shredder_fibrizor</t>
  </si>
  <si>
    <t>od_stoppage_boiler</t>
  </si>
  <si>
    <t>td_stoppage_boiler</t>
  </si>
  <si>
    <t>od_stoppage_turbine</t>
  </si>
  <si>
    <t>td_stoppage_turbine</t>
  </si>
  <si>
    <t>od_stoppage_general_cleaning_stoppages</t>
  </si>
  <si>
    <t>td_stoppage_general_cleaning_stoppages</t>
  </si>
  <si>
    <t>od_stoppage_festivals</t>
  </si>
  <si>
    <t>td_stoppage_festivals</t>
  </si>
  <si>
    <t>od_stoppage_due_to_rain</t>
  </si>
  <si>
    <t>td_stoppage_due_to_rain</t>
  </si>
  <si>
    <t>od_stoppage_after_effect_of_rain</t>
  </si>
  <si>
    <t>td_stoppage_after_effect_of_rain</t>
  </si>
  <si>
    <t>od_stoppage_low_brix_syrup_stoppages</t>
  </si>
  <si>
    <t>td_stoppage_low_brix_syrup_stoppages</t>
  </si>
  <si>
    <t>od_stoppage_massecutie_molasses_jamming</t>
  </si>
  <si>
    <t>td_stoppage_massecutie_molasses_jamming</t>
  </si>
  <si>
    <t>od_stoppage_syrup_full_stoppages</t>
  </si>
  <si>
    <t>td_stoppage_syrup_full_stoppages</t>
  </si>
  <si>
    <t>od_stoppage_quad_levelhigh_stoppages</t>
  </si>
  <si>
    <t>td_stoppage_quad_levelhigh_stoppages</t>
  </si>
  <si>
    <t>od_stoppage_scheduled_stoppage_mfg</t>
  </si>
  <si>
    <t>td_stoppage_scheduled_stoppage_mfg</t>
  </si>
  <si>
    <t>od_stoppage_miscellenous_stoppages</t>
  </si>
  <si>
    <t>td_stoppage_miscellenous_stoppages</t>
  </si>
  <si>
    <t>od_stoppage_labour_strike_stoppages</t>
  </si>
  <si>
    <t>td_stoppage_labour_strike_stoppages</t>
  </si>
  <si>
    <t>od_stoppage_poor_feeding</t>
  </si>
  <si>
    <t>td_stoppage_poor_feeding</t>
  </si>
  <si>
    <t>od_stoppage_weighment_system_failure</t>
  </si>
  <si>
    <t>td_stoppage_weighment_system_failure</t>
  </si>
  <si>
    <t>od_stoppage_scheduled_stoppage_misc</t>
  </si>
  <si>
    <t>td_stoppage_scheduled_stoppage_misc</t>
  </si>
  <si>
    <t>od_stoppage_cogen_misc</t>
  </si>
  <si>
    <t>td_stoppage_cogen_misc</t>
  </si>
  <si>
    <t>od_stoppage_initail_trouble</t>
  </si>
  <si>
    <t>td_stoppage_initail_trouble</t>
  </si>
  <si>
    <t>od_stoppage_instrument</t>
  </si>
  <si>
    <t>td_stoppage_instrument</t>
  </si>
  <si>
    <t>od_stoppage_dcs</t>
  </si>
  <si>
    <t>td_stoppage_dcs</t>
  </si>
  <si>
    <t>od_stoppage_scheduled_stoppage_engineering</t>
  </si>
  <si>
    <t>td_stoppage_scheduled_stoppage_engineering</t>
  </si>
  <si>
    <t>od_stoppage_mill_juice_tray_overflow_gutter_choked</t>
  </si>
  <si>
    <t>td_stoppage_mill_juice_tray_overflow_gutter_choked</t>
  </si>
  <si>
    <t>od_stoppage_milling_other</t>
  </si>
  <si>
    <t>td_stoppage_milling_other</t>
  </si>
  <si>
    <t>od_stoppage_mill_bypass_minutes</t>
  </si>
  <si>
    <t>td_stoooage_mill_bypass_minutes</t>
  </si>
  <si>
    <t>od_stoppage_mill_bypass</t>
  </si>
  <si>
    <t>td_stoppage_mill_bypass</t>
  </si>
  <si>
    <t>od_nm_cane</t>
  </si>
  <si>
    <t>od_om_cane</t>
  </si>
  <si>
    <t>od_combine_cane</t>
  </si>
  <si>
    <t>od_nm_engg</t>
  </si>
  <si>
    <t>od_om_engg</t>
  </si>
  <si>
    <t>od_combine_engg</t>
  </si>
  <si>
    <t>od_nm_cogen</t>
  </si>
  <si>
    <t>od_om_cogen</t>
  </si>
  <si>
    <t>od_combine_cogen</t>
  </si>
  <si>
    <t>od_nm_gen_cleaning</t>
  </si>
  <si>
    <t>od_om_gen_cleaning</t>
  </si>
  <si>
    <t>od_combine_gen_cleaning</t>
  </si>
  <si>
    <t>od_nm_fest</t>
  </si>
  <si>
    <t>od_om_fest</t>
  </si>
  <si>
    <t>od_combine_fest</t>
  </si>
  <si>
    <t>od_nm_weather</t>
  </si>
  <si>
    <t>od_om_weather</t>
  </si>
  <si>
    <t>od_combine_weather</t>
  </si>
  <si>
    <t>od_nm_process</t>
  </si>
  <si>
    <t>od_om_process</t>
  </si>
  <si>
    <t>od_combine_process</t>
  </si>
  <si>
    <t>od_nm_misc</t>
  </si>
  <si>
    <t>od_om_misc</t>
  </si>
  <si>
    <t>od_combine_misc</t>
  </si>
  <si>
    <t>od_nm_poor_feeding</t>
  </si>
  <si>
    <t>od_om_poor_feeding</t>
  </si>
  <si>
    <t>od_combine_poor_feeding</t>
  </si>
  <si>
    <t>od_total_nm_stoppage</t>
  </si>
  <si>
    <t>od_total_om_stoppage</t>
  </si>
  <si>
    <t>od_total_working_net_duration</t>
  </si>
  <si>
    <t>od_total_stoppages</t>
  </si>
  <si>
    <t>od_total_available_hours</t>
  </si>
  <si>
    <t>od_total_lost_time_percent</t>
  </si>
  <si>
    <t>od_om_gross_working_duration</t>
  </si>
  <si>
    <t>od_nm_gross_working_duration</t>
  </si>
  <si>
    <t>od_om_gross_stoppage_duration</t>
  </si>
  <si>
    <t>od_nm_gross_stoppage_duration</t>
  </si>
  <si>
    <t>od_total_gross_stoppage_duration</t>
  </si>
  <si>
    <t>od_engg_and_process_stoppage_duration</t>
  </si>
  <si>
    <t>od_combine_misc_without_poor_feeding</t>
  </si>
  <si>
    <t>td_nm_cane</t>
  </si>
  <si>
    <t>td_om_cane</t>
  </si>
  <si>
    <t>td_combine_cane</t>
  </si>
  <si>
    <t>td_nm_engg</t>
  </si>
  <si>
    <t>td_om_engg</t>
  </si>
  <si>
    <t>32:44</t>
  </si>
  <si>
    <t>td_combine_engg</t>
  </si>
  <si>
    <t>41:50</t>
  </si>
  <si>
    <t>td_nm_cogen</t>
  </si>
  <si>
    <t>td_om_cogen</t>
  </si>
  <si>
    <t>td_combine_cogen</t>
  </si>
  <si>
    <t>td_nm_gen_cleaning</t>
  </si>
  <si>
    <t>td_om_gen_cleaning</t>
  </si>
  <si>
    <t>td_combine_gen_cleaning</t>
  </si>
  <si>
    <t>td_nm_fest</t>
  </si>
  <si>
    <t>td_om_fest</t>
  </si>
  <si>
    <t>td_combine_fest</t>
  </si>
  <si>
    <t>td_nm_weather</t>
  </si>
  <si>
    <t>td_om_weather</t>
  </si>
  <si>
    <t>td_combine_weather</t>
  </si>
  <si>
    <t>td_nm_process</t>
  </si>
  <si>
    <t>td_om_process</t>
  </si>
  <si>
    <t>td_combine_process</t>
  </si>
  <si>
    <t>td_nm_misc</t>
  </si>
  <si>
    <t>td_om_misc</t>
  </si>
  <si>
    <t>td_combine_misc</t>
  </si>
  <si>
    <t>td_nm_poor_feeding</t>
  </si>
  <si>
    <t>td_om_poor_feeding</t>
  </si>
  <si>
    <t>td_combine_poor_feeding</t>
  </si>
  <si>
    <t>td_total_nm_stoppage</t>
  </si>
  <si>
    <t>td_total_om_stoppage</t>
  </si>
  <si>
    <t>td_total_stoppages</t>
  </si>
  <si>
    <t>td_total_working_net_duration</t>
  </si>
  <si>
    <t>td_total_available_hours</t>
  </si>
  <si>
    <t>td_total_lost_time_percent</t>
  </si>
  <si>
    <t>td_om_gross_working_duration</t>
  </si>
  <si>
    <t>td_nm_gross_working_duration</t>
  </si>
  <si>
    <t>td_om_gross_stoppage_duration</t>
  </si>
  <si>
    <t>td_nm_gross_stoppage_duration</t>
  </si>
  <si>
    <t>td_total_gross_stoppage_duration</t>
  </si>
  <si>
    <t>td_engg_and_process_stoppage_duration</t>
  </si>
  <si>
    <t>td_combine_misc_without_poor_feeding</t>
  </si>
  <si>
    <t>od_available_crush_hours_without_engg_stopage</t>
  </si>
  <si>
    <t>td_available_crush_hours_without_engg_stopage</t>
  </si>
  <si>
    <t>od_crushing_hours_after_mill_by_pass</t>
  </si>
  <si>
    <t>td_crushing_hours_after_mill_by_pass</t>
  </si>
  <si>
    <t>34:26</t>
  </si>
  <si>
    <t>667:39</t>
  </si>
  <si>
    <t>52:21</t>
  </si>
  <si>
    <t>720:00</t>
  </si>
  <si>
    <t>490:34</t>
  </si>
  <si>
    <t>698:53</t>
  </si>
  <si>
    <t>229:26</t>
  </si>
  <si>
    <t>250:33</t>
  </si>
  <si>
    <t>715:39</t>
  </si>
  <si>
    <t>768:00</t>
  </si>
  <si>
    <t>538:34</t>
  </si>
  <si>
    <t>746:53</t>
  </si>
  <si>
    <t>710:16</t>
  </si>
  <si>
    <t>758:16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</si>
</sst>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9]mmmm/yy;@"/>
    <numFmt numFmtId="165" formatCode="m/d"/>
    <numFmt numFmtId="166" formatCode="0.000"/>
    <numFmt numFmtId="167" formatCode="dd\-mm\-yyyy"/>
    <numFmt numFmtId="168" formatCode="hh:mm"/>
  </numFmts>
  <fonts count="14" x14ac:knownFonts="1">
    <font>
      <sz val="10"/>
      <name val="Arial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rgb="FF002060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sz val="9"/>
      <color theme="1" tint="4.9989318521683403E-2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2" fillId="0" borderId="11" xfId="0" applyFont="1" applyBorder="1" applyAlignment="1"/>
    <xf numFmtId="0" fontId="2" fillId="0" borderId="0" xfId="0" applyFont="1" applyBorder="1" applyAlignment="1"/>
    <xf numFmtId="0" fontId="2" fillId="0" borderId="6" xfId="0" applyFont="1" applyBorder="1" applyAlignment="1"/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0" fillId="0" borderId="11" xfId="0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4" fillId="0" borderId="5" xfId="0" applyFont="1" applyBorder="1"/>
    <xf numFmtId="0" fontId="4" fillId="0" borderId="0" xfId="0" applyFont="1" applyBorder="1"/>
    <xf numFmtId="2" fontId="0" fillId="0" borderId="11" xfId="0" quotePrefix="1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0" fillId="0" borderId="2" xfId="0" applyBorder="1"/>
    <xf numFmtId="0" fontId="4" fillId="0" borderId="4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" fillId="0" borderId="5" xfId="0" applyFont="1" applyBorder="1" applyAlignment="1"/>
    <xf numFmtId="0" fontId="2" fillId="0" borderId="0" xfId="0" applyFont="1" applyBorder="1" applyAlignment="1">
      <alignment horizontal="right"/>
    </xf>
    <xf numFmtId="164" fontId="5" fillId="0" borderId="6" xfId="0" applyNumberFormat="1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4" fillId="0" borderId="0" xfId="0" applyFont="1" applyFill="1" applyBorder="1"/>
    <xf numFmtId="2" fontId="0" fillId="0" borderId="6" xfId="0" applyNumberForma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2" fontId="4" fillId="0" borderId="11" xfId="0" applyNumberFormat="1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5" fillId="0" borderId="1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2" fontId="2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7" xfId="0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2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left" indent="3"/>
    </xf>
    <xf numFmtId="0" fontId="0" fillId="0" borderId="0" xfId="0" applyNumberFormat="1" applyFill="1" applyBorder="1" applyAlignment="1" applyProtection="1"/>
    <xf numFmtId="49" fontId="6" fillId="0" borderId="0" xfId="0" applyNumberFormat="1" applyFont="1" applyBorder="1" applyAlignment="1">
      <alignment horizontal="center"/>
    </xf>
    <xf numFmtId="0" fontId="0" fillId="0" borderId="0" xfId="0" applyBorder="1" applyAlignment="1"/>
    <xf numFmtId="0" fontId="0" fillId="0" borderId="6" xfId="0" applyBorder="1" applyAlignment="1"/>
    <xf numFmtId="0" fontId="4" fillId="0" borderId="6" xfId="0" applyFon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7" fillId="0" borderId="11" xfId="0" applyNumberFormat="1" applyFont="1" applyBorder="1" applyAlignment="1">
      <alignment horizontal="center"/>
    </xf>
    <xf numFmtId="49" fontId="0" fillId="0" borderId="5" xfId="0" applyNumberFormat="1" applyBorder="1" applyAlignment="1">
      <alignment horizontal="right"/>
    </xf>
    <xf numFmtId="167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6" xfId="0" applyFont="1" applyBorder="1"/>
    <xf numFmtId="0" fontId="4" fillId="0" borderId="0" xfId="0" applyFont="1" applyBorder="1" applyAlignment="1">
      <alignment horizontal="left" indent="3"/>
    </xf>
    <xf numFmtId="165" fontId="0" fillId="0" borderId="0" xfId="0" applyNumberFormat="1" applyBorder="1" applyAlignment="1">
      <alignment horizontal="left" indent="2"/>
    </xf>
    <xf numFmtId="0" fontId="0" fillId="0" borderId="5" xfId="0" applyFill="1" applyBorder="1"/>
    <xf numFmtId="2" fontId="0" fillId="0" borderId="7" xfId="0" applyNumberFormat="1" applyBorder="1" applyAlignment="1">
      <alignment horizontal="center"/>
    </xf>
    <xf numFmtId="165" fontId="4" fillId="0" borderId="5" xfId="0" applyNumberFormat="1" applyFont="1" applyBorder="1" applyAlignment="1">
      <alignment horizontal="left" indent="2"/>
    </xf>
    <xf numFmtId="49" fontId="6" fillId="0" borderId="0" xfId="0" applyNumberFormat="1" applyFont="1" applyBorder="1" applyAlignment="1">
      <alignment horizontal="left"/>
    </xf>
    <xf numFmtId="0" fontId="0" fillId="0" borderId="14" xfId="0" applyBorder="1" applyAlignment="1">
      <alignment horizontal="center"/>
    </xf>
    <xf numFmtId="0" fontId="2" fillId="0" borderId="13" xfId="0" applyFont="1" applyBorder="1" applyAlignment="1">
      <alignment horizontal="center"/>
    </xf>
    <xf numFmtId="167" fontId="2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 indent="1"/>
    </xf>
    <xf numFmtId="2" fontId="2" fillId="0" borderId="4" xfId="0" applyNumberFormat="1" applyFont="1" applyBorder="1" applyAlignment="1">
      <alignment horizontal="left"/>
    </xf>
    <xf numFmtId="165" fontId="0" fillId="0" borderId="5" xfId="0" applyNumberFormat="1" applyBorder="1" applyAlignment="1">
      <alignment horizontal="left" indent="2"/>
    </xf>
    <xf numFmtId="0" fontId="0" fillId="0" borderId="11" xfId="0" applyFill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2" fontId="0" fillId="0" borderId="12" xfId="0" applyNumberFormat="1" applyBorder="1" applyAlignment="1">
      <alignment horizontal="left"/>
    </xf>
    <xf numFmtId="2" fontId="4" fillId="0" borderId="12" xfId="0" quotePrefix="1" applyNumberFormat="1" applyFont="1" applyBorder="1" applyAlignment="1">
      <alignment horizontal="center"/>
    </xf>
    <xf numFmtId="1" fontId="8" fillId="0" borderId="12" xfId="0" applyNumberFormat="1" applyFont="1" applyBorder="1" applyAlignment="1">
      <alignment horizontal="center"/>
    </xf>
    <xf numFmtId="1" fontId="4" fillId="0" borderId="12" xfId="0" quotePrefix="1" applyNumberFormat="1" applyFont="1" applyBorder="1" applyAlignment="1">
      <alignment horizontal="center"/>
    </xf>
    <xf numFmtId="0" fontId="4" fillId="0" borderId="11" xfId="0" applyFont="1" applyBorder="1"/>
    <xf numFmtId="2" fontId="9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0" fontId="0" fillId="0" borderId="0" xfId="0" applyFont="1" applyFill="1" applyBorder="1"/>
    <xf numFmtId="49" fontId="6" fillId="0" borderId="0" xfId="0" applyNumberFormat="1" applyFont="1" applyBorder="1"/>
    <xf numFmtId="0" fontId="4" fillId="0" borderId="15" xfId="0" applyFont="1" applyBorder="1" applyAlignment="1">
      <alignment horizontal="center"/>
    </xf>
    <xf numFmtId="0" fontId="0" fillId="0" borderId="5" xfId="0" applyNumberFormat="1" applyFill="1" applyBorder="1" applyAlignment="1" applyProtection="1">
      <alignment horizontal="left" indent="2"/>
    </xf>
    <xf numFmtId="2" fontId="4" fillId="0" borderId="11" xfId="0" quotePrefix="1" applyNumberFormat="1" applyFont="1" applyBorder="1" applyAlignment="1">
      <alignment horizontal="center"/>
    </xf>
    <xf numFmtId="2" fontId="4" fillId="0" borderId="12" xfId="0" applyNumberFormat="1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right"/>
    </xf>
    <xf numFmtId="0" fontId="0" fillId="0" borderId="12" xfId="0" applyBorder="1"/>
    <xf numFmtId="2" fontId="7" fillId="0" borderId="12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3" xfId="0" applyFont="1" applyBorder="1"/>
    <xf numFmtId="0" fontId="0" fillId="0" borderId="0" xfId="0" applyAlignment="1">
      <alignment horizontal="center"/>
    </xf>
    <xf numFmtId="0" fontId="0" fillId="0" borderId="3" xfId="0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164" fontId="7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6" xfId="0" applyFont="1" applyBorder="1"/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8" xfId="0" applyFont="1" applyBorder="1" applyAlignment="1">
      <alignment horizontal="center"/>
    </xf>
    <xf numFmtId="0" fontId="7" fillId="0" borderId="9" xfId="0" applyFont="1" applyBorder="1"/>
    <xf numFmtId="0" fontId="4" fillId="0" borderId="9" xfId="0" applyFont="1" applyBorder="1" applyAlignment="1"/>
    <xf numFmtId="1" fontId="7" fillId="0" borderId="11" xfId="0" applyNumberFormat="1" applyFont="1" applyBorder="1" applyAlignment="1">
      <alignment horizontal="center"/>
    </xf>
    <xf numFmtId="0" fontId="10" fillId="0" borderId="4" xfId="0" applyFont="1" applyBorder="1"/>
    <xf numFmtId="2" fontId="4" fillId="0" borderId="1" xfId="0" applyNumberFormat="1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10" fillId="0" borderId="11" xfId="0" applyFont="1" applyBorder="1"/>
    <xf numFmtId="2" fontId="4" fillId="0" borderId="5" xfId="0" applyNumberFormat="1" applyFont="1" applyBorder="1" applyAlignment="1">
      <alignment horizontal="center"/>
    </xf>
    <xf numFmtId="1" fontId="11" fillId="0" borderId="11" xfId="0" applyNumberFormat="1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12" fillId="0" borderId="7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" fontId="12" fillId="0" borderId="6" xfId="0" applyNumberFormat="1" applyFon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4" fillId="0" borderId="8" xfId="0" applyFont="1" applyBorder="1"/>
    <xf numFmtId="0" fontId="0" fillId="0" borderId="9" xfId="0" applyFont="1" applyFill="1" applyBorder="1"/>
    <xf numFmtId="0" fontId="0" fillId="0" borderId="12" xfId="0" applyBorder="1" applyAlignment="1">
      <alignment horizontal="right"/>
    </xf>
    <xf numFmtId="2" fontId="0" fillId="0" borderId="15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0" fillId="0" borderId="1" xfId="0" applyFont="1" applyBorder="1"/>
    <xf numFmtId="2" fontId="4" fillId="0" borderId="4" xfId="0" applyNumberFormat="1" applyFont="1" applyBorder="1" applyAlignment="1">
      <alignment horizontal="center"/>
    </xf>
    <xf numFmtId="1" fontId="11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10" fillId="0" borderId="5" xfId="0" applyFont="1" applyBorder="1"/>
    <xf numFmtId="1" fontId="11" fillId="0" borderId="0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1" fontId="11" fillId="0" borderId="9" xfId="0" applyNumberFormat="1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7" fillId="0" borderId="0" xfId="0" applyFont="1" applyAlignment="1">
      <alignment vertical="center"/>
    </xf>
    <xf numFmtId="2" fontId="11" fillId="0" borderId="6" xfId="0" applyNumberFormat="1" applyFont="1" applyBorder="1" applyAlignment="1">
      <alignment horizontal="center"/>
    </xf>
    <xf numFmtId="0" fontId="4" fillId="0" borderId="0" xfId="0" applyFont="1"/>
    <xf numFmtId="1" fontId="11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2" fontId="13" fillId="0" borderId="6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2" fontId="13" fillId="0" borderId="10" xfId="0" applyNumberFormat="1" applyFont="1" applyBorder="1" applyAlignment="1">
      <alignment horizontal="center"/>
    </xf>
    <xf numFmtId="0" fontId="0" fillId="0" borderId="7" xfId="0" applyBorder="1" applyAlignment="1">
      <alignment horizontal="right"/>
    </xf>
    <xf numFmtId="2" fontId="0" fillId="0" borderId="1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46" fontId="0" fillId="0" borderId="0" xfId="0" applyNumberFormat="1" applyFill="1" applyAlignment="1" applyProtection="1"/>
    <xf numFmtId="168" fontId="4" fillId="0" borderId="6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2" fontId="1" fillId="2" borderId="6" xfId="1" applyNumberFormat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vi/Downloads/Meeting%20Periodacly%20Nov.%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T 7 (C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0"/>
  <sheetViews>
    <sheetView tabSelected="1" topLeftCell="A34" zoomScaleNormal="100" zoomScaleSheetLayoutView="69" workbookViewId="0">
      <selection activeCell="H53" sqref="H53"/>
    </sheetView>
  </sheetViews>
  <sheetFormatPr defaultRowHeight="13.2" x14ac:dyDescent="0.25"/>
  <cols>
    <col min="1" max="1" width="8.88671875" customWidth="1"/>
    <col min="2" max="2" width="46.109375" customWidth="1"/>
    <col min="3" max="3" width="5.33203125" customWidth="1"/>
    <col min="4" max="4" width="18.109375" customWidth="1"/>
    <col min="5" max="5" width="13.44140625" customWidth="1"/>
    <col min="6" max="6" width="22" customWidth="1"/>
    <col min="7" max="7" width="22.5546875" customWidth="1"/>
    <col min="8" max="8" width="11.6640625" customWidth="1"/>
    <col min="9" max="9" width="16.88671875" customWidth="1"/>
    <col min="10" max="10" width="12.109375" customWidth="1"/>
    <col min="11" max="11" width="22" customWidth="1"/>
    <col min="12" max="12" width="12.6640625" customWidth="1"/>
    <col min="13" max="13" width="23.33203125" customWidth="1"/>
    <col min="14" max="14" width="26.44140625" customWidth="1"/>
    <col min="15" max="15" width="12.88671875" customWidth="1"/>
    <col min="16" max="16" width="29.109375" customWidth="1"/>
    <col min="17" max="17" width="15.88671875" customWidth="1"/>
    <col min="18" max="18" width="9.5546875" customWidth="1"/>
    <col min="19" max="19" width="13.33203125" customWidth="1"/>
    <col min="20" max="20" width="19.88671875" customWidth="1"/>
    <col min="21" max="21" width="24.6640625" customWidth="1"/>
    <col min="22" max="22" width="12.5546875" customWidth="1"/>
    <col min="23" max="23" width="15" customWidth="1"/>
    <col min="24" max="24" width="22.5546875" customWidth="1"/>
    <col min="25" max="25" width="10.33203125" customWidth="1"/>
    <col min="26" max="26" width="21.109375" customWidth="1"/>
    <col min="27" max="27" width="23.109375" customWidth="1"/>
    <col min="28" max="28" width="25.33203125" customWidth="1"/>
  </cols>
  <sheetData>
    <row r="1" spans="1:28" ht="20.25" customHeight="1" x14ac:dyDescent="0.25">
      <c r="A1" s="1" t="s">
        <v>0</v>
      </c>
      <c r="B1" s="2"/>
      <c r="C1" s="2"/>
      <c r="D1" s="2"/>
      <c r="E1" s="2"/>
      <c r="F1" s="2"/>
      <c r="G1" s="3"/>
      <c r="H1" s="4" t="s">
        <v>1</v>
      </c>
      <c r="I1" s="5" t="s">
        <v>2</v>
      </c>
      <c r="J1" s="6"/>
      <c r="K1" s="7"/>
      <c r="L1" s="4" t="s">
        <v>3</v>
      </c>
      <c r="M1" s="8" t="s">
        <v>4</v>
      </c>
      <c r="N1" s="8" t="s">
        <v>5</v>
      </c>
      <c r="O1" s="4" t="s">
        <v>1</v>
      </c>
      <c r="P1" s="5" t="s">
        <v>2</v>
      </c>
      <c r="Q1" s="6"/>
      <c r="R1" s="7"/>
      <c r="S1" s="4" t="s">
        <v>3</v>
      </c>
      <c r="T1" s="8" t="s">
        <v>4</v>
      </c>
      <c r="U1" s="8" t="s">
        <v>5</v>
      </c>
      <c r="V1" s="4" t="s">
        <v>1</v>
      </c>
      <c r="W1" s="5" t="s">
        <v>2</v>
      </c>
      <c r="X1" s="6"/>
      <c r="Y1" s="7"/>
      <c r="Z1" s="4" t="s">
        <v>3</v>
      </c>
      <c r="AA1" s="8" t="s">
        <v>4</v>
      </c>
      <c r="AB1" s="8" t="s">
        <v>5</v>
      </c>
    </row>
    <row r="2" spans="1:28" x14ac:dyDescent="0.25">
      <c r="A2" s="9" t="s">
        <v>6</v>
      </c>
      <c r="B2" s="10"/>
      <c r="C2" s="10"/>
      <c r="D2" s="10"/>
      <c r="E2" s="10"/>
      <c r="F2" s="10"/>
      <c r="G2" s="11"/>
      <c r="H2" s="12"/>
      <c r="I2" s="13"/>
      <c r="J2" s="14"/>
      <c r="K2" s="15"/>
      <c r="L2" s="12"/>
      <c r="M2" s="16"/>
      <c r="N2" s="16"/>
      <c r="O2" s="12"/>
      <c r="P2" s="13"/>
      <c r="Q2" s="14"/>
      <c r="R2" s="15"/>
      <c r="S2" s="12"/>
      <c r="T2" s="16"/>
      <c r="U2" s="16"/>
      <c r="V2" s="12"/>
      <c r="W2" s="13"/>
      <c r="X2" s="14"/>
      <c r="Y2" s="15"/>
      <c r="Z2" s="12"/>
      <c r="AA2" s="16"/>
      <c r="AB2" s="16"/>
    </row>
    <row r="3" spans="1:28" x14ac:dyDescent="0.25">
      <c r="A3" s="17" t="s">
        <v>7</v>
      </c>
      <c r="B3" s="18"/>
      <c r="C3" s="18"/>
      <c r="D3" s="18"/>
      <c r="E3" s="18"/>
      <c r="F3" s="18"/>
      <c r="G3" s="19" t="s">
        <v>8</v>
      </c>
      <c r="H3" s="20">
        <v>1</v>
      </c>
      <c r="I3" s="21">
        <v>2</v>
      </c>
      <c r="J3" s="22"/>
      <c r="K3" s="23"/>
      <c r="L3" s="24">
        <v>3</v>
      </c>
      <c r="M3" s="24">
        <v>4</v>
      </c>
      <c r="N3" s="24">
        <v>5</v>
      </c>
      <c r="O3" s="25">
        <v>1</v>
      </c>
      <c r="P3" s="1">
        <v>2</v>
      </c>
      <c r="Q3" s="2"/>
      <c r="R3" s="3"/>
      <c r="S3" s="26">
        <v>3</v>
      </c>
      <c r="T3" s="26">
        <v>4</v>
      </c>
      <c r="U3" s="26">
        <v>5</v>
      </c>
      <c r="V3" s="25">
        <v>1</v>
      </c>
      <c r="W3" s="27">
        <v>2</v>
      </c>
      <c r="X3" s="28"/>
      <c r="Y3" s="29"/>
      <c r="Z3" s="25">
        <v>3</v>
      </c>
      <c r="AA3" s="25">
        <v>4</v>
      </c>
      <c r="AB3" s="25">
        <v>5</v>
      </c>
    </row>
    <row r="4" spans="1:28" x14ac:dyDescent="0.25">
      <c r="A4" s="30"/>
      <c r="B4" s="18"/>
      <c r="C4" s="18"/>
      <c r="D4" s="18"/>
      <c r="E4" s="18"/>
      <c r="F4" s="18"/>
      <c r="G4" s="31"/>
      <c r="H4" s="32">
        <v>5</v>
      </c>
      <c r="I4" s="33" t="s">
        <v>9</v>
      </c>
      <c r="J4" s="34"/>
      <c r="K4" s="34"/>
      <c r="L4" s="24"/>
      <c r="M4" s="35"/>
      <c r="N4" s="35"/>
      <c r="O4" s="36">
        <v>9</v>
      </c>
      <c r="P4" s="33" t="s">
        <v>10</v>
      </c>
      <c r="Q4" s="34"/>
      <c r="R4" s="34"/>
      <c r="S4" s="35"/>
      <c r="T4" s="35"/>
      <c r="U4" s="35"/>
      <c r="V4" s="37">
        <v>13</v>
      </c>
      <c r="W4" s="38" t="s">
        <v>11</v>
      </c>
      <c r="X4" s="38"/>
      <c r="Y4" s="38"/>
      <c r="Z4" s="38"/>
      <c r="AA4" s="38"/>
      <c r="AB4" s="31"/>
    </row>
    <row r="5" spans="1:28" x14ac:dyDescent="0.25">
      <c r="A5" s="9" t="s">
        <v>12</v>
      </c>
      <c r="B5" s="10"/>
      <c r="C5" s="10"/>
      <c r="D5" s="10"/>
      <c r="E5" s="10"/>
      <c r="F5" s="10"/>
      <c r="G5" s="11"/>
      <c r="H5" s="37"/>
      <c r="I5" s="30" t="s">
        <v>13</v>
      </c>
      <c r="J5" s="38"/>
      <c r="K5" s="38"/>
      <c r="L5" s="39" t="s">
        <v>14</v>
      </c>
      <c r="M5" s="40">
        <v>9.08</v>
      </c>
      <c r="N5" s="40">
        <v>9.0500000000000007</v>
      </c>
      <c r="O5" s="41"/>
      <c r="P5" s="42"/>
      <c r="Q5" s="43"/>
      <c r="R5" s="43"/>
      <c r="S5" s="44"/>
      <c r="T5" s="44"/>
      <c r="U5" s="44"/>
      <c r="V5" s="45" t="s">
        <v>1</v>
      </c>
      <c r="W5" s="46" t="s">
        <v>2</v>
      </c>
      <c r="X5" s="47"/>
      <c r="Y5" s="48"/>
      <c r="Z5" s="45" t="s">
        <v>3</v>
      </c>
      <c r="AA5" s="45" t="s">
        <v>15</v>
      </c>
      <c r="AB5" s="49" t="s">
        <v>16</v>
      </c>
    </row>
    <row r="6" spans="1:28" x14ac:dyDescent="0.25">
      <c r="A6" s="9" t="s">
        <v>17</v>
      </c>
      <c r="B6" s="10"/>
      <c r="C6" s="10"/>
      <c r="D6" s="10"/>
      <c r="E6" s="10"/>
      <c r="F6" s="10"/>
      <c r="G6" s="11"/>
      <c r="H6" s="37"/>
      <c r="I6" s="30" t="s">
        <v>18</v>
      </c>
      <c r="J6" s="38"/>
      <c r="K6" s="38"/>
      <c r="L6" s="39" t="s">
        <v>14</v>
      </c>
      <c r="M6" s="40">
        <v>6.54</v>
      </c>
      <c r="N6" s="40">
        <v>6.59</v>
      </c>
      <c r="O6" s="41"/>
      <c r="P6" s="50" t="s">
        <v>19</v>
      </c>
      <c r="Q6" s="51" t="s">
        <v>20</v>
      </c>
      <c r="R6" s="38"/>
      <c r="S6" s="44"/>
      <c r="T6" s="52">
        <v>99.9</v>
      </c>
      <c r="U6" s="52">
        <v>99.9</v>
      </c>
      <c r="V6" s="53"/>
      <c r="W6" s="54"/>
      <c r="X6" s="55"/>
      <c r="Y6" s="56"/>
      <c r="Z6" s="53"/>
      <c r="AA6" s="53"/>
      <c r="AB6" s="57"/>
    </row>
    <row r="7" spans="1:28" x14ac:dyDescent="0.25">
      <c r="A7" s="30"/>
      <c r="B7" s="18"/>
      <c r="C7" s="18"/>
      <c r="D7" s="18"/>
      <c r="E7" s="18"/>
      <c r="F7" s="18"/>
      <c r="G7" s="58" t="s">
        <v>21</v>
      </c>
      <c r="H7" s="37"/>
      <c r="I7" s="30"/>
      <c r="J7" s="38"/>
      <c r="K7" s="38"/>
      <c r="L7" s="39"/>
      <c r="M7" s="40"/>
      <c r="N7" s="40"/>
      <c r="O7" s="41"/>
      <c r="P7" s="50" t="s">
        <v>22</v>
      </c>
      <c r="Q7" s="51" t="s">
        <v>23</v>
      </c>
      <c r="R7" s="51"/>
      <c r="S7" s="44"/>
      <c r="T7" s="52">
        <v>0.03</v>
      </c>
      <c r="U7" s="52">
        <v>0.03</v>
      </c>
      <c r="V7" s="24" t="s">
        <v>24</v>
      </c>
      <c r="W7" s="59" t="s">
        <v>25</v>
      </c>
      <c r="X7" s="59"/>
      <c r="Y7" s="59"/>
      <c r="Z7" s="60" t="s">
        <v>14</v>
      </c>
      <c r="AA7" s="61">
        <v>12.43</v>
      </c>
      <c r="AB7" s="61">
        <v>12.42</v>
      </c>
    </row>
    <row r="8" spans="1:28" x14ac:dyDescent="0.25">
      <c r="A8" s="62" t="s">
        <v>26</v>
      </c>
      <c r="B8" s="18" t="s">
        <v>27</v>
      </c>
      <c r="C8" s="18"/>
      <c r="D8" s="18"/>
      <c r="E8" s="18"/>
      <c r="F8" s="63" t="s">
        <v>28</v>
      </c>
      <c r="G8" s="64">
        <v>44136</v>
      </c>
      <c r="H8" s="37">
        <v>6</v>
      </c>
      <c r="I8" s="42" t="s">
        <v>29</v>
      </c>
      <c r="J8" s="43"/>
      <c r="K8" s="43"/>
      <c r="L8" s="39" t="s">
        <v>14</v>
      </c>
      <c r="M8" s="40">
        <v>28.17</v>
      </c>
      <c r="N8" s="40">
        <v>28.04</v>
      </c>
      <c r="O8" s="41"/>
      <c r="P8" s="50" t="s">
        <v>30</v>
      </c>
      <c r="Q8" s="51" t="s">
        <v>20</v>
      </c>
      <c r="R8" s="51"/>
      <c r="S8" s="44"/>
      <c r="T8" s="52" t="s">
        <v>31</v>
      </c>
      <c r="U8" s="40" t="s">
        <v>31</v>
      </c>
      <c r="V8" s="39" t="s">
        <v>32</v>
      </c>
      <c r="W8" s="38" t="s">
        <v>33</v>
      </c>
      <c r="X8" s="38"/>
      <c r="Y8" s="38"/>
      <c r="Z8" s="65" t="s">
        <v>14</v>
      </c>
      <c r="AA8" s="66">
        <v>11.99</v>
      </c>
      <c r="AB8" s="66">
        <v>11.98</v>
      </c>
    </row>
    <row r="9" spans="1:28" x14ac:dyDescent="0.25">
      <c r="A9" s="30"/>
      <c r="B9" s="38"/>
      <c r="C9" s="38"/>
      <c r="D9" s="38"/>
      <c r="E9" s="38"/>
      <c r="F9" s="38"/>
      <c r="G9" s="31"/>
      <c r="H9" s="37"/>
      <c r="I9" s="42"/>
      <c r="J9" s="43"/>
      <c r="K9" s="43"/>
      <c r="L9" s="39"/>
      <c r="M9" s="40"/>
      <c r="N9" s="40"/>
      <c r="O9" s="41"/>
      <c r="P9" s="50" t="s">
        <v>34</v>
      </c>
      <c r="Q9" s="67" t="s">
        <v>23</v>
      </c>
      <c r="R9" s="38"/>
      <c r="S9" s="44"/>
      <c r="T9" s="52" t="s">
        <v>31</v>
      </c>
      <c r="U9" s="40" t="s">
        <v>31</v>
      </c>
      <c r="V9" s="39" t="s">
        <v>35</v>
      </c>
      <c r="W9" s="38" t="s">
        <v>36</v>
      </c>
      <c r="X9" s="38"/>
      <c r="Y9" s="38"/>
      <c r="Z9" s="65" t="s">
        <v>14</v>
      </c>
      <c r="AA9" s="68">
        <v>0.44</v>
      </c>
      <c r="AB9" s="68">
        <v>0.438</v>
      </c>
    </row>
    <row r="10" spans="1:28" x14ac:dyDescent="0.25">
      <c r="A10" s="69" t="s">
        <v>37</v>
      </c>
      <c r="B10" s="70"/>
      <c r="C10" s="70"/>
      <c r="D10" s="70"/>
      <c r="E10" s="70"/>
      <c r="F10" s="70"/>
      <c r="G10" s="71"/>
      <c r="H10" s="37">
        <v>7</v>
      </c>
      <c r="I10" s="42" t="s">
        <v>38</v>
      </c>
      <c r="J10" s="43"/>
      <c r="K10" s="43"/>
      <c r="L10" s="39" t="s">
        <v>14</v>
      </c>
      <c r="M10" s="40">
        <v>3.53</v>
      </c>
      <c r="N10" s="40">
        <v>3.49</v>
      </c>
      <c r="O10" s="41"/>
      <c r="P10" s="50" t="s">
        <v>39</v>
      </c>
      <c r="Q10" s="67" t="s">
        <v>40</v>
      </c>
      <c r="R10" s="38"/>
      <c r="S10" s="44"/>
      <c r="T10" s="40"/>
      <c r="U10" s="40"/>
      <c r="V10" s="39" t="s">
        <v>41</v>
      </c>
      <c r="W10" s="38" t="s">
        <v>42</v>
      </c>
      <c r="X10" s="38"/>
      <c r="Y10" s="38"/>
      <c r="Z10" s="65" t="s">
        <v>14</v>
      </c>
      <c r="AA10" s="66">
        <v>0.06</v>
      </c>
      <c r="AB10" s="66">
        <v>0.06</v>
      </c>
    </row>
    <row r="11" spans="1:28" x14ac:dyDescent="0.25">
      <c r="A11" s="69"/>
      <c r="B11" s="70"/>
      <c r="C11" s="70"/>
      <c r="D11" s="70"/>
      <c r="E11" s="70"/>
      <c r="F11" s="70"/>
      <c r="G11" s="71"/>
      <c r="H11" s="37">
        <v>8</v>
      </c>
      <c r="I11" s="30" t="s">
        <v>43</v>
      </c>
      <c r="J11" s="38"/>
      <c r="K11" s="38"/>
      <c r="L11" s="39"/>
      <c r="M11" s="39"/>
      <c r="N11" s="39"/>
      <c r="O11" s="41"/>
      <c r="P11" s="50" t="s">
        <v>44</v>
      </c>
      <c r="Q11" s="67" t="s">
        <v>20</v>
      </c>
      <c r="R11" s="51"/>
      <c r="S11" s="44"/>
      <c r="T11" s="40">
        <v>42.64</v>
      </c>
      <c r="U11" s="40">
        <v>42.64</v>
      </c>
      <c r="V11" s="39" t="s">
        <v>45</v>
      </c>
      <c r="W11" s="38" t="s">
        <v>46</v>
      </c>
      <c r="X11" s="38"/>
      <c r="Y11" s="38"/>
      <c r="Z11" s="65" t="s">
        <v>14</v>
      </c>
      <c r="AA11" s="66">
        <v>2.79</v>
      </c>
      <c r="AB11" s="66">
        <v>2.81</v>
      </c>
    </row>
    <row r="12" spans="1:28" x14ac:dyDescent="0.25">
      <c r="A12" s="62" t="s">
        <v>47</v>
      </c>
      <c r="B12" s="18"/>
      <c r="C12" s="18"/>
      <c r="D12" s="18"/>
      <c r="E12" s="18"/>
      <c r="F12" s="18"/>
      <c r="G12" s="19"/>
      <c r="H12" s="37"/>
      <c r="I12" s="50" t="s">
        <v>48</v>
      </c>
      <c r="J12" s="51" t="s">
        <v>20</v>
      </c>
      <c r="K12" s="51"/>
      <c r="L12" s="44"/>
      <c r="M12" s="40">
        <v>12.43</v>
      </c>
      <c r="N12" s="40">
        <v>12.42</v>
      </c>
      <c r="O12" s="41"/>
      <c r="P12" s="50" t="s">
        <v>49</v>
      </c>
      <c r="Q12" s="67" t="s">
        <v>50</v>
      </c>
      <c r="R12" s="38"/>
      <c r="S12" s="44"/>
      <c r="T12" s="72">
        <v>87.36</v>
      </c>
      <c r="U12" s="72">
        <v>87.36</v>
      </c>
      <c r="V12" s="39" t="s">
        <v>51</v>
      </c>
      <c r="W12" s="38" t="s">
        <v>52</v>
      </c>
      <c r="X12" s="38"/>
      <c r="Y12" s="38"/>
      <c r="Z12" s="65" t="s">
        <v>14</v>
      </c>
      <c r="AA12" s="66">
        <v>9.07</v>
      </c>
      <c r="AB12" s="66">
        <v>9.0399999999999991</v>
      </c>
    </row>
    <row r="13" spans="1:28" x14ac:dyDescent="0.25">
      <c r="A13" s="73"/>
      <c r="B13" s="74"/>
      <c r="C13" s="74"/>
      <c r="D13" s="74"/>
      <c r="E13" s="74"/>
      <c r="F13" s="74"/>
      <c r="G13" s="75"/>
      <c r="H13" s="37"/>
      <c r="I13" s="30" t="s">
        <v>53</v>
      </c>
      <c r="J13" s="38" t="s">
        <v>54</v>
      </c>
      <c r="K13" s="38"/>
      <c r="L13" s="44"/>
      <c r="M13" s="40">
        <v>13.04</v>
      </c>
      <c r="N13" s="40">
        <v>12.98</v>
      </c>
      <c r="O13" s="41"/>
      <c r="P13" s="50" t="s">
        <v>55</v>
      </c>
      <c r="Q13" s="67" t="s">
        <v>56</v>
      </c>
      <c r="R13" s="38"/>
      <c r="S13" s="44"/>
      <c r="T13" s="76">
        <f>T11/T12*100</f>
        <v>48.80952380952381</v>
      </c>
      <c r="U13" s="76">
        <f>U11/U12*100</f>
        <v>48.80952380952381</v>
      </c>
      <c r="V13" s="39" t="s">
        <v>57</v>
      </c>
      <c r="W13" s="38" t="s">
        <v>58</v>
      </c>
      <c r="X13" s="38"/>
      <c r="Y13" s="38"/>
      <c r="Z13" s="65" t="s">
        <v>14</v>
      </c>
      <c r="AA13" s="66">
        <v>7.0000000000000007E-2</v>
      </c>
      <c r="AB13" s="66">
        <v>7.0000000000000007E-2</v>
      </c>
    </row>
    <row r="14" spans="1:28" x14ac:dyDescent="0.25">
      <c r="A14" s="4" t="s">
        <v>1</v>
      </c>
      <c r="B14" s="5" t="s">
        <v>2</v>
      </c>
      <c r="C14" s="6"/>
      <c r="D14" s="7"/>
      <c r="E14" s="4" t="s">
        <v>3</v>
      </c>
      <c r="F14" s="77" t="s">
        <v>4</v>
      </c>
      <c r="G14" s="77" t="s">
        <v>5</v>
      </c>
      <c r="H14" s="37"/>
      <c r="I14" s="50" t="s">
        <v>59</v>
      </c>
      <c r="J14" s="51" t="s">
        <v>20</v>
      </c>
      <c r="K14" s="51"/>
      <c r="L14" s="44" t="s">
        <v>60</v>
      </c>
      <c r="M14" s="40">
        <v>15.04</v>
      </c>
      <c r="N14" s="40">
        <v>15</v>
      </c>
      <c r="O14" s="41"/>
      <c r="P14" s="50" t="s">
        <v>61</v>
      </c>
      <c r="Q14" s="67" t="s">
        <v>20</v>
      </c>
      <c r="R14" s="51"/>
      <c r="S14" s="44"/>
      <c r="T14" s="40">
        <v>1.56</v>
      </c>
      <c r="U14" s="40">
        <v>1.57</v>
      </c>
      <c r="V14" s="39" t="s">
        <v>62</v>
      </c>
      <c r="W14" s="38" t="s">
        <v>63</v>
      </c>
      <c r="X14" s="38"/>
      <c r="Y14" s="38"/>
      <c r="Z14" s="65" t="s">
        <v>14</v>
      </c>
      <c r="AA14" s="78">
        <f>AA13+AA11+AA10+AA9</f>
        <v>3.36</v>
      </c>
      <c r="AB14" s="78">
        <f>AB13+AB11+AB10+AB9</f>
        <v>3.3780000000000001</v>
      </c>
    </row>
    <row r="15" spans="1:28" ht="17.25" customHeight="1" x14ac:dyDescent="0.25">
      <c r="A15" s="12"/>
      <c r="B15" s="13"/>
      <c r="C15" s="14"/>
      <c r="D15" s="15"/>
      <c r="E15" s="12"/>
      <c r="F15" s="79"/>
      <c r="G15" s="79"/>
      <c r="H15" s="37"/>
      <c r="I15" s="30" t="s">
        <v>64</v>
      </c>
      <c r="J15" s="67" t="s">
        <v>50</v>
      </c>
      <c r="K15" s="38"/>
      <c r="L15" s="44" t="s">
        <v>60</v>
      </c>
      <c r="M15" s="40">
        <v>18.46</v>
      </c>
      <c r="N15" s="40">
        <v>18.440000000000001</v>
      </c>
      <c r="O15" s="41"/>
      <c r="P15" s="50" t="s">
        <v>65</v>
      </c>
      <c r="Q15" s="67" t="s">
        <v>23</v>
      </c>
      <c r="R15" s="38"/>
      <c r="S15" s="44"/>
      <c r="T15" s="40">
        <v>51.57</v>
      </c>
      <c r="U15" s="40">
        <v>51.57</v>
      </c>
      <c r="V15" s="80"/>
      <c r="W15" s="74" t="s">
        <v>66</v>
      </c>
      <c r="X15" s="74"/>
      <c r="Y15" s="74"/>
      <c r="Z15" s="81"/>
      <c r="AA15" s="75"/>
      <c r="AB15" s="81"/>
    </row>
    <row r="16" spans="1:28" x14ac:dyDescent="0.25">
      <c r="A16" s="26">
        <v>1</v>
      </c>
      <c r="B16" s="1">
        <v>2</v>
      </c>
      <c r="C16" s="2"/>
      <c r="D16" s="3"/>
      <c r="E16" s="25">
        <v>3</v>
      </c>
      <c r="F16" s="25">
        <v>4</v>
      </c>
      <c r="G16" s="25">
        <v>5</v>
      </c>
      <c r="H16" s="37"/>
      <c r="I16" s="30" t="s">
        <v>67</v>
      </c>
      <c r="J16" s="67" t="s">
        <v>68</v>
      </c>
      <c r="K16" s="38"/>
      <c r="L16" s="44" t="s">
        <v>60</v>
      </c>
      <c r="M16" s="76">
        <f>M14/M15*100</f>
        <v>81.473456121343432</v>
      </c>
      <c r="N16" s="76">
        <f>N14/N15*100</f>
        <v>81.344902386117141</v>
      </c>
      <c r="O16" s="41"/>
      <c r="P16" s="50" t="s">
        <v>69</v>
      </c>
      <c r="Q16" s="67" t="s">
        <v>54</v>
      </c>
      <c r="R16" s="38"/>
      <c r="S16" s="44"/>
      <c r="T16" s="40">
        <v>46.29</v>
      </c>
      <c r="U16" s="40">
        <v>46.28</v>
      </c>
      <c r="V16" s="30"/>
      <c r="W16" s="38"/>
      <c r="X16" s="38"/>
      <c r="Y16" s="38"/>
      <c r="Z16" s="38"/>
      <c r="AA16" s="38"/>
      <c r="AB16" s="31"/>
    </row>
    <row r="17" spans="1:28" ht="13.8" x14ac:dyDescent="0.25">
      <c r="A17" s="24">
        <v>1</v>
      </c>
      <c r="B17" s="82" t="s">
        <v>70</v>
      </c>
      <c r="C17" s="83"/>
      <c r="D17" s="83"/>
      <c r="E17" s="24" t="s">
        <v>60</v>
      </c>
      <c r="F17" s="61"/>
      <c r="G17" s="84"/>
      <c r="H17" s="37"/>
      <c r="I17" s="50" t="s">
        <v>71</v>
      </c>
      <c r="J17" s="51" t="s">
        <v>20</v>
      </c>
      <c r="K17" s="51"/>
      <c r="L17" s="44" t="s">
        <v>60</v>
      </c>
      <c r="M17" s="40">
        <v>10.79</v>
      </c>
      <c r="N17" s="40">
        <v>10.77</v>
      </c>
      <c r="O17" s="41"/>
      <c r="P17" s="50" t="s">
        <v>72</v>
      </c>
      <c r="Q17" s="67" t="s">
        <v>20</v>
      </c>
      <c r="R17" s="38"/>
      <c r="S17" s="44"/>
      <c r="T17" s="40">
        <v>1.72</v>
      </c>
      <c r="U17" s="40">
        <v>1.73</v>
      </c>
      <c r="V17" s="85"/>
      <c r="W17" s="86"/>
      <c r="X17" s="87"/>
      <c r="Y17" s="87"/>
      <c r="Z17" s="88"/>
      <c r="AA17" s="88"/>
      <c r="AB17" s="89"/>
    </row>
    <row r="18" spans="1:28" ht="13.8" x14ac:dyDescent="0.25">
      <c r="A18" s="39"/>
      <c r="B18" s="30"/>
      <c r="C18" s="38"/>
      <c r="D18" s="38"/>
      <c r="E18" s="39"/>
      <c r="F18" s="90"/>
      <c r="G18" s="65"/>
      <c r="H18" s="37"/>
      <c r="I18" s="30" t="s">
        <v>64</v>
      </c>
      <c r="J18" s="67" t="s">
        <v>50</v>
      </c>
      <c r="K18" s="38"/>
      <c r="L18" s="44"/>
      <c r="M18" s="40">
        <v>13.49</v>
      </c>
      <c r="N18" s="40">
        <v>13.48</v>
      </c>
      <c r="O18" s="41"/>
      <c r="P18" s="50" t="s">
        <v>73</v>
      </c>
      <c r="Q18" s="67" t="s">
        <v>74</v>
      </c>
      <c r="R18" s="38"/>
      <c r="S18" s="44"/>
      <c r="T18" s="39" t="s">
        <v>31</v>
      </c>
      <c r="U18" s="39" t="s">
        <v>31</v>
      </c>
      <c r="V18" s="85"/>
      <c r="W18" s="86"/>
      <c r="X18" s="87"/>
      <c r="Y18" s="87"/>
      <c r="Z18" s="38"/>
      <c r="AA18" s="38"/>
      <c r="AB18" s="31"/>
    </row>
    <row r="19" spans="1:28" ht="13.8" x14ac:dyDescent="0.25">
      <c r="A19" s="39"/>
      <c r="B19" s="30" t="s">
        <v>75</v>
      </c>
      <c r="C19" s="38"/>
      <c r="D19" s="38"/>
      <c r="E19" s="39"/>
      <c r="F19" s="90"/>
      <c r="G19" s="65" t="s">
        <v>76</v>
      </c>
      <c r="H19" s="37"/>
      <c r="I19" s="30" t="s">
        <v>67</v>
      </c>
      <c r="J19" s="67" t="s">
        <v>68</v>
      </c>
      <c r="K19" s="38"/>
      <c r="L19" s="44"/>
      <c r="M19" s="76">
        <f>M17/M18*100</f>
        <v>79.985174203113402</v>
      </c>
      <c r="N19" s="76">
        <f>N17/N18*100</f>
        <v>79.896142433234417</v>
      </c>
      <c r="O19" s="41"/>
      <c r="P19" s="50" t="s">
        <v>77</v>
      </c>
      <c r="Q19" s="67" t="s">
        <v>78</v>
      </c>
      <c r="R19" s="38"/>
      <c r="S19" s="44"/>
      <c r="T19" s="65">
        <v>102</v>
      </c>
      <c r="U19" s="65">
        <v>102</v>
      </c>
      <c r="V19" s="85"/>
      <c r="W19" s="86"/>
      <c r="X19" s="87"/>
      <c r="Y19" s="87"/>
      <c r="Z19" s="38"/>
      <c r="AA19" s="38"/>
      <c r="AB19" s="31"/>
    </row>
    <row r="20" spans="1:28" ht="13.8" x14ac:dyDescent="0.25">
      <c r="A20" s="39"/>
      <c r="B20" s="30" t="s">
        <v>79</v>
      </c>
      <c r="C20" s="38"/>
      <c r="D20" s="38"/>
      <c r="E20" s="39"/>
      <c r="F20" s="90"/>
      <c r="G20" s="65"/>
      <c r="H20" s="37"/>
      <c r="I20" s="50" t="s">
        <v>80</v>
      </c>
      <c r="J20" s="51" t="s">
        <v>20</v>
      </c>
      <c r="K20" s="51"/>
      <c r="L20" s="44"/>
      <c r="M20" s="91">
        <v>1.081</v>
      </c>
      <c r="N20" s="91">
        <v>1.08</v>
      </c>
      <c r="O20" s="41"/>
      <c r="P20" s="30"/>
      <c r="Q20" s="67" t="s">
        <v>81</v>
      </c>
      <c r="R20" s="38"/>
      <c r="S20" s="44"/>
      <c r="T20" s="65">
        <v>8.02</v>
      </c>
      <c r="U20" s="65">
        <v>8.11</v>
      </c>
      <c r="W20" s="86"/>
      <c r="X20" s="87"/>
      <c r="Y20" s="87"/>
      <c r="Z20" s="38"/>
      <c r="AA20" s="38"/>
      <c r="AB20" s="31"/>
    </row>
    <row r="21" spans="1:28" x14ac:dyDescent="0.25">
      <c r="A21" s="39"/>
      <c r="B21" s="30" t="s">
        <v>82</v>
      </c>
      <c r="C21" s="38"/>
      <c r="D21" s="38"/>
      <c r="E21" s="39" t="s">
        <v>83</v>
      </c>
      <c r="F21" s="92" t="s">
        <v>84</v>
      </c>
      <c r="G21" s="72">
        <f>Data!B9</f>
        <v>32</v>
      </c>
      <c r="H21" s="37"/>
      <c r="I21" s="30" t="s">
        <v>64</v>
      </c>
      <c r="J21" s="67" t="s">
        <v>50</v>
      </c>
      <c r="K21" s="38"/>
      <c r="L21" s="44"/>
      <c r="M21" s="91">
        <v>1.4830000000000001</v>
      </c>
      <c r="N21" s="91">
        <v>1.4850000000000001</v>
      </c>
      <c r="O21" s="41"/>
      <c r="P21" s="50" t="s">
        <v>85</v>
      </c>
      <c r="Q21" s="67" t="s">
        <v>78</v>
      </c>
      <c r="R21" s="38"/>
      <c r="S21" s="44"/>
      <c r="T21" s="65">
        <v>101</v>
      </c>
      <c r="U21" s="65">
        <v>101</v>
      </c>
      <c r="V21" s="85" t="s">
        <v>86</v>
      </c>
      <c r="W21" s="38"/>
      <c r="X21" s="38"/>
      <c r="Y21" s="38"/>
      <c r="Z21" s="38"/>
      <c r="AA21" s="38"/>
      <c r="AB21" s="31"/>
    </row>
    <row r="22" spans="1:28" x14ac:dyDescent="0.25">
      <c r="A22" s="39"/>
      <c r="B22" s="30" t="s">
        <v>87</v>
      </c>
      <c r="C22" s="38"/>
      <c r="D22" s="38"/>
      <c r="E22" s="39" t="s">
        <v>88</v>
      </c>
      <c r="F22" s="72" t="str">
        <f>Data!B908</f>
        <v>720:00</v>
      </c>
      <c r="G22" s="217" t="str">
        <f>Data!B948</f>
        <v>768:00</v>
      </c>
      <c r="H22" s="37"/>
      <c r="I22" s="30" t="s">
        <v>67</v>
      </c>
      <c r="J22" s="67" t="s">
        <v>68</v>
      </c>
      <c r="K22" s="38"/>
      <c r="L22" s="44"/>
      <c r="M22" s="76">
        <f>M20/M21*100</f>
        <v>72.892784895482123</v>
      </c>
      <c r="N22" s="76">
        <f>N20/N21*100</f>
        <v>72.727272727272734</v>
      </c>
      <c r="O22" s="41"/>
      <c r="P22" s="30"/>
      <c r="Q22" s="67" t="s">
        <v>81</v>
      </c>
      <c r="R22" s="38"/>
      <c r="S22" s="44"/>
      <c r="T22" s="72">
        <v>7.01</v>
      </c>
      <c r="U22" s="72">
        <v>7.01</v>
      </c>
      <c r="V22" s="85"/>
      <c r="W22" s="38"/>
      <c r="X22" s="38"/>
      <c r="Y22" s="38"/>
      <c r="Z22" s="38"/>
      <c r="AA22" s="38"/>
      <c r="AB22" s="31"/>
    </row>
    <row r="23" spans="1:28" x14ac:dyDescent="0.25">
      <c r="A23" s="39"/>
      <c r="B23" s="30" t="s">
        <v>89</v>
      </c>
      <c r="C23" s="38"/>
      <c r="D23" s="38"/>
      <c r="E23" s="39" t="s">
        <v>88</v>
      </c>
      <c r="F23" s="216" t="str">
        <f>Data!B906</f>
        <v>667:39</v>
      </c>
      <c r="G23" s="72" t="str">
        <f>Data!B947</f>
        <v>715:39</v>
      </c>
      <c r="H23" s="37"/>
      <c r="I23" s="50" t="s">
        <v>90</v>
      </c>
      <c r="J23" s="51" t="s">
        <v>20</v>
      </c>
      <c r="K23" s="51"/>
      <c r="L23" s="44"/>
      <c r="M23" s="40">
        <v>10.66</v>
      </c>
      <c r="N23" s="40">
        <v>10.64</v>
      </c>
      <c r="O23" s="41">
        <v>10</v>
      </c>
      <c r="P23" s="42" t="s">
        <v>91</v>
      </c>
      <c r="Q23" s="43"/>
      <c r="R23" s="43"/>
      <c r="S23" s="44"/>
      <c r="T23" s="39"/>
      <c r="U23" s="39"/>
      <c r="V23" s="85"/>
      <c r="W23" s="38"/>
      <c r="X23" s="38"/>
      <c r="Y23" s="38"/>
      <c r="Z23" s="38"/>
      <c r="AA23" s="38"/>
      <c r="AB23" s="31"/>
    </row>
    <row r="24" spans="1:28" x14ac:dyDescent="0.25">
      <c r="A24" s="39"/>
      <c r="B24" s="30" t="s">
        <v>92</v>
      </c>
      <c r="C24" s="38"/>
      <c r="D24" s="38"/>
      <c r="E24" s="39" t="s">
        <v>93</v>
      </c>
      <c r="F24" s="92">
        <f>Data!B10</f>
        <v>2953000</v>
      </c>
      <c r="G24" s="72">
        <f>Data!B11</f>
        <v>3100000</v>
      </c>
      <c r="H24" s="37"/>
      <c r="I24" s="30" t="s">
        <v>64</v>
      </c>
      <c r="J24" s="67" t="s">
        <v>50</v>
      </c>
      <c r="K24" s="38"/>
      <c r="L24" s="44"/>
      <c r="M24" s="40">
        <v>13.28</v>
      </c>
      <c r="N24" s="40">
        <v>13.27</v>
      </c>
      <c r="O24" s="41"/>
      <c r="P24" s="50" t="s">
        <v>94</v>
      </c>
      <c r="Q24" s="51"/>
      <c r="R24" s="51"/>
      <c r="S24" s="44"/>
      <c r="T24" s="40"/>
      <c r="U24" s="40"/>
      <c r="V24" s="30"/>
      <c r="W24" s="38"/>
      <c r="X24" s="38"/>
      <c r="Y24" s="38"/>
      <c r="Z24" s="38"/>
      <c r="AA24" s="38"/>
      <c r="AB24" s="31"/>
    </row>
    <row r="25" spans="1:28" x14ac:dyDescent="0.25">
      <c r="A25" s="39"/>
      <c r="B25" s="30"/>
      <c r="C25" s="38"/>
      <c r="D25" s="38"/>
      <c r="E25" s="39"/>
      <c r="F25" s="92"/>
      <c r="G25" s="72"/>
      <c r="H25" s="37"/>
      <c r="I25" s="30" t="s">
        <v>67</v>
      </c>
      <c r="J25" s="67" t="s">
        <v>68</v>
      </c>
      <c r="K25" s="38"/>
      <c r="L25" s="44"/>
      <c r="M25" s="76">
        <f>M23/M24*100</f>
        <v>80.271084337349407</v>
      </c>
      <c r="N25" s="76">
        <f>N23/N24*100</f>
        <v>80.180859080633013</v>
      </c>
      <c r="O25" s="41">
        <v>11</v>
      </c>
      <c r="P25" s="50" t="s">
        <v>95</v>
      </c>
      <c r="Q25" s="38"/>
      <c r="R25" s="38"/>
      <c r="S25" s="44"/>
      <c r="T25" s="39"/>
      <c r="U25" s="39"/>
      <c r="V25" s="30"/>
      <c r="W25" s="38"/>
      <c r="X25" s="38"/>
      <c r="Y25" s="38"/>
      <c r="Z25" s="38"/>
      <c r="AA25" s="38"/>
      <c r="AB25" s="31"/>
    </row>
    <row r="26" spans="1:28" x14ac:dyDescent="0.25">
      <c r="A26" s="39">
        <v>2</v>
      </c>
      <c r="B26" s="42" t="s">
        <v>96</v>
      </c>
      <c r="C26" s="43"/>
      <c r="D26" s="43"/>
      <c r="E26" s="39"/>
      <c r="F26" s="92"/>
      <c r="G26" s="72"/>
      <c r="H26" s="37"/>
      <c r="I26" s="50" t="s">
        <v>97</v>
      </c>
      <c r="J26" s="51" t="s">
        <v>20</v>
      </c>
      <c r="K26" s="51"/>
      <c r="L26" s="44"/>
      <c r="M26" s="40">
        <v>52.02</v>
      </c>
      <c r="N26" s="40">
        <v>51.66</v>
      </c>
      <c r="O26" s="41"/>
      <c r="P26" s="30"/>
      <c r="Q26" s="51" t="s">
        <v>20</v>
      </c>
      <c r="R26" s="38"/>
      <c r="S26" s="44"/>
      <c r="T26" s="40"/>
      <c r="U26" s="40"/>
      <c r="W26" s="38"/>
      <c r="X26" s="38"/>
      <c r="Y26" s="38"/>
      <c r="Z26" s="38"/>
      <c r="AA26" s="38"/>
      <c r="AB26" s="31"/>
    </row>
    <row r="27" spans="1:28" ht="13.8" x14ac:dyDescent="0.25">
      <c r="A27" s="39"/>
      <c r="B27" s="30" t="s">
        <v>98</v>
      </c>
      <c r="C27" s="38"/>
      <c r="D27" s="38"/>
      <c r="E27" s="39" t="s">
        <v>14</v>
      </c>
      <c r="F27" s="92">
        <f>Data!B90</f>
        <v>111.51</v>
      </c>
      <c r="G27" s="72">
        <f>Data!B91</f>
        <v>111.7</v>
      </c>
      <c r="H27" s="37"/>
      <c r="I27" s="30" t="s">
        <v>64</v>
      </c>
      <c r="J27" s="67" t="s">
        <v>50</v>
      </c>
      <c r="K27" s="38"/>
      <c r="L27" s="44"/>
      <c r="M27" s="40">
        <v>65.3</v>
      </c>
      <c r="N27" s="40">
        <v>64.900000000000006</v>
      </c>
      <c r="O27" s="41"/>
      <c r="P27" s="30"/>
      <c r="Q27" s="51" t="s">
        <v>50</v>
      </c>
      <c r="R27" s="38"/>
      <c r="S27" s="44"/>
      <c r="T27" s="40"/>
      <c r="U27" s="40"/>
      <c r="V27" s="30"/>
      <c r="W27" s="86"/>
      <c r="X27" s="87"/>
      <c r="Y27" s="87"/>
      <c r="Z27" s="38"/>
      <c r="AA27" s="38"/>
      <c r="AB27" s="31"/>
    </row>
    <row r="28" spans="1:28" ht="13.8" x14ac:dyDescent="0.25">
      <c r="A28" s="39"/>
      <c r="B28" s="30" t="s">
        <v>99</v>
      </c>
      <c r="C28" s="38"/>
      <c r="D28" s="38"/>
      <c r="E28" s="39" t="s">
        <v>100</v>
      </c>
      <c r="F28" s="92">
        <f>Data!B229</f>
        <v>0.4</v>
      </c>
      <c r="G28" s="72">
        <f>Data!B230</f>
        <v>0.39</v>
      </c>
      <c r="H28" s="37"/>
      <c r="I28" s="30" t="s">
        <v>67</v>
      </c>
      <c r="J28" s="67" t="s">
        <v>68</v>
      </c>
      <c r="K28" s="38"/>
      <c r="L28" s="44"/>
      <c r="M28" s="76">
        <f>M26/M27*100</f>
        <v>79.663093415007665</v>
      </c>
      <c r="N28" s="76">
        <f>N26/N27*100</f>
        <v>79.599383667180263</v>
      </c>
      <c r="O28" s="41"/>
      <c r="P28" s="30"/>
      <c r="Q28" s="51" t="s">
        <v>68</v>
      </c>
      <c r="R28" s="38"/>
      <c r="S28" s="44"/>
      <c r="T28" s="93"/>
      <c r="U28" s="93"/>
      <c r="V28" s="30"/>
      <c r="W28" s="38"/>
      <c r="X28" s="38"/>
      <c r="Y28" s="87"/>
      <c r="Z28" s="38"/>
      <c r="AA28" s="38"/>
      <c r="AB28" s="31"/>
    </row>
    <row r="29" spans="1:28" x14ac:dyDescent="0.25">
      <c r="A29" s="39"/>
      <c r="B29" s="30" t="s">
        <v>101</v>
      </c>
      <c r="C29" s="38"/>
      <c r="D29" s="38"/>
      <c r="E29" s="39" t="s">
        <v>14</v>
      </c>
      <c r="F29" s="92">
        <f>Data!B86</f>
        <v>111.07</v>
      </c>
      <c r="G29" s="72">
        <f>Data!B87</f>
        <v>111.27</v>
      </c>
      <c r="H29" s="37"/>
      <c r="I29" s="50" t="s">
        <v>102</v>
      </c>
      <c r="J29" s="51" t="s">
        <v>20</v>
      </c>
      <c r="K29" s="51"/>
      <c r="L29" s="44"/>
      <c r="M29" s="52">
        <v>51.19</v>
      </c>
      <c r="N29" s="52">
        <v>50.88</v>
      </c>
      <c r="O29" s="41"/>
      <c r="P29" s="30"/>
      <c r="Q29" s="67" t="s">
        <v>103</v>
      </c>
      <c r="R29" s="38"/>
      <c r="S29" s="44"/>
      <c r="T29" s="39"/>
      <c r="U29" s="39"/>
      <c r="V29" s="30"/>
      <c r="W29" s="38"/>
      <c r="X29" s="38"/>
      <c r="Y29" s="38"/>
      <c r="Z29" s="38"/>
      <c r="AA29" s="38"/>
      <c r="AB29" s="31"/>
    </row>
    <row r="30" spans="1:28" ht="14.4" x14ac:dyDescent="0.3">
      <c r="A30" s="39"/>
      <c r="B30" s="30" t="s">
        <v>104</v>
      </c>
      <c r="C30" s="38"/>
      <c r="D30" s="38"/>
      <c r="E30" s="39" t="s">
        <v>93</v>
      </c>
      <c r="F30" s="218">
        <v>3279880.91</v>
      </c>
      <c r="G30" s="218">
        <v>3449228</v>
      </c>
      <c r="H30" s="37"/>
      <c r="I30" s="30" t="s">
        <v>64</v>
      </c>
      <c r="J30" s="67" t="s">
        <v>50</v>
      </c>
      <c r="K30" s="38"/>
      <c r="L30" s="44"/>
      <c r="M30" s="52">
        <v>64.540000000000006</v>
      </c>
      <c r="N30" s="52">
        <v>64.209999999999994</v>
      </c>
      <c r="O30" s="41"/>
      <c r="P30" s="30"/>
      <c r="Q30" s="67" t="s">
        <v>105</v>
      </c>
      <c r="R30" s="38"/>
      <c r="S30" s="44"/>
      <c r="T30" s="39"/>
      <c r="U30" s="39"/>
      <c r="V30" s="94" t="s">
        <v>106</v>
      </c>
      <c r="W30" s="95">
        <v>44166</v>
      </c>
      <c r="X30" s="38"/>
      <c r="Y30" s="96"/>
      <c r="Z30" s="38"/>
      <c r="AA30" s="38"/>
      <c r="AB30" s="97"/>
    </row>
    <row r="31" spans="1:28" x14ac:dyDescent="0.25">
      <c r="A31" s="39"/>
      <c r="B31" s="30" t="s">
        <v>107</v>
      </c>
      <c r="C31" s="38"/>
      <c r="D31" s="38"/>
      <c r="E31" s="39" t="s">
        <v>14</v>
      </c>
      <c r="F31" s="92">
        <f>Data!B92</f>
        <v>39.68</v>
      </c>
      <c r="G31" s="72">
        <f>Data!B93</f>
        <v>39.74</v>
      </c>
      <c r="H31" s="37"/>
      <c r="I31" s="30" t="s">
        <v>67</v>
      </c>
      <c r="J31" s="67" t="s">
        <v>68</v>
      </c>
      <c r="K31" s="38"/>
      <c r="L31" s="44"/>
      <c r="M31" s="76">
        <f>M29/M30*100</f>
        <v>79.315153393244486</v>
      </c>
      <c r="N31" s="76">
        <f>N29/N30*100</f>
        <v>79.239993770440748</v>
      </c>
      <c r="O31" s="41"/>
      <c r="P31" s="30"/>
      <c r="Q31" s="67" t="s">
        <v>108</v>
      </c>
      <c r="R31" s="38"/>
      <c r="S31" s="44"/>
      <c r="T31" s="40"/>
      <c r="U31" s="40"/>
      <c r="V31" s="30"/>
      <c r="W31" s="38"/>
      <c r="X31" s="98" t="s">
        <v>109</v>
      </c>
      <c r="Y31" s="38"/>
      <c r="Z31" s="38"/>
      <c r="AA31" s="99" t="s">
        <v>110</v>
      </c>
      <c r="AB31" s="31"/>
    </row>
    <row r="32" spans="1:28" x14ac:dyDescent="0.25">
      <c r="A32" s="39"/>
      <c r="B32" s="30"/>
      <c r="C32" s="38"/>
      <c r="D32" s="38"/>
      <c r="E32" s="39"/>
      <c r="F32" s="92"/>
      <c r="G32" s="72"/>
      <c r="H32" s="37"/>
      <c r="I32" s="50" t="s">
        <v>111</v>
      </c>
      <c r="J32" s="67" t="s">
        <v>50</v>
      </c>
      <c r="K32" s="51"/>
      <c r="L32" s="44"/>
      <c r="M32" s="72">
        <v>92.48</v>
      </c>
      <c r="N32" s="72">
        <v>92.49</v>
      </c>
      <c r="O32" s="41"/>
      <c r="P32" s="30"/>
      <c r="Q32" s="67" t="s">
        <v>112</v>
      </c>
      <c r="R32" s="38"/>
      <c r="S32" s="44"/>
      <c r="T32" s="40"/>
      <c r="U32" s="40"/>
      <c r="V32" s="42"/>
      <c r="W32" s="38"/>
      <c r="X32" s="38"/>
      <c r="Y32" s="38"/>
      <c r="Z32" s="38"/>
      <c r="AA32" s="38"/>
      <c r="AB32" s="31"/>
    </row>
    <row r="33" spans="1:28" x14ac:dyDescent="0.25">
      <c r="A33" s="39">
        <v>3</v>
      </c>
      <c r="B33" s="42" t="s">
        <v>113</v>
      </c>
      <c r="C33" s="43"/>
      <c r="D33" s="43"/>
      <c r="E33" s="39"/>
      <c r="F33" s="92"/>
      <c r="G33" s="72"/>
      <c r="H33" s="37"/>
      <c r="I33" s="30" t="s">
        <v>114</v>
      </c>
      <c r="J33" s="67" t="s">
        <v>68</v>
      </c>
      <c r="K33" s="38"/>
      <c r="L33" s="44"/>
      <c r="M33" s="72">
        <v>86.98</v>
      </c>
      <c r="N33" s="72">
        <v>87</v>
      </c>
      <c r="O33" s="41"/>
      <c r="Q33" s="38"/>
      <c r="R33" s="38"/>
      <c r="S33" s="44"/>
      <c r="T33" s="40"/>
      <c r="U33" s="40"/>
      <c r="V33" s="30"/>
      <c r="W33" s="18"/>
      <c r="X33" s="18"/>
      <c r="Y33" s="18"/>
      <c r="Z33" s="18"/>
      <c r="AA33" s="18"/>
      <c r="AB33" s="19"/>
    </row>
    <row r="34" spans="1:28" x14ac:dyDescent="0.25">
      <c r="A34" s="39"/>
      <c r="B34" s="100" t="s">
        <v>115</v>
      </c>
      <c r="C34" s="43"/>
      <c r="D34" s="43" t="s">
        <v>116</v>
      </c>
      <c r="E34" s="39" t="s">
        <v>117</v>
      </c>
      <c r="F34" s="92">
        <f>Data!B141</f>
        <v>0</v>
      </c>
      <c r="G34" s="72">
        <f>Data!B142</f>
        <v>0</v>
      </c>
      <c r="H34" s="37"/>
      <c r="I34" s="50" t="s">
        <v>118</v>
      </c>
      <c r="J34" s="67" t="s">
        <v>50</v>
      </c>
      <c r="K34" s="51"/>
      <c r="L34" s="44"/>
      <c r="M34" s="72">
        <v>94.71</v>
      </c>
      <c r="N34" s="72">
        <v>94.66</v>
      </c>
      <c r="O34" s="41"/>
      <c r="P34" s="30" t="s">
        <v>119</v>
      </c>
      <c r="Q34" s="38"/>
      <c r="R34" s="38"/>
      <c r="S34" s="44"/>
      <c r="T34" s="40"/>
      <c r="U34" s="40"/>
      <c r="V34" s="30"/>
      <c r="W34" s="18"/>
      <c r="X34" s="18"/>
      <c r="Y34" s="18"/>
      <c r="Z34" s="18"/>
      <c r="AA34" s="18"/>
      <c r="AB34" s="19"/>
    </row>
    <row r="35" spans="1:28" ht="13.8" x14ac:dyDescent="0.25">
      <c r="A35" s="39"/>
      <c r="B35" s="100" t="s">
        <v>115</v>
      </c>
      <c r="C35" s="38"/>
      <c r="D35" s="43" t="s">
        <v>120</v>
      </c>
      <c r="E35" s="39" t="s">
        <v>117</v>
      </c>
      <c r="F35" s="92">
        <f>Data!B40*2</f>
        <v>536930</v>
      </c>
      <c r="G35" s="92">
        <f>Data!B41*2</f>
        <v>538610</v>
      </c>
      <c r="H35" s="37"/>
      <c r="I35" s="30" t="s">
        <v>114</v>
      </c>
      <c r="J35" s="67" t="s">
        <v>68</v>
      </c>
      <c r="K35" s="38"/>
      <c r="L35" s="44"/>
      <c r="M35" s="72">
        <v>69.86</v>
      </c>
      <c r="N35" s="72">
        <v>70.02</v>
      </c>
      <c r="O35" s="38"/>
      <c r="P35" s="30" t="s">
        <v>121</v>
      </c>
      <c r="Q35" s="38"/>
      <c r="R35" s="38"/>
      <c r="S35" s="44"/>
      <c r="T35" s="101"/>
      <c r="U35" s="101"/>
      <c r="V35" s="102" t="s">
        <v>122</v>
      </c>
      <c r="W35" s="86"/>
      <c r="X35" s="87"/>
      <c r="Y35" s="103" t="s">
        <v>123</v>
      </c>
      <c r="Z35" s="38"/>
      <c r="AA35" s="38"/>
      <c r="AB35" s="31"/>
    </row>
    <row r="36" spans="1:28" ht="13.8" x14ac:dyDescent="0.25">
      <c r="A36" s="39"/>
      <c r="B36" s="100" t="s">
        <v>124</v>
      </c>
      <c r="C36" s="38"/>
      <c r="D36" s="38"/>
      <c r="E36" s="39" t="s">
        <v>117</v>
      </c>
      <c r="F36" s="92">
        <v>0</v>
      </c>
      <c r="G36" s="72">
        <v>0</v>
      </c>
      <c r="H36" s="37"/>
      <c r="I36" s="50" t="s">
        <v>125</v>
      </c>
      <c r="J36" s="67" t="s">
        <v>50</v>
      </c>
      <c r="K36" s="51"/>
      <c r="L36" s="44"/>
      <c r="M36" s="72" t="s">
        <v>31</v>
      </c>
      <c r="N36" s="72" t="s">
        <v>31</v>
      </c>
      <c r="O36" s="104">
        <v>12</v>
      </c>
      <c r="P36" s="105" t="s">
        <v>126</v>
      </c>
      <c r="Q36" s="106">
        <f>+W30</f>
        <v>44166</v>
      </c>
      <c r="R36" s="107" t="s">
        <v>127</v>
      </c>
      <c r="S36" s="59"/>
      <c r="T36" s="59"/>
      <c r="U36" s="108" t="str">
        <f>+Y35</f>
        <v>49.54, Brix = 86.50</v>
      </c>
      <c r="V36" s="109" t="s">
        <v>128</v>
      </c>
      <c r="W36" s="86"/>
      <c r="X36" s="87"/>
      <c r="Y36" s="87"/>
      <c r="Z36" s="38"/>
      <c r="AA36" s="38"/>
      <c r="AB36" s="31"/>
    </row>
    <row r="37" spans="1:28" ht="13.8" x14ac:dyDescent="0.25">
      <c r="A37" s="39"/>
      <c r="B37" s="100" t="s">
        <v>129</v>
      </c>
      <c r="C37" s="38"/>
      <c r="D37" s="38"/>
      <c r="E37" s="110" t="s">
        <v>117</v>
      </c>
      <c r="F37" s="111">
        <f>+F35+F34+F36</f>
        <v>536930</v>
      </c>
      <c r="G37" s="111">
        <f>+G35+G34+G36</f>
        <v>538610</v>
      </c>
      <c r="H37" s="37"/>
      <c r="I37" s="30" t="s">
        <v>114</v>
      </c>
      <c r="J37" s="67" t="s">
        <v>68</v>
      </c>
      <c r="K37" s="38"/>
      <c r="L37" s="44"/>
      <c r="M37" s="72" t="s">
        <v>31</v>
      </c>
      <c r="N37" s="72" t="s">
        <v>31</v>
      </c>
      <c r="O37" s="112" t="s">
        <v>1</v>
      </c>
      <c r="P37" s="113" t="s">
        <v>130</v>
      </c>
      <c r="Q37" s="114" t="s">
        <v>131</v>
      </c>
      <c r="R37" s="114" t="s">
        <v>68</v>
      </c>
      <c r="S37" s="114" t="s">
        <v>132</v>
      </c>
      <c r="T37" s="114" t="s">
        <v>133</v>
      </c>
      <c r="U37" s="114" t="s">
        <v>134</v>
      </c>
      <c r="V37" s="109" t="s">
        <v>135</v>
      </c>
      <c r="W37" s="86"/>
      <c r="X37" s="87"/>
      <c r="Y37" s="87"/>
      <c r="Z37" s="38"/>
      <c r="AA37" s="38"/>
      <c r="AB37" s="31"/>
    </row>
    <row r="38" spans="1:28" ht="13.8" x14ac:dyDescent="0.25">
      <c r="A38" s="39"/>
      <c r="B38" s="30" t="s">
        <v>136</v>
      </c>
      <c r="C38" s="38"/>
      <c r="D38" s="38"/>
      <c r="E38" s="39" t="s">
        <v>93</v>
      </c>
      <c r="F38" s="111">
        <f>+(F34/2)+(F35/2)+(F36)</f>
        <v>268465</v>
      </c>
      <c r="G38" s="111">
        <f>+(G34/2)+(G35/2)+(G36)</f>
        <v>269305</v>
      </c>
      <c r="H38" s="37"/>
      <c r="I38" s="50" t="s">
        <v>137</v>
      </c>
      <c r="J38" s="67" t="s">
        <v>50</v>
      </c>
      <c r="K38" s="51"/>
      <c r="L38" s="44"/>
      <c r="M38" s="72" t="s">
        <v>31</v>
      </c>
      <c r="N38" s="72" t="s">
        <v>31</v>
      </c>
      <c r="O38" s="115" t="s">
        <v>24</v>
      </c>
      <c r="P38" s="116" t="s">
        <v>138</v>
      </c>
      <c r="Q38" s="117">
        <v>13.4</v>
      </c>
      <c r="R38" s="117">
        <v>81.641791044776113</v>
      </c>
      <c r="S38" s="118">
        <v>1000</v>
      </c>
      <c r="T38" s="119">
        <v>90</v>
      </c>
      <c r="U38" s="119">
        <v>59</v>
      </c>
      <c r="V38" s="109" t="s">
        <v>139</v>
      </c>
      <c r="W38" s="86"/>
      <c r="X38" s="87"/>
      <c r="Y38" s="87"/>
      <c r="Z38" s="38"/>
      <c r="AA38" s="38"/>
      <c r="AB38" s="31"/>
    </row>
    <row r="39" spans="1:28" ht="13.8" x14ac:dyDescent="0.25">
      <c r="A39" s="39"/>
      <c r="B39" s="50" t="s">
        <v>140</v>
      </c>
      <c r="C39" s="38"/>
      <c r="D39" s="38"/>
      <c r="E39" s="39" t="s">
        <v>93</v>
      </c>
      <c r="F39" s="92">
        <f>Data!B42</f>
        <v>1746.18</v>
      </c>
      <c r="G39" s="92">
        <f>Data!B43</f>
        <v>13406.68</v>
      </c>
      <c r="H39" s="37"/>
      <c r="I39" s="30" t="s">
        <v>114</v>
      </c>
      <c r="J39" s="67" t="s">
        <v>68</v>
      </c>
      <c r="K39" s="38"/>
      <c r="L39" s="44"/>
      <c r="M39" s="72" t="s">
        <v>31</v>
      </c>
      <c r="N39" s="72" t="s">
        <v>31</v>
      </c>
      <c r="O39" s="115" t="s">
        <v>32</v>
      </c>
      <c r="P39" s="116" t="s">
        <v>141</v>
      </c>
      <c r="Q39" s="117">
        <v>13.4</v>
      </c>
      <c r="R39" s="117">
        <v>81.343283582089555</v>
      </c>
      <c r="S39" s="118">
        <v>11700</v>
      </c>
      <c r="T39" s="119">
        <v>1042</v>
      </c>
      <c r="U39" s="119">
        <v>704</v>
      </c>
      <c r="V39" s="109" t="s">
        <v>142</v>
      </c>
      <c r="W39" s="86"/>
      <c r="X39" s="87"/>
      <c r="Y39" s="87"/>
      <c r="Z39" s="38"/>
      <c r="AA39" s="38"/>
      <c r="AB39" s="31"/>
    </row>
    <row r="40" spans="1:28" ht="13.8" x14ac:dyDescent="0.25">
      <c r="A40" s="39"/>
      <c r="B40" s="30" t="s">
        <v>143</v>
      </c>
      <c r="C40" s="38"/>
      <c r="D40" s="38"/>
      <c r="E40" s="39" t="s">
        <v>93</v>
      </c>
      <c r="F40" s="111">
        <f>F39+F38</f>
        <v>270211.18</v>
      </c>
      <c r="G40" s="76">
        <f>G39+G38</f>
        <v>282711.67999999999</v>
      </c>
      <c r="H40" s="37"/>
      <c r="I40" s="42" t="s">
        <v>144</v>
      </c>
      <c r="J40" s="38"/>
      <c r="K40" s="38"/>
      <c r="L40" s="44"/>
      <c r="M40" s="120"/>
      <c r="N40" s="120"/>
      <c r="O40" s="115" t="s">
        <v>35</v>
      </c>
      <c r="P40" s="116" t="s">
        <v>145</v>
      </c>
      <c r="Q40" s="117">
        <v>66.400000000000006</v>
      </c>
      <c r="R40" s="117">
        <v>81.325301204819269</v>
      </c>
      <c r="S40" s="118">
        <v>1470</v>
      </c>
      <c r="T40" s="119">
        <v>816</v>
      </c>
      <c r="U40" s="119">
        <v>552</v>
      </c>
      <c r="V40" s="109" t="s">
        <v>146</v>
      </c>
      <c r="W40" s="86"/>
      <c r="X40" s="87"/>
      <c r="Y40" s="87"/>
      <c r="Z40" s="121"/>
      <c r="AA40" s="122"/>
      <c r="AB40" s="31"/>
    </row>
    <row r="41" spans="1:28" ht="13.8" x14ac:dyDescent="0.25">
      <c r="A41" s="39"/>
      <c r="B41" s="50" t="s">
        <v>147</v>
      </c>
      <c r="C41" s="51"/>
      <c r="D41" s="51"/>
      <c r="E41" s="39" t="s">
        <v>93</v>
      </c>
      <c r="F41" s="92">
        <f>Data!B603</f>
        <v>2182.71</v>
      </c>
      <c r="G41" s="72">
        <f>Data!B604</f>
        <v>2182.71</v>
      </c>
      <c r="H41" s="37"/>
      <c r="I41" s="50" t="s">
        <v>148</v>
      </c>
      <c r="J41" s="123" t="s">
        <v>50</v>
      </c>
      <c r="K41" s="51"/>
      <c r="L41" s="44"/>
      <c r="M41" s="72">
        <v>79.19</v>
      </c>
      <c r="N41" s="72">
        <v>79.209999999999994</v>
      </c>
      <c r="O41" s="115" t="s">
        <v>41</v>
      </c>
      <c r="P41" s="116" t="s">
        <v>149</v>
      </c>
      <c r="Q41" s="117">
        <v>85.6</v>
      </c>
      <c r="R41" s="117">
        <v>99.532710280373834</v>
      </c>
      <c r="S41" s="118">
        <v>500</v>
      </c>
      <c r="T41" s="119">
        <v>616</v>
      </c>
      <c r="U41" s="119">
        <v>7</v>
      </c>
      <c r="V41" s="109" t="s">
        <v>150</v>
      </c>
      <c r="W41" s="86"/>
      <c r="X41" s="124"/>
      <c r="Y41" s="124"/>
      <c r="Z41" s="121"/>
      <c r="AA41" s="122"/>
      <c r="AB41" s="31"/>
    </row>
    <row r="42" spans="1:28" ht="13.8" x14ac:dyDescent="0.25">
      <c r="A42" s="39"/>
      <c r="B42" s="50" t="s">
        <v>151</v>
      </c>
      <c r="C42" s="38"/>
      <c r="D42" s="38"/>
      <c r="E42" s="39" t="s">
        <v>93</v>
      </c>
      <c r="F42" s="92">
        <v>0</v>
      </c>
      <c r="G42" s="72">
        <v>0</v>
      </c>
      <c r="H42" s="37"/>
      <c r="I42" s="50" t="s">
        <v>152</v>
      </c>
      <c r="J42" s="123" t="s">
        <v>68</v>
      </c>
      <c r="K42" s="38"/>
      <c r="L42" s="44"/>
      <c r="M42" s="72">
        <v>69.790000000000006</v>
      </c>
      <c r="N42" s="72">
        <v>69.98</v>
      </c>
      <c r="O42" s="115" t="s">
        <v>45</v>
      </c>
      <c r="P42" s="116" t="s">
        <v>153</v>
      </c>
      <c r="Q42" s="117">
        <v>92.8</v>
      </c>
      <c r="R42" s="117">
        <v>88.793103448275872</v>
      </c>
      <c r="S42" s="118">
        <v>4256</v>
      </c>
      <c r="T42" s="119">
        <v>4616</v>
      </c>
      <c r="U42" s="119">
        <v>1518</v>
      </c>
      <c r="V42" s="109" t="s">
        <v>154</v>
      </c>
      <c r="W42" s="86"/>
      <c r="X42" s="124"/>
      <c r="Y42" s="124"/>
      <c r="Z42" s="121"/>
      <c r="AA42" s="122"/>
      <c r="AB42" s="31"/>
    </row>
    <row r="43" spans="1:28" ht="13.8" x14ac:dyDescent="0.25">
      <c r="A43" s="39"/>
      <c r="B43" s="50" t="s">
        <v>155</v>
      </c>
      <c r="C43" s="38"/>
      <c r="D43" s="38"/>
      <c r="E43" s="39" t="s">
        <v>93</v>
      </c>
      <c r="F43" s="111">
        <f>F40-F42-F41</f>
        <v>268028.46999999997</v>
      </c>
      <c r="G43" s="76">
        <f>G40-G42-G41</f>
        <v>280528.96999999997</v>
      </c>
      <c r="H43" s="37"/>
      <c r="I43" s="50" t="s">
        <v>156</v>
      </c>
      <c r="J43" s="123" t="s">
        <v>50</v>
      </c>
      <c r="K43" s="51"/>
      <c r="L43" s="44"/>
      <c r="M43" s="72">
        <v>69.64</v>
      </c>
      <c r="N43" s="72">
        <v>69.64</v>
      </c>
      <c r="O43" s="115" t="s">
        <v>51</v>
      </c>
      <c r="P43" s="116" t="s">
        <v>157</v>
      </c>
      <c r="Q43" s="117">
        <v>78.2</v>
      </c>
      <c r="R43" s="117">
        <v>69.693094629156008</v>
      </c>
      <c r="S43" s="118">
        <v>545</v>
      </c>
      <c r="T43" s="119">
        <v>239</v>
      </c>
      <c r="U43" s="119">
        <v>414</v>
      </c>
      <c r="V43" s="109" t="s">
        <v>158</v>
      </c>
      <c r="W43" s="86"/>
      <c r="X43" s="124"/>
      <c r="Y43" s="124"/>
      <c r="Z43" s="121"/>
      <c r="AA43" s="122"/>
      <c r="AB43" s="31"/>
    </row>
    <row r="44" spans="1:28" ht="13.8" x14ac:dyDescent="0.25">
      <c r="A44" s="39"/>
      <c r="B44" s="30"/>
      <c r="C44" s="38"/>
      <c r="D44" s="38"/>
      <c r="E44" s="39"/>
      <c r="F44" s="92"/>
      <c r="G44" s="72"/>
      <c r="H44" s="37"/>
      <c r="I44" s="50" t="s">
        <v>159</v>
      </c>
      <c r="J44" s="123" t="s">
        <v>68</v>
      </c>
      <c r="K44" s="38"/>
      <c r="L44" s="44"/>
      <c r="M44" s="72">
        <v>88.99</v>
      </c>
      <c r="N44" s="72">
        <v>88.99</v>
      </c>
      <c r="O44" s="125" t="s">
        <v>57</v>
      </c>
      <c r="P44" s="116" t="s">
        <v>160</v>
      </c>
      <c r="Q44" s="117">
        <v>69.2</v>
      </c>
      <c r="R44" s="117">
        <v>89.739884393063576</v>
      </c>
      <c r="S44" s="118">
        <v>70</v>
      </c>
      <c r="T44" s="119">
        <v>52</v>
      </c>
      <c r="U44" s="119">
        <v>15</v>
      </c>
      <c r="V44" s="109" t="s">
        <v>161</v>
      </c>
      <c r="W44" s="86"/>
      <c r="X44" s="124"/>
      <c r="Y44" s="124"/>
      <c r="Z44" s="121"/>
      <c r="AA44" s="122"/>
      <c r="AB44" s="31"/>
    </row>
    <row r="45" spans="1:28" ht="13.8" x14ac:dyDescent="0.25">
      <c r="A45" s="39">
        <v>4</v>
      </c>
      <c r="B45" s="42" t="s">
        <v>162</v>
      </c>
      <c r="C45" s="43"/>
      <c r="D45" s="43"/>
      <c r="E45" s="39"/>
      <c r="F45" s="92"/>
      <c r="G45" s="72"/>
      <c r="H45" s="37"/>
      <c r="I45" s="50" t="s">
        <v>163</v>
      </c>
      <c r="J45" s="123" t="s">
        <v>50</v>
      </c>
      <c r="K45" s="51"/>
      <c r="L45" s="44"/>
      <c r="M45" s="72">
        <v>87.45</v>
      </c>
      <c r="N45" s="72">
        <v>87.44</v>
      </c>
      <c r="O45" s="115" t="s">
        <v>62</v>
      </c>
      <c r="P45" s="116" t="s">
        <v>164</v>
      </c>
      <c r="Q45" s="117">
        <v>95.2</v>
      </c>
      <c r="R45" s="117">
        <v>69.85294117647058</v>
      </c>
      <c r="S45" s="118">
        <v>6895</v>
      </c>
      <c r="T45" s="119">
        <v>4015</v>
      </c>
      <c r="U45" s="119">
        <v>6866</v>
      </c>
      <c r="V45" s="126"/>
      <c r="W45" s="86"/>
      <c r="X45" s="124"/>
      <c r="Y45" s="124"/>
      <c r="Z45" s="121"/>
      <c r="AA45" s="122"/>
      <c r="AB45" s="31"/>
    </row>
    <row r="46" spans="1:28" ht="13.8" x14ac:dyDescent="0.25">
      <c r="A46" s="39"/>
      <c r="B46" s="30" t="s">
        <v>165</v>
      </c>
      <c r="C46" s="38"/>
      <c r="D46" s="43" t="s">
        <v>166</v>
      </c>
      <c r="E46" s="39" t="s">
        <v>93</v>
      </c>
      <c r="F46" s="66">
        <f>Data!B62</f>
        <v>190357.85</v>
      </c>
      <c r="G46" s="39">
        <f>Data!B64</f>
        <v>190357.85</v>
      </c>
      <c r="H46" s="37"/>
      <c r="I46" s="50" t="s">
        <v>67</v>
      </c>
      <c r="J46" s="123" t="s">
        <v>68</v>
      </c>
      <c r="K46" s="51"/>
      <c r="L46" s="44"/>
      <c r="M46" s="72">
        <v>48.71</v>
      </c>
      <c r="N46" s="72">
        <v>48.7</v>
      </c>
      <c r="O46" s="115" t="s">
        <v>167</v>
      </c>
      <c r="P46" s="116" t="s">
        <v>168</v>
      </c>
      <c r="Q46" s="117">
        <v>86.8</v>
      </c>
      <c r="R46" s="117">
        <v>49.539170506912441</v>
      </c>
      <c r="S46" s="118">
        <v>3000</v>
      </c>
      <c r="T46" s="119"/>
      <c r="U46" s="119">
        <v>4381</v>
      </c>
      <c r="V46" s="109" t="s">
        <v>169</v>
      </c>
      <c r="W46" s="86"/>
      <c r="X46" s="124"/>
      <c r="Y46" s="124"/>
      <c r="Z46" s="121"/>
      <c r="AA46" s="122"/>
      <c r="AB46" s="31"/>
    </row>
    <row r="47" spans="1:28" ht="13.8" x14ac:dyDescent="0.25">
      <c r="A47" s="39"/>
      <c r="B47" s="30" t="s">
        <v>165</v>
      </c>
      <c r="C47" s="38"/>
      <c r="D47" s="43" t="s">
        <v>170</v>
      </c>
      <c r="E47" s="39" t="s">
        <v>93</v>
      </c>
      <c r="F47" s="66">
        <v>0</v>
      </c>
      <c r="G47" s="40">
        <v>0</v>
      </c>
      <c r="H47" s="37"/>
      <c r="I47" s="50" t="s">
        <v>171</v>
      </c>
      <c r="J47" s="123" t="s">
        <v>50</v>
      </c>
      <c r="K47" s="51"/>
      <c r="L47" s="44"/>
      <c r="M47" s="127">
        <v>68.17</v>
      </c>
      <c r="N47" s="127">
        <v>68.150000000000006</v>
      </c>
      <c r="O47" s="115" t="s">
        <v>172</v>
      </c>
      <c r="P47" s="116" t="s">
        <v>173</v>
      </c>
      <c r="Q47" s="117"/>
      <c r="R47" s="117"/>
      <c r="S47" s="119"/>
      <c r="T47" s="119"/>
      <c r="U47" s="119"/>
      <c r="V47" s="109" t="s">
        <v>174</v>
      </c>
      <c r="W47" s="86"/>
      <c r="X47" s="124"/>
      <c r="Y47" s="124"/>
      <c r="Z47" s="121"/>
      <c r="AA47" s="122"/>
      <c r="AB47" s="31"/>
    </row>
    <row r="48" spans="1:28" ht="13.8" x14ac:dyDescent="0.25">
      <c r="A48" s="39"/>
      <c r="B48" s="30" t="s">
        <v>175</v>
      </c>
      <c r="C48" s="38"/>
      <c r="D48" s="38"/>
      <c r="E48" s="39" t="s">
        <v>93</v>
      </c>
      <c r="F48" s="111">
        <f>+F47+F46</f>
        <v>190357.85</v>
      </c>
      <c r="G48" s="111">
        <f>+G47+G46</f>
        <v>190357.85</v>
      </c>
      <c r="H48" s="37"/>
      <c r="I48" s="50" t="s">
        <v>34</v>
      </c>
      <c r="J48" s="123" t="s">
        <v>68</v>
      </c>
      <c r="K48" s="38"/>
      <c r="L48" s="44"/>
      <c r="M48" s="127">
        <v>96.14</v>
      </c>
      <c r="N48" s="127">
        <v>96.11</v>
      </c>
      <c r="O48" s="115" t="s">
        <v>176</v>
      </c>
      <c r="P48" s="116" t="s">
        <v>177</v>
      </c>
      <c r="Q48" s="117"/>
      <c r="R48" s="117"/>
      <c r="S48" s="119"/>
      <c r="T48" s="119"/>
      <c r="U48" s="119"/>
      <c r="V48" s="109" t="s">
        <v>178</v>
      </c>
      <c r="W48" s="86"/>
      <c r="X48" s="124"/>
      <c r="Y48" s="124"/>
      <c r="Z48" s="121"/>
      <c r="AA48" s="122"/>
      <c r="AB48" s="31"/>
    </row>
    <row r="49" spans="1:28" ht="13.8" x14ac:dyDescent="0.25">
      <c r="A49" s="39"/>
      <c r="B49" s="50" t="s">
        <v>179</v>
      </c>
      <c r="C49" s="38"/>
      <c r="D49" s="38"/>
      <c r="E49" s="39" t="s">
        <v>93</v>
      </c>
      <c r="F49" s="92">
        <f>Data!B80</f>
        <v>3453.48</v>
      </c>
      <c r="G49" s="92">
        <f>Data!B81</f>
        <v>14516.2</v>
      </c>
      <c r="H49" s="37"/>
      <c r="I49" s="50" t="s">
        <v>180</v>
      </c>
      <c r="J49" s="123" t="s">
        <v>50</v>
      </c>
      <c r="K49" s="51"/>
      <c r="L49" s="44"/>
      <c r="M49" s="72" t="s">
        <v>31</v>
      </c>
      <c r="N49" s="72" t="s">
        <v>31</v>
      </c>
      <c r="O49" s="115" t="s">
        <v>181</v>
      </c>
      <c r="P49" s="116" t="s">
        <v>182</v>
      </c>
      <c r="Q49" s="117"/>
      <c r="R49" s="117"/>
      <c r="S49" s="119"/>
      <c r="T49" s="119"/>
      <c r="U49" s="119"/>
      <c r="V49" s="109" t="s">
        <v>183</v>
      </c>
      <c r="W49" s="86"/>
      <c r="X49" s="124"/>
      <c r="Y49" s="124"/>
      <c r="Z49" s="121"/>
      <c r="AA49" s="122"/>
      <c r="AB49" s="31"/>
    </row>
    <row r="50" spans="1:28" ht="13.8" x14ac:dyDescent="0.25">
      <c r="A50" s="44"/>
      <c r="B50" s="30" t="s">
        <v>184</v>
      </c>
      <c r="C50" s="38"/>
      <c r="D50" s="38"/>
      <c r="E50" s="39" t="s">
        <v>93</v>
      </c>
      <c r="F50" s="111">
        <f>F49+F48</f>
        <v>193811.33000000002</v>
      </c>
      <c r="G50" s="76">
        <f>G49+G48</f>
        <v>204874.05000000002</v>
      </c>
      <c r="H50" s="37"/>
      <c r="I50" s="50" t="s">
        <v>185</v>
      </c>
      <c r="J50" s="123" t="s">
        <v>68</v>
      </c>
      <c r="K50" s="38"/>
      <c r="L50" s="44"/>
      <c r="M50" s="72" t="s">
        <v>31</v>
      </c>
      <c r="N50" s="72" t="s">
        <v>31</v>
      </c>
      <c r="O50" s="115" t="s">
        <v>186</v>
      </c>
      <c r="P50" s="128" t="s">
        <v>187</v>
      </c>
      <c r="Q50" s="117"/>
      <c r="R50" s="117"/>
      <c r="S50" s="119"/>
      <c r="T50" s="119"/>
      <c r="U50" s="119"/>
      <c r="V50" s="109" t="s">
        <v>188</v>
      </c>
      <c r="W50" s="86"/>
      <c r="X50" s="124"/>
      <c r="Y50" s="124"/>
      <c r="Z50" s="121"/>
      <c r="AA50" s="122"/>
      <c r="AB50" s="31"/>
    </row>
    <row r="51" spans="1:28" ht="13.8" x14ac:dyDescent="0.25">
      <c r="A51" s="44"/>
      <c r="B51" s="50" t="s">
        <v>189</v>
      </c>
      <c r="C51" s="51"/>
      <c r="D51" s="51"/>
      <c r="E51" s="39" t="s">
        <v>93</v>
      </c>
      <c r="F51" s="92">
        <f>Data!B601</f>
        <v>570.84</v>
      </c>
      <c r="G51" s="72">
        <f>Data!B602</f>
        <v>570.84</v>
      </c>
      <c r="H51" s="37"/>
      <c r="I51" s="50" t="s">
        <v>190</v>
      </c>
      <c r="J51" s="123" t="s">
        <v>50</v>
      </c>
      <c r="K51" s="51"/>
      <c r="L51" s="44"/>
      <c r="M51" s="72" t="s">
        <v>31</v>
      </c>
      <c r="N51" s="72" t="s">
        <v>31</v>
      </c>
      <c r="O51" s="115" t="s">
        <v>191</v>
      </c>
      <c r="P51" s="128" t="s">
        <v>192</v>
      </c>
      <c r="Q51" s="117"/>
      <c r="R51" s="117"/>
      <c r="S51" s="117"/>
      <c r="T51" s="117"/>
      <c r="U51" s="117"/>
      <c r="V51" s="109" t="s">
        <v>193</v>
      </c>
      <c r="W51" s="86"/>
      <c r="X51" s="124"/>
      <c r="Y51" s="124"/>
      <c r="Z51" s="122"/>
      <c r="AA51" s="122"/>
      <c r="AB51" s="31"/>
    </row>
    <row r="52" spans="1:28" ht="13.8" x14ac:dyDescent="0.25">
      <c r="A52" s="44"/>
      <c r="B52" s="50" t="s">
        <v>194</v>
      </c>
      <c r="C52" s="38"/>
      <c r="D52" s="38"/>
      <c r="E52" s="39" t="s">
        <v>93</v>
      </c>
      <c r="F52" s="92">
        <v>0</v>
      </c>
      <c r="G52" s="72">
        <v>0</v>
      </c>
      <c r="H52" s="37"/>
      <c r="I52" s="50" t="s">
        <v>195</v>
      </c>
      <c r="J52" s="123" t="s">
        <v>68</v>
      </c>
      <c r="K52" s="38"/>
      <c r="L52" s="44"/>
      <c r="M52" s="72" t="s">
        <v>31</v>
      </c>
      <c r="N52" s="72" t="s">
        <v>31</v>
      </c>
      <c r="O52" s="115" t="s">
        <v>196</v>
      </c>
      <c r="P52" s="116" t="s">
        <v>197</v>
      </c>
      <c r="Q52" s="117"/>
      <c r="R52" s="117"/>
      <c r="S52" s="117"/>
      <c r="T52" s="119">
        <v>1921</v>
      </c>
      <c r="U52" s="117"/>
      <c r="V52" s="109" t="s">
        <v>198</v>
      </c>
      <c r="W52" s="86"/>
      <c r="X52" s="124"/>
      <c r="Y52" s="124"/>
      <c r="Z52" s="122"/>
      <c r="AA52" s="122"/>
      <c r="AB52" s="31"/>
    </row>
    <row r="53" spans="1:28" x14ac:dyDescent="0.25">
      <c r="A53" s="81"/>
      <c r="B53" s="73" t="s">
        <v>199</v>
      </c>
      <c r="C53" s="74"/>
      <c r="D53" s="74"/>
      <c r="E53" s="80" t="s">
        <v>93</v>
      </c>
      <c r="F53" s="129">
        <f>F50-F52-F51</f>
        <v>193240.49000000002</v>
      </c>
      <c r="G53" s="130">
        <f>G50-G52-G51</f>
        <v>204303.21000000002</v>
      </c>
      <c r="H53" s="131"/>
      <c r="I53" s="73"/>
      <c r="J53" s="74"/>
      <c r="K53" s="74"/>
      <c r="L53" s="81"/>
      <c r="M53" s="81"/>
      <c r="N53" s="81"/>
      <c r="O53" s="132"/>
      <c r="P53" s="133" t="s">
        <v>200</v>
      </c>
      <c r="Q53" s="133"/>
      <c r="R53" s="133"/>
      <c r="S53" s="134"/>
      <c r="T53" s="135">
        <f>+G39</f>
        <v>13406.68</v>
      </c>
      <c r="U53" s="135">
        <f>+G49</f>
        <v>14516.2</v>
      </c>
      <c r="V53" s="73"/>
      <c r="W53" s="74"/>
      <c r="X53" s="74"/>
      <c r="Y53" s="74"/>
      <c r="Z53" s="74"/>
      <c r="AA53" s="74"/>
      <c r="AB53" s="75"/>
    </row>
    <row r="55" spans="1:28" x14ac:dyDescent="0.25">
      <c r="B55" s="38"/>
      <c r="C55" s="38"/>
      <c r="D55" s="38"/>
      <c r="E55" s="41"/>
      <c r="F55" s="136"/>
      <c r="G55" s="136"/>
      <c r="H55" s="38"/>
    </row>
    <row r="56" spans="1:28" x14ac:dyDescent="0.25">
      <c r="C56" s="38"/>
      <c r="D56" s="38"/>
      <c r="E56" s="38"/>
      <c r="F56" s="38"/>
      <c r="G56" s="38"/>
      <c r="H56" s="38"/>
      <c r="Q56" s="38"/>
      <c r="R56" s="137"/>
      <c r="S56" s="137"/>
      <c r="T56" s="138"/>
      <c r="U56" s="139"/>
    </row>
    <row r="57" spans="1:28" x14ac:dyDescent="0.25">
      <c r="T57" s="139"/>
      <c r="U57" s="139"/>
    </row>
    <row r="61" spans="1:28" ht="13.8" x14ac:dyDescent="0.25">
      <c r="V61" s="140"/>
    </row>
    <row r="62" spans="1:28" ht="13.8" x14ac:dyDescent="0.25">
      <c r="V62" s="140"/>
    </row>
    <row r="63" spans="1:28" ht="13.8" x14ac:dyDescent="0.25">
      <c r="V63" s="140"/>
    </row>
    <row r="91" spans="1:28" ht="18" customHeight="1" x14ac:dyDescent="0.25">
      <c r="A91" s="141" t="s">
        <v>0</v>
      </c>
      <c r="B91" s="141"/>
      <c r="C91" s="141"/>
      <c r="D91" s="141"/>
      <c r="E91" s="141"/>
      <c r="F91" s="141"/>
      <c r="G91" s="141"/>
      <c r="H91" s="4" t="s">
        <v>1</v>
      </c>
      <c r="I91" s="5" t="s">
        <v>2</v>
      </c>
      <c r="J91" s="6"/>
      <c r="K91" s="7"/>
      <c r="L91" s="4" t="s">
        <v>3</v>
      </c>
      <c r="M91" s="8" t="s">
        <v>4</v>
      </c>
      <c r="N91" s="8" t="s">
        <v>5</v>
      </c>
      <c r="O91" s="4" t="s">
        <v>1</v>
      </c>
      <c r="P91" s="5" t="s">
        <v>2</v>
      </c>
      <c r="Q91" s="6"/>
      <c r="R91" s="7"/>
      <c r="S91" s="4" t="s">
        <v>3</v>
      </c>
      <c r="T91" s="8" t="s">
        <v>4</v>
      </c>
      <c r="U91" s="8" t="s">
        <v>5</v>
      </c>
      <c r="V91" s="4" t="s">
        <v>1</v>
      </c>
      <c r="W91" s="5" t="s">
        <v>2</v>
      </c>
      <c r="X91" s="6"/>
      <c r="Y91" s="7"/>
      <c r="Z91" s="4" t="s">
        <v>3</v>
      </c>
      <c r="AA91" s="8" t="s">
        <v>4</v>
      </c>
      <c r="AB91" s="8" t="s">
        <v>5</v>
      </c>
    </row>
    <row r="92" spans="1:28" ht="18" customHeight="1" x14ac:dyDescent="0.25">
      <c r="A92" s="141" t="s">
        <v>6</v>
      </c>
      <c r="B92" s="141"/>
      <c r="C92" s="141"/>
      <c r="D92" s="141"/>
      <c r="E92" s="141"/>
      <c r="F92" s="141"/>
      <c r="G92" s="141"/>
      <c r="H92" s="12"/>
      <c r="I92" s="13"/>
      <c r="J92" s="14"/>
      <c r="K92" s="15"/>
      <c r="L92" s="12"/>
      <c r="M92" s="16"/>
      <c r="N92" s="16"/>
      <c r="O92" s="12"/>
      <c r="P92" s="13"/>
      <c r="Q92" s="14"/>
      <c r="R92" s="15"/>
      <c r="S92" s="12"/>
      <c r="T92" s="16"/>
      <c r="U92" s="16"/>
      <c r="V92" s="12"/>
      <c r="W92" s="13"/>
      <c r="X92" s="14"/>
      <c r="Y92" s="15"/>
      <c r="Z92" s="12"/>
      <c r="AA92" s="16"/>
      <c r="AB92" s="16"/>
    </row>
    <row r="93" spans="1:28" ht="18" customHeight="1" x14ac:dyDescent="0.25">
      <c r="B93" s="142"/>
      <c r="C93" s="142"/>
      <c r="D93" s="142"/>
      <c r="E93" s="142"/>
      <c r="F93" s="142"/>
      <c r="G93" s="142" t="s">
        <v>201</v>
      </c>
      <c r="H93" s="20">
        <v>1</v>
      </c>
      <c r="I93" s="143">
        <v>2</v>
      </c>
      <c r="J93" s="144"/>
      <c r="K93" s="145"/>
      <c r="L93" s="20">
        <v>3</v>
      </c>
      <c r="M93" s="20">
        <v>4</v>
      </c>
      <c r="N93" s="20">
        <v>5</v>
      </c>
      <c r="O93" s="25">
        <v>1</v>
      </c>
      <c r="P93" s="1">
        <v>2</v>
      </c>
      <c r="Q93" s="2"/>
      <c r="R93" s="3"/>
      <c r="S93" s="26">
        <v>3</v>
      </c>
      <c r="T93" s="26">
        <v>4</v>
      </c>
      <c r="U93" s="26">
        <v>5</v>
      </c>
      <c r="V93" s="25">
        <v>1</v>
      </c>
      <c r="W93" s="27">
        <v>2</v>
      </c>
      <c r="X93" s="28"/>
      <c r="Y93" s="29"/>
      <c r="Z93" s="25">
        <v>3</v>
      </c>
      <c r="AA93" s="25">
        <v>4</v>
      </c>
      <c r="AB93" s="25">
        <v>5</v>
      </c>
    </row>
    <row r="94" spans="1:28" ht="18" customHeight="1" x14ac:dyDescent="0.25">
      <c r="B94" s="142"/>
      <c r="C94" s="142"/>
      <c r="D94" s="142"/>
      <c r="E94" s="142"/>
      <c r="F94" s="142"/>
      <c r="G94" s="142" t="s">
        <v>202</v>
      </c>
      <c r="H94" s="32">
        <v>5</v>
      </c>
      <c r="I94" s="33" t="s">
        <v>9</v>
      </c>
      <c r="J94" s="34"/>
      <c r="K94" s="146"/>
      <c r="L94" s="147"/>
      <c r="M94" s="35"/>
      <c r="N94" s="35"/>
      <c r="O94" s="32">
        <v>9</v>
      </c>
      <c r="P94" s="33" t="s">
        <v>10</v>
      </c>
      <c r="Q94" s="34"/>
      <c r="R94" s="34"/>
      <c r="S94" s="148"/>
      <c r="T94" s="148"/>
      <c r="U94" s="35"/>
      <c r="V94" s="147">
        <v>13</v>
      </c>
      <c r="W94" t="s">
        <v>11</v>
      </c>
    </row>
    <row r="95" spans="1:28" ht="18" customHeight="1" x14ac:dyDescent="0.25">
      <c r="A95" s="141" t="s">
        <v>12</v>
      </c>
      <c r="B95" s="141"/>
      <c r="C95" s="141"/>
      <c r="D95" s="141"/>
      <c r="E95" s="141"/>
      <c r="F95" s="141"/>
      <c r="G95" s="141"/>
      <c r="H95" s="37"/>
      <c r="I95" s="30" t="s">
        <v>13</v>
      </c>
      <c r="J95" s="38"/>
      <c r="K95" s="31"/>
      <c r="L95" s="147" t="s">
        <v>14</v>
      </c>
      <c r="M95" s="40" t="e">
        <f>#REF!</f>
        <v>#REF!</v>
      </c>
      <c r="N95" s="40" t="e">
        <f>#REF!</f>
        <v>#REF!</v>
      </c>
      <c r="O95" s="37"/>
      <c r="P95" s="42"/>
      <c r="Q95" s="43"/>
      <c r="R95" s="43"/>
      <c r="S95" s="31"/>
      <c r="T95" s="31"/>
      <c r="U95" s="44"/>
      <c r="V95" s="45" t="s">
        <v>1</v>
      </c>
      <c r="W95" s="46" t="s">
        <v>2</v>
      </c>
      <c r="X95" s="47"/>
      <c r="Y95" s="48"/>
      <c r="Z95" s="45" t="s">
        <v>3</v>
      </c>
      <c r="AA95" s="45" t="s">
        <v>15</v>
      </c>
      <c r="AB95" s="49" t="s">
        <v>16</v>
      </c>
    </row>
    <row r="96" spans="1:28" ht="18" customHeight="1" x14ac:dyDescent="0.25">
      <c r="A96" s="141" t="s">
        <v>17</v>
      </c>
      <c r="B96" s="141"/>
      <c r="C96" s="141"/>
      <c r="D96" s="141"/>
      <c r="E96" s="141"/>
      <c r="F96" s="141"/>
      <c r="G96" s="141"/>
      <c r="H96" s="37"/>
      <c r="I96" s="30" t="s">
        <v>18</v>
      </c>
      <c r="J96" s="38"/>
      <c r="K96" s="31"/>
      <c r="L96" s="147" t="s">
        <v>14</v>
      </c>
      <c r="M96" s="40" t="e">
        <f>#REF!</f>
        <v>#REF!</v>
      </c>
      <c r="N96" s="40" t="e">
        <f>#REF!</f>
        <v>#REF!</v>
      </c>
      <c r="O96" s="37"/>
      <c r="P96" s="50" t="s">
        <v>19</v>
      </c>
      <c r="Q96" s="51" t="s">
        <v>20</v>
      </c>
      <c r="R96" s="38"/>
      <c r="S96" s="31"/>
      <c r="T96" s="66">
        <v>99.9</v>
      </c>
      <c r="U96" s="40">
        <v>99.88</v>
      </c>
      <c r="V96" s="53"/>
      <c r="W96" s="54"/>
      <c r="X96" s="55"/>
      <c r="Y96" s="56"/>
      <c r="Z96" s="53"/>
      <c r="AA96" s="53"/>
      <c r="AB96" s="57"/>
    </row>
    <row r="97" spans="1:28" ht="18" customHeight="1" x14ac:dyDescent="0.25">
      <c r="B97" s="142"/>
      <c r="C97" s="142"/>
      <c r="D97" s="142"/>
      <c r="E97" s="142"/>
      <c r="F97" s="142"/>
      <c r="G97" s="149" t="s">
        <v>21</v>
      </c>
      <c r="H97" s="37"/>
      <c r="I97" s="30"/>
      <c r="J97" s="38"/>
      <c r="K97" s="31"/>
      <c r="L97" s="147"/>
      <c r="M97" s="40"/>
      <c r="N97" s="40"/>
      <c r="O97" s="37"/>
      <c r="P97" s="50" t="s">
        <v>22</v>
      </c>
      <c r="Q97" s="51" t="s">
        <v>23</v>
      </c>
      <c r="R97" s="51"/>
      <c r="S97" s="31"/>
      <c r="T97" s="66">
        <v>0.04</v>
      </c>
      <c r="U97" s="40">
        <f>T97</f>
        <v>0.04</v>
      </c>
      <c r="V97" s="24" t="s">
        <v>24</v>
      </c>
      <c r="W97" s="59" t="s">
        <v>203</v>
      </c>
      <c r="X97" s="59"/>
      <c r="Y97" s="59"/>
      <c r="Z97" s="60" t="s">
        <v>14</v>
      </c>
      <c r="AA97" s="61" t="e">
        <f>#REF!</f>
        <v>#REF!</v>
      </c>
      <c r="AB97" s="61" t="e">
        <f>#REF!</f>
        <v>#REF!</v>
      </c>
    </row>
    <row r="98" spans="1:28" ht="18" customHeight="1" x14ac:dyDescent="0.25">
      <c r="A98" s="142" t="e">
        <f>#REF!</f>
        <v>#REF!</v>
      </c>
      <c r="B98" s="142"/>
      <c r="C98" s="142"/>
      <c r="D98" s="142"/>
      <c r="E98" s="142"/>
      <c r="F98" s="150" t="s">
        <v>28</v>
      </c>
      <c r="G98" s="151">
        <v>41670</v>
      </c>
      <c r="H98" s="37">
        <v>6</v>
      </c>
      <c r="I98" s="42" t="s">
        <v>29</v>
      </c>
      <c r="J98" s="43"/>
      <c r="K98" s="97"/>
      <c r="L98" s="147" t="s">
        <v>14</v>
      </c>
      <c r="M98" s="40" t="e">
        <f>#REF!</f>
        <v>#REF!</v>
      </c>
      <c r="N98" s="40" t="e">
        <f>#REF!</f>
        <v>#REF!</v>
      </c>
      <c r="O98" s="37"/>
      <c r="P98" s="50" t="s">
        <v>30</v>
      </c>
      <c r="Q98" s="51" t="s">
        <v>20</v>
      </c>
      <c r="R98" s="51"/>
      <c r="S98" s="31"/>
      <c r="T98" s="66"/>
      <c r="U98" s="40"/>
      <c r="V98" s="39" t="s">
        <v>32</v>
      </c>
      <c r="W98" s="38" t="s">
        <v>33</v>
      </c>
      <c r="X98" s="38"/>
      <c r="Y98" s="38"/>
      <c r="Z98" s="65" t="s">
        <v>14</v>
      </c>
      <c r="AA98" s="66" t="e">
        <f>#REF!</f>
        <v>#REF!</v>
      </c>
      <c r="AB98" s="66" t="e">
        <f>#REF!</f>
        <v>#REF!</v>
      </c>
    </row>
    <row r="99" spans="1:28" ht="18" customHeight="1" x14ac:dyDescent="0.25">
      <c r="A99" s="152" t="s">
        <v>204</v>
      </c>
      <c r="B99" s="152"/>
      <c r="C99" s="152"/>
      <c r="D99" s="152"/>
      <c r="E99" s="152"/>
      <c r="F99" s="152"/>
      <c r="G99" s="152"/>
      <c r="H99" s="37"/>
      <c r="I99" s="42"/>
      <c r="J99" s="43"/>
      <c r="K99" s="97"/>
      <c r="L99" s="147"/>
      <c r="M99" s="40"/>
      <c r="N99" s="40"/>
      <c r="O99" s="37"/>
      <c r="P99" s="50" t="s">
        <v>34</v>
      </c>
      <c r="Q99" s="67" t="s">
        <v>23</v>
      </c>
      <c r="R99" s="38"/>
      <c r="S99" s="31"/>
      <c r="T99" s="66"/>
      <c r="U99" s="40"/>
      <c r="V99" s="39" t="s">
        <v>35</v>
      </c>
      <c r="W99" s="38" t="s">
        <v>36</v>
      </c>
      <c r="X99" s="38"/>
      <c r="Y99" s="38"/>
      <c r="Z99" s="65" t="s">
        <v>14</v>
      </c>
      <c r="AA99" s="68" t="e">
        <f>#REF!</f>
        <v>#REF!</v>
      </c>
      <c r="AB99" s="66" t="e">
        <f>#REF!</f>
        <v>#REF!</v>
      </c>
    </row>
    <row r="100" spans="1:28" ht="18" customHeight="1" x14ac:dyDescent="0.25">
      <c r="A100" s="152" t="s">
        <v>205</v>
      </c>
      <c r="B100" s="152"/>
      <c r="C100" s="152"/>
      <c r="D100" s="152"/>
      <c r="E100" s="152"/>
      <c r="F100" s="152"/>
      <c r="G100" s="152"/>
      <c r="H100" s="37">
        <v>7</v>
      </c>
      <c r="I100" s="42" t="s">
        <v>38</v>
      </c>
      <c r="J100" s="43"/>
      <c r="K100" s="97"/>
      <c r="L100" s="147" t="s">
        <v>14</v>
      </c>
      <c r="M100" s="40" t="e">
        <f>#REF!</f>
        <v>#REF!</v>
      </c>
      <c r="N100" s="40" t="e">
        <f>#REF!</f>
        <v>#REF!</v>
      </c>
      <c r="O100" s="37"/>
      <c r="P100" s="50" t="s">
        <v>39</v>
      </c>
      <c r="Q100" s="67" t="s">
        <v>40</v>
      </c>
      <c r="R100" s="38"/>
      <c r="S100" s="31"/>
      <c r="T100" s="66"/>
      <c r="U100" s="40" t="s">
        <v>206</v>
      </c>
      <c r="V100" s="39" t="s">
        <v>41</v>
      </c>
      <c r="W100" s="38" t="s">
        <v>42</v>
      </c>
      <c r="X100" s="38"/>
      <c r="Y100" s="38"/>
      <c r="Z100" s="65" t="s">
        <v>14</v>
      </c>
      <c r="AA100" s="66" t="e">
        <f>#REF!</f>
        <v>#REF!</v>
      </c>
      <c r="AB100" s="66" t="e">
        <f>#REF!</f>
        <v>#REF!</v>
      </c>
    </row>
    <row r="101" spans="1:28" ht="18" customHeight="1" x14ac:dyDescent="0.25">
      <c r="A101" s="152" t="s">
        <v>207</v>
      </c>
      <c r="B101" s="152"/>
      <c r="C101" s="152"/>
      <c r="D101" s="152"/>
      <c r="E101" s="152"/>
      <c r="F101" s="152"/>
      <c r="G101" s="152"/>
      <c r="H101" s="37">
        <v>8</v>
      </c>
      <c r="I101" s="30" t="s">
        <v>43</v>
      </c>
      <c r="J101" s="38"/>
      <c r="K101" s="31"/>
      <c r="L101" s="147"/>
      <c r="M101" s="39"/>
      <c r="N101" s="39"/>
      <c r="O101" s="37"/>
      <c r="P101" s="50" t="s">
        <v>44</v>
      </c>
      <c r="Q101" s="67" t="s">
        <v>20</v>
      </c>
      <c r="R101" s="51"/>
      <c r="S101" s="31"/>
      <c r="T101" s="66" t="e">
        <f>#REF!</f>
        <v>#REF!</v>
      </c>
      <c r="U101" s="40" t="e">
        <f>#REF!</f>
        <v>#REF!</v>
      </c>
      <c r="V101" s="39" t="s">
        <v>45</v>
      </c>
      <c r="W101" s="38" t="s">
        <v>46</v>
      </c>
      <c r="X101" s="38"/>
      <c r="Y101" s="38"/>
      <c r="Z101" s="65" t="s">
        <v>14</v>
      </c>
      <c r="AA101" s="66" t="e">
        <f>#REF!</f>
        <v>#REF!</v>
      </c>
      <c r="AB101" s="66" t="e">
        <f>#REF!</f>
        <v>#REF!</v>
      </c>
    </row>
    <row r="102" spans="1:28" ht="18" customHeight="1" x14ac:dyDescent="0.25">
      <c r="A102" s="152" t="s">
        <v>47</v>
      </c>
      <c r="B102" s="152"/>
      <c r="C102" s="152"/>
      <c r="D102" s="152"/>
      <c r="E102" s="152"/>
      <c r="F102" s="152"/>
      <c r="G102" s="152"/>
      <c r="H102" s="37"/>
      <c r="I102" s="50" t="s">
        <v>48</v>
      </c>
      <c r="J102" s="51" t="s">
        <v>20</v>
      </c>
      <c r="K102" s="153"/>
      <c r="M102" s="40" t="e">
        <f>#REF!</f>
        <v>#REF!</v>
      </c>
      <c r="N102" s="40" t="e">
        <f>#REF!</f>
        <v>#REF!</v>
      </c>
      <c r="O102" s="37"/>
      <c r="P102" s="50" t="s">
        <v>49</v>
      </c>
      <c r="Q102" s="67" t="s">
        <v>50</v>
      </c>
      <c r="R102" s="38"/>
      <c r="S102" s="31"/>
      <c r="T102" s="66" t="e">
        <f>#REF!</f>
        <v>#REF!</v>
      </c>
      <c r="U102" s="40" t="e">
        <f>#REF!</f>
        <v>#REF!</v>
      </c>
      <c r="V102" s="39" t="s">
        <v>51</v>
      </c>
      <c r="W102" s="38" t="s">
        <v>52</v>
      </c>
      <c r="X102" s="38"/>
      <c r="Y102" s="38"/>
      <c r="Z102" s="65" t="s">
        <v>14</v>
      </c>
      <c r="AA102" s="66" t="e">
        <f>#REF!</f>
        <v>#REF!</v>
      </c>
      <c r="AB102" s="66" t="e">
        <f>#REF!</f>
        <v>#REF!</v>
      </c>
    </row>
    <row r="103" spans="1:28" ht="18" customHeight="1" x14ac:dyDescent="0.25">
      <c r="H103" s="37"/>
      <c r="I103" s="30" t="s">
        <v>53</v>
      </c>
      <c r="J103" s="38" t="s">
        <v>54</v>
      </c>
      <c r="K103" s="31"/>
      <c r="M103" s="40" t="e">
        <f>#REF!</f>
        <v>#REF!</v>
      </c>
      <c r="N103" s="40" t="e">
        <f>#REF!</f>
        <v>#REF!</v>
      </c>
      <c r="O103" s="37"/>
      <c r="P103" s="50" t="s">
        <v>55</v>
      </c>
      <c r="Q103" s="67" t="s">
        <v>56</v>
      </c>
      <c r="R103" s="38"/>
      <c r="S103" s="31"/>
      <c r="T103" s="66" t="e">
        <f>T101/T102*100</f>
        <v>#REF!</v>
      </c>
      <c r="U103" s="40" t="e">
        <f>U101/U102*100</f>
        <v>#REF!</v>
      </c>
      <c r="V103" s="39" t="s">
        <v>57</v>
      </c>
      <c r="W103" s="38" t="s">
        <v>58</v>
      </c>
      <c r="X103" s="38"/>
      <c r="Y103" s="38"/>
      <c r="Z103" s="65" t="s">
        <v>14</v>
      </c>
      <c r="AA103" s="66" t="e">
        <f>#REF!</f>
        <v>#REF!</v>
      </c>
      <c r="AB103" s="66" t="e">
        <f>#REF!</f>
        <v>#REF!</v>
      </c>
    </row>
    <row r="104" spans="1:28" ht="18" customHeight="1" x14ac:dyDescent="0.25">
      <c r="A104" s="4" t="s">
        <v>1</v>
      </c>
      <c r="B104" s="5" t="s">
        <v>2</v>
      </c>
      <c r="C104" s="6"/>
      <c r="D104" s="7"/>
      <c r="E104" s="4" t="s">
        <v>3</v>
      </c>
      <c r="F104" s="77" t="s">
        <v>4</v>
      </c>
      <c r="G104" s="77" t="s">
        <v>5</v>
      </c>
      <c r="H104" s="37"/>
      <c r="I104" s="50" t="s">
        <v>59</v>
      </c>
      <c r="J104" s="51" t="s">
        <v>20</v>
      </c>
      <c r="K104" s="153"/>
      <c r="L104" t="s">
        <v>60</v>
      </c>
      <c r="M104" s="40" t="e">
        <f>#REF!</f>
        <v>#REF!</v>
      </c>
      <c r="N104" s="40" t="e">
        <f>#REF!</f>
        <v>#REF!</v>
      </c>
      <c r="O104" s="37"/>
      <c r="P104" s="50" t="s">
        <v>61</v>
      </c>
      <c r="Q104" s="67" t="s">
        <v>20</v>
      </c>
      <c r="R104" s="51"/>
      <c r="S104" s="31"/>
      <c r="T104" s="66" t="e">
        <f>#REF!</f>
        <v>#REF!</v>
      </c>
      <c r="U104" s="40" t="e">
        <f>#REF!/#REF!*100</f>
        <v>#REF!</v>
      </c>
      <c r="V104" s="39" t="s">
        <v>62</v>
      </c>
      <c r="W104" s="38" t="s">
        <v>63</v>
      </c>
      <c r="X104" s="38"/>
      <c r="Y104" s="38"/>
      <c r="Z104" s="65" t="s">
        <v>14</v>
      </c>
      <c r="AA104" s="66" t="e">
        <f>AA103+AA101+AA100+AA99</f>
        <v>#REF!</v>
      </c>
      <c r="AB104" s="66" t="e">
        <f>AB103+AB101+AB100+AB99</f>
        <v>#REF!</v>
      </c>
    </row>
    <row r="105" spans="1:28" ht="18" customHeight="1" x14ac:dyDescent="0.25">
      <c r="A105" s="12"/>
      <c r="B105" s="13"/>
      <c r="C105" s="14"/>
      <c r="D105" s="15"/>
      <c r="E105" s="12"/>
      <c r="F105" s="79"/>
      <c r="G105" s="79"/>
      <c r="H105" s="37"/>
      <c r="I105" s="30" t="s">
        <v>64</v>
      </c>
      <c r="J105" s="67" t="s">
        <v>50</v>
      </c>
      <c r="K105" s="31"/>
      <c r="L105" t="s">
        <v>60</v>
      </c>
      <c r="M105" s="40" t="e">
        <f>#REF!</f>
        <v>#REF!</v>
      </c>
      <c r="N105" s="40" t="e">
        <f>#REF!</f>
        <v>#REF!</v>
      </c>
      <c r="O105" s="37"/>
      <c r="P105" s="50" t="s">
        <v>65</v>
      </c>
      <c r="Q105" s="67" t="s">
        <v>23</v>
      </c>
      <c r="R105" s="38"/>
      <c r="S105" s="31"/>
      <c r="T105" s="66" t="e">
        <f>#REF!</f>
        <v>#REF!</v>
      </c>
      <c r="U105" s="40" t="e">
        <f>#REF!</f>
        <v>#REF!</v>
      </c>
      <c r="V105" s="80"/>
      <c r="W105" s="74" t="s">
        <v>66</v>
      </c>
      <c r="X105" s="74"/>
      <c r="Y105" s="74"/>
      <c r="Z105" s="81"/>
      <c r="AA105" s="75"/>
      <c r="AB105" s="81"/>
    </row>
    <row r="106" spans="1:28" ht="18" customHeight="1" x14ac:dyDescent="0.25">
      <c r="A106" s="25">
        <v>1</v>
      </c>
      <c r="B106" s="1">
        <v>2</v>
      </c>
      <c r="C106" s="2"/>
      <c r="D106" s="3"/>
      <c r="E106" s="25">
        <v>3</v>
      </c>
      <c r="F106" s="25">
        <v>4</v>
      </c>
      <c r="G106" s="25">
        <v>5</v>
      </c>
      <c r="H106" s="37"/>
      <c r="I106" s="30" t="s">
        <v>67</v>
      </c>
      <c r="J106" s="67" t="s">
        <v>68</v>
      </c>
      <c r="K106" s="31"/>
      <c r="L106" t="s">
        <v>60</v>
      </c>
      <c r="M106" s="40" t="e">
        <f>M104/M105*100</f>
        <v>#REF!</v>
      </c>
      <c r="N106" s="40" t="e">
        <f>N104/N105*100</f>
        <v>#REF!</v>
      </c>
      <c r="O106" s="37"/>
      <c r="P106" s="50" t="s">
        <v>69</v>
      </c>
      <c r="Q106" s="67" t="s">
        <v>54</v>
      </c>
      <c r="R106" s="38"/>
      <c r="S106" s="31"/>
      <c r="T106" s="66" t="e">
        <f>#REF!</f>
        <v>#REF!</v>
      </c>
      <c r="U106" s="40" t="e">
        <f>#REF!</f>
        <v>#REF!</v>
      </c>
    </row>
    <row r="107" spans="1:28" ht="18" customHeight="1" x14ac:dyDescent="0.25">
      <c r="A107" s="32">
        <v>1</v>
      </c>
      <c r="B107" s="82" t="s">
        <v>70</v>
      </c>
      <c r="C107" s="83"/>
      <c r="D107" s="154"/>
      <c r="E107" s="155" t="s">
        <v>60</v>
      </c>
      <c r="F107" s="84"/>
      <c r="G107" s="84"/>
      <c r="H107" s="37"/>
      <c r="I107" s="50" t="s">
        <v>71</v>
      </c>
      <c r="J107" s="51" t="s">
        <v>20</v>
      </c>
      <c r="K107" s="153"/>
      <c r="L107" t="s">
        <v>60</v>
      </c>
      <c r="M107" s="40" t="e">
        <f>#REF!</f>
        <v>#REF!</v>
      </c>
      <c r="N107" s="40" t="e">
        <f>#REF!</f>
        <v>#REF!</v>
      </c>
      <c r="O107" s="37"/>
      <c r="P107" s="50" t="s">
        <v>72</v>
      </c>
      <c r="Q107" s="67" t="s">
        <v>20</v>
      </c>
      <c r="R107" s="38"/>
      <c r="S107" s="31"/>
      <c r="T107" s="66" t="e">
        <f>#REF!</f>
        <v>#REF!</v>
      </c>
      <c r="U107" s="40" t="e">
        <f>#REF!/#REF!*100</f>
        <v>#REF!</v>
      </c>
      <c r="W107" s="156" t="s">
        <v>208</v>
      </c>
      <c r="X107" s="156"/>
      <c r="Y107" s="156"/>
      <c r="Z107" s="156"/>
      <c r="AA107" s="156"/>
      <c r="AB107" s="156"/>
    </row>
    <row r="108" spans="1:28" ht="18" customHeight="1" x14ac:dyDescent="0.25">
      <c r="A108" s="37"/>
      <c r="B108" s="30" t="s">
        <v>75</v>
      </c>
      <c r="C108" s="38"/>
      <c r="D108" s="31"/>
      <c r="E108" s="157"/>
      <c r="F108" s="120"/>
      <c r="G108" s="120" t="s">
        <v>209</v>
      </c>
      <c r="H108" s="37"/>
      <c r="I108" s="30" t="s">
        <v>64</v>
      </c>
      <c r="J108" s="67" t="s">
        <v>50</v>
      </c>
      <c r="K108" s="31"/>
      <c r="M108" s="40" t="e">
        <f>#REF!</f>
        <v>#REF!</v>
      </c>
      <c r="N108" s="40" t="e">
        <f>#REF!</f>
        <v>#REF!</v>
      </c>
      <c r="O108" s="37"/>
      <c r="P108" s="50" t="s">
        <v>73</v>
      </c>
      <c r="Q108" s="67" t="s">
        <v>74</v>
      </c>
      <c r="R108" s="38"/>
      <c r="S108" s="31"/>
      <c r="T108" s="157" t="s">
        <v>31</v>
      </c>
      <c r="U108" s="39" t="s">
        <v>31</v>
      </c>
    </row>
    <row r="109" spans="1:28" ht="18" customHeight="1" x14ac:dyDescent="0.25">
      <c r="A109" s="37"/>
      <c r="B109" s="30" t="s">
        <v>79</v>
      </c>
      <c r="C109" s="38"/>
      <c r="D109" s="31"/>
      <c r="E109" s="157"/>
      <c r="F109" s="120"/>
      <c r="G109" s="120"/>
      <c r="H109" s="37"/>
      <c r="I109" s="30" t="s">
        <v>67</v>
      </c>
      <c r="J109" s="67" t="s">
        <v>68</v>
      </c>
      <c r="K109" s="31"/>
      <c r="M109" s="40" t="e">
        <f>M107/M108*100</f>
        <v>#REF!</v>
      </c>
      <c r="N109" s="40" t="e">
        <f>N107/N108*100</f>
        <v>#REF!</v>
      </c>
      <c r="O109" s="37"/>
      <c r="P109" s="50" t="s">
        <v>77</v>
      </c>
      <c r="Q109" s="67" t="s">
        <v>78</v>
      </c>
      <c r="R109" s="38"/>
      <c r="S109" s="31"/>
      <c r="T109" s="157">
        <v>105</v>
      </c>
      <c r="U109" s="39">
        <f>T109</f>
        <v>105</v>
      </c>
    </row>
    <row r="110" spans="1:28" ht="18" customHeight="1" x14ac:dyDescent="0.25">
      <c r="A110" s="37"/>
      <c r="B110" s="30" t="s">
        <v>82</v>
      </c>
      <c r="C110" s="38"/>
      <c r="D110" s="31"/>
      <c r="E110" s="157" t="s">
        <v>83</v>
      </c>
      <c r="F110" s="72" t="e">
        <f>#REF!</f>
        <v>#REF!</v>
      </c>
      <c r="G110" s="72" t="e">
        <f>#REF!</f>
        <v>#REF!</v>
      </c>
      <c r="H110" s="37"/>
      <c r="I110" s="50" t="s">
        <v>80</v>
      </c>
      <c r="J110" s="51" t="s">
        <v>20</v>
      </c>
      <c r="K110" s="153"/>
      <c r="M110" s="40" t="e">
        <f>#REF!</f>
        <v>#REF!</v>
      </c>
      <c r="N110" s="40" t="e">
        <f>#REF!</f>
        <v>#REF!</v>
      </c>
      <c r="O110" s="37"/>
      <c r="P110" s="30"/>
      <c r="Q110" s="67" t="s">
        <v>81</v>
      </c>
      <c r="R110" s="38"/>
      <c r="S110" s="31"/>
      <c r="T110" s="157">
        <v>8.8000000000000007</v>
      </c>
      <c r="U110" s="39">
        <v>8.8000000000000007</v>
      </c>
    </row>
    <row r="111" spans="1:28" ht="18" customHeight="1" x14ac:dyDescent="0.25">
      <c r="A111" s="37"/>
      <c r="B111" s="30" t="s">
        <v>87</v>
      </c>
      <c r="C111" s="38"/>
      <c r="D111" s="31"/>
      <c r="E111" s="157" t="s">
        <v>88</v>
      </c>
      <c r="F111" s="40" t="e">
        <f>#REF!</f>
        <v>#REF!</v>
      </c>
      <c r="G111" s="40" t="e">
        <f>#REF!</f>
        <v>#REF!</v>
      </c>
      <c r="H111" s="37"/>
      <c r="I111" s="30" t="s">
        <v>64</v>
      </c>
      <c r="J111" s="67" t="s">
        <v>50</v>
      </c>
      <c r="K111" s="31"/>
      <c r="M111" s="40" t="e">
        <f>#REF!</f>
        <v>#REF!</v>
      </c>
      <c r="N111" s="40" t="e">
        <f>#REF!</f>
        <v>#REF!</v>
      </c>
      <c r="O111" s="37"/>
      <c r="P111" s="50" t="s">
        <v>85</v>
      </c>
      <c r="Q111" s="67" t="s">
        <v>78</v>
      </c>
      <c r="R111" s="38"/>
      <c r="S111" s="31"/>
      <c r="T111" s="157">
        <v>101</v>
      </c>
      <c r="U111" s="39">
        <f>T111</f>
        <v>101</v>
      </c>
    </row>
    <row r="112" spans="1:28" ht="18" customHeight="1" x14ac:dyDescent="0.25">
      <c r="A112" s="37"/>
      <c r="B112" s="30" t="s">
        <v>89</v>
      </c>
      <c r="C112" s="38"/>
      <c r="D112" s="31"/>
      <c r="E112" s="157" t="s">
        <v>88</v>
      </c>
      <c r="F112" s="93">
        <v>563.15</v>
      </c>
      <c r="G112" s="40" t="e">
        <f>#REF!</f>
        <v>#REF!</v>
      </c>
      <c r="H112" s="37"/>
      <c r="I112" s="30" t="s">
        <v>67</v>
      </c>
      <c r="J112" s="67" t="s">
        <v>68</v>
      </c>
      <c r="K112" s="31"/>
      <c r="M112" s="40" t="e">
        <f>M110/M111*100</f>
        <v>#REF!</v>
      </c>
      <c r="N112" s="40" t="e">
        <f>N110/N111*100</f>
        <v>#REF!</v>
      </c>
      <c r="O112" s="37"/>
      <c r="P112" s="30"/>
      <c r="Q112" s="67" t="s">
        <v>81</v>
      </c>
      <c r="R112" s="38"/>
      <c r="S112" s="31"/>
      <c r="T112" s="157">
        <v>6.98</v>
      </c>
      <c r="U112" s="39">
        <v>6.98</v>
      </c>
    </row>
    <row r="113" spans="1:33" ht="18" customHeight="1" x14ac:dyDescent="0.25">
      <c r="A113" s="37"/>
      <c r="B113" s="30" t="s">
        <v>92</v>
      </c>
      <c r="C113" s="38"/>
      <c r="D113" s="31"/>
      <c r="E113" s="157" t="s">
        <v>93</v>
      </c>
      <c r="F113" s="158" t="e">
        <f>#REF!</f>
        <v>#REF!</v>
      </c>
      <c r="G113" s="158" t="e">
        <f>#REF!</f>
        <v>#REF!</v>
      </c>
      <c r="H113" s="37"/>
      <c r="I113" s="50" t="s">
        <v>90</v>
      </c>
      <c r="J113" s="51" t="s">
        <v>20</v>
      </c>
      <c r="K113" s="153"/>
      <c r="M113" s="40" t="e">
        <f>#REF!</f>
        <v>#REF!</v>
      </c>
      <c r="N113" s="40" t="e">
        <f>#REF!</f>
        <v>#REF!</v>
      </c>
      <c r="O113" s="37">
        <v>10</v>
      </c>
      <c r="P113" s="42" t="s">
        <v>91</v>
      </c>
      <c r="Q113" s="43"/>
      <c r="R113" s="43"/>
      <c r="S113" s="31"/>
      <c r="T113" s="157" t="s">
        <v>31</v>
      </c>
      <c r="U113" s="39" t="s">
        <v>31</v>
      </c>
    </row>
    <row r="114" spans="1:33" ht="18" customHeight="1" x14ac:dyDescent="0.25">
      <c r="A114" s="37"/>
      <c r="B114" s="30"/>
      <c r="C114" s="38"/>
      <c r="D114" s="31"/>
      <c r="E114" s="157"/>
      <c r="F114" s="40"/>
      <c r="G114" s="40"/>
      <c r="H114" s="37"/>
      <c r="I114" s="30" t="s">
        <v>64</v>
      </c>
      <c r="J114" s="67" t="s">
        <v>50</v>
      </c>
      <c r="K114" s="31"/>
      <c r="M114" s="40" t="e">
        <f>#REF!</f>
        <v>#REF!</v>
      </c>
      <c r="N114" s="40" t="e">
        <f>#REF!</f>
        <v>#REF!</v>
      </c>
      <c r="O114" s="37"/>
      <c r="P114" s="50" t="s">
        <v>210</v>
      </c>
      <c r="Q114" s="51"/>
      <c r="R114" s="51"/>
      <c r="S114" s="31"/>
      <c r="T114" s="66"/>
      <c r="U114" s="40"/>
      <c r="V114" s="156" t="s">
        <v>211</v>
      </c>
      <c r="W114" s="156"/>
      <c r="X114" s="159"/>
      <c r="Y114" s="159"/>
      <c r="AA114" s="142" t="s">
        <v>212</v>
      </c>
      <c r="AB114" s="142"/>
      <c r="AC114" s="142"/>
      <c r="AD114" s="142"/>
      <c r="AE114" s="142"/>
      <c r="AF114" s="142"/>
      <c r="AG114" s="142"/>
    </row>
    <row r="115" spans="1:33" ht="18" customHeight="1" x14ac:dyDescent="0.25">
      <c r="A115" s="37">
        <v>2</v>
      </c>
      <c r="B115" s="42" t="s">
        <v>96</v>
      </c>
      <c r="C115" s="43"/>
      <c r="D115" s="97"/>
      <c r="E115" s="157"/>
      <c r="F115" s="40"/>
      <c r="G115" s="40"/>
      <c r="H115" s="37"/>
      <c r="I115" s="30" t="s">
        <v>67</v>
      </c>
      <c r="J115" s="67" t="s">
        <v>68</v>
      </c>
      <c r="K115" s="31"/>
      <c r="M115" s="40" t="e">
        <f>M113/M114*100</f>
        <v>#REF!</v>
      </c>
      <c r="N115" s="40" t="e">
        <f>N113/N114*100</f>
        <v>#REF!</v>
      </c>
      <c r="O115" s="37">
        <v>11</v>
      </c>
      <c r="P115" s="50" t="s">
        <v>95</v>
      </c>
      <c r="Q115" s="38"/>
      <c r="R115" s="38"/>
      <c r="S115" s="31"/>
      <c r="T115" s="157"/>
      <c r="U115" s="39"/>
    </row>
    <row r="116" spans="1:33" ht="18" customHeight="1" x14ac:dyDescent="0.25">
      <c r="A116" s="37"/>
      <c r="B116" s="30" t="s">
        <v>98</v>
      </c>
      <c r="C116" s="38"/>
      <c r="D116" s="31"/>
      <c r="E116" s="157" t="s">
        <v>14</v>
      </c>
      <c r="F116" s="40" t="e">
        <f>#REF!</f>
        <v>#REF!</v>
      </c>
      <c r="G116" s="40" t="e">
        <f>#REF!</f>
        <v>#REF!</v>
      </c>
      <c r="H116" s="37"/>
      <c r="I116" s="50" t="s">
        <v>97</v>
      </c>
      <c r="J116" s="51" t="s">
        <v>20</v>
      </c>
      <c r="K116" s="153"/>
      <c r="M116" s="40" t="e">
        <f>#REF!</f>
        <v>#REF!</v>
      </c>
      <c r="N116" s="40" t="e">
        <f>#REF!</f>
        <v>#REF!</v>
      </c>
      <c r="O116" s="37"/>
      <c r="P116" s="30"/>
      <c r="Q116" s="51" t="s">
        <v>20</v>
      </c>
      <c r="R116" s="38"/>
      <c r="S116" s="31"/>
      <c r="T116" s="66"/>
      <c r="U116" s="40"/>
      <c r="V116" s="160"/>
    </row>
    <row r="117" spans="1:33" ht="18" customHeight="1" x14ac:dyDescent="0.25">
      <c r="A117" s="37"/>
      <c r="B117" s="30" t="s">
        <v>99</v>
      </c>
      <c r="C117" s="38"/>
      <c r="D117" s="31"/>
      <c r="E117" s="157" t="s">
        <v>100</v>
      </c>
      <c r="F117" s="40" t="e">
        <f>#REF!</f>
        <v>#REF!</v>
      </c>
      <c r="G117" s="40" t="e">
        <f>#REF!</f>
        <v>#REF!</v>
      </c>
      <c r="H117" s="37"/>
      <c r="I117" s="30" t="s">
        <v>64</v>
      </c>
      <c r="J117" s="67" t="s">
        <v>50</v>
      </c>
      <c r="K117" s="31"/>
      <c r="M117" s="40" t="e">
        <f>#REF!</f>
        <v>#REF!</v>
      </c>
      <c r="N117" s="40" t="e">
        <f>#REF!</f>
        <v>#REF!</v>
      </c>
      <c r="O117" s="37"/>
      <c r="P117" s="30"/>
      <c r="Q117" s="51" t="s">
        <v>50</v>
      </c>
      <c r="R117" s="38"/>
      <c r="S117" s="31"/>
      <c r="T117" s="66"/>
      <c r="U117" s="40"/>
    </row>
    <row r="118" spans="1:33" ht="18" customHeight="1" x14ac:dyDescent="0.25">
      <c r="A118" s="37"/>
      <c r="B118" s="30" t="s">
        <v>101</v>
      </c>
      <c r="C118" s="38"/>
      <c r="D118" s="31"/>
      <c r="E118" s="157" t="s">
        <v>14</v>
      </c>
      <c r="F118" s="40" t="e">
        <f>#REF!</f>
        <v>#REF!</v>
      </c>
      <c r="G118" s="40" t="e">
        <f>#REF!</f>
        <v>#REF!</v>
      </c>
      <c r="H118" s="37"/>
      <c r="I118" s="30" t="s">
        <v>67</v>
      </c>
      <c r="J118" s="67" t="s">
        <v>68</v>
      </c>
      <c r="K118" s="31"/>
      <c r="M118" s="40" t="e">
        <f>M116/M117*100</f>
        <v>#REF!</v>
      </c>
      <c r="N118" s="40" t="e">
        <f>N116/N117*100</f>
        <v>#REF!</v>
      </c>
      <c r="O118" s="37"/>
      <c r="P118" s="30"/>
      <c r="Q118" s="51" t="s">
        <v>68</v>
      </c>
      <c r="R118" s="38"/>
      <c r="S118" s="31"/>
      <c r="T118" s="66"/>
      <c r="U118" s="40"/>
    </row>
    <row r="119" spans="1:33" ht="18" customHeight="1" x14ac:dyDescent="0.25">
      <c r="A119" s="37"/>
      <c r="B119" s="30" t="s">
        <v>104</v>
      </c>
      <c r="C119" s="38"/>
      <c r="D119" s="31"/>
      <c r="E119" s="157" t="s">
        <v>93</v>
      </c>
      <c r="F119" s="40" t="e">
        <f>#REF!</f>
        <v>#REF!</v>
      </c>
      <c r="G119" s="40" t="e">
        <f>#REF!</f>
        <v>#REF!</v>
      </c>
      <c r="H119" s="37"/>
      <c r="I119" s="50" t="s">
        <v>102</v>
      </c>
      <c r="J119" s="51" t="s">
        <v>20</v>
      </c>
      <c r="K119" s="153"/>
      <c r="M119" s="40" t="e">
        <f>#REF!</f>
        <v>#REF!</v>
      </c>
      <c r="N119" s="40" t="e">
        <f>#REF!</f>
        <v>#REF!</v>
      </c>
      <c r="O119" s="37"/>
      <c r="P119" s="30"/>
      <c r="Q119" s="67" t="s">
        <v>103</v>
      </c>
      <c r="R119" s="38"/>
      <c r="S119" s="31"/>
      <c r="T119" s="157"/>
      <c r="U119" s="39"/>
      <c r="V119" s="160"/>
    </row>
    <row r="120" spans="1:33" ht="18" customHeight="1" x14ac:dyDescent="0.25">
      <c r="A120" s="37"/>
      <c r="B120" s="30" t="s">
        <v>107</v>
      </c>
      <c r="C120" s="38"/>
      <c r="D120" s="31"/>
      <c r="E120" s="157" t="s">
        <v>14</v>
      </c>
      <c r="F120" s="40" t="e">
        <f>#REF!</f>
        <v>#REF!</v>
      </c>
      <c r="G120" s="40" t="e">
        <f>#REF!</f>
        <v>#REF!</v>
      </c>
      <c r="H120" s="37"/>
      <c r="I120" s="30" t="s">
        <v>64</v>
      </c>
      <c r="J120" s="67" t="s">
        <v>50</v>
      </c>
      <c r="K120" s="31"/>
      <c r="M120" s="40" t="e">
        <f>#REF!</f>
        <v>#REF!</v>
      </c>
      <c r="N120" s="40" t="e">
        <f>#REF!</f>
        <v>#REF!</v>
      </c>
      <c r="O120" s="37"/>
      <c r="P120" s="30"/>
      <c r="Q120" s="67" t="s">
        <v>105</v>
      </c>
      <c r="R120" s="38"/>
      <c r="S120" s="31"/>
      <c r="T120" s="157"/>
      <c r="U120" s="39"/>
    </row>
    <row r="121" spans="1:33" ht="18" customHeight="1" x14ac:dyDescent="0.25">
      <c r="A121" s="37"/>
      <c r="B121" s="30"/>
      <c r="C121" s="38"/>
      <c r="D121" s="31"/>
      <c r="E121" s="157"/>
      <c r="F121" s="40"/>
      <c r="G121" s="40"/>
      <c r="H121" s="37"/>
      <c r="I121" s="30" t="s">
        <v>67</v>
      </c>
      <c r="J121" s="67" t="s">
        <v>68</v>
      </c>
      <c r="K121" s="31"/>
      <c r="M121" s="40" t="e">
        <f>M119/M120*100</f>
        <v>#REF!</v>
      </c>
      <c r="N121" s="40" t="e">
        <f>N119/N120*100</f>
        <v>#REF!</v>
      </c>
      <c r="O121" s="37"/>
      <c r="P121" s="30"/>
      <c r="Q121" s="67" t="s">
        <v>108</v>
      </c>
      <c r="R121" s="38"/>
      <c r="S121" s="31"/>
      <c r="T121" s="66"/>
      <c r="U121" s="40"/>
    </row>
    <row r="122" spans="1:33" ht="18" customHeight="1" x14ac:dyDescent="0.25">
      <c r="A122" s="37">
        <v>3</v>
      </c>
      <c r="B122" s="42" t="s">
        <v>113</v>
      </c>
      <c r="C122" s="43"/>
      <c r="D122" s="97"/>
      <c r="E122" s="157"/>
      <c r="F122" s="40"/>
      <c r="G122" s="40"/>
      <c r="H122" s="37"/>
      <c r="I122" s="50" t="s">
        <v>213</v>
      </c>
      <c r="J122" s="67" t="s">
        <v>50</v>
      </c>
      <c r="K122" s="153"/>
      <c r="M122" s="40" t="e">
        <f>#REF!</f>
        <v>#REF!</v>
      </c>
      <c r="N122" s="40" t="e">
        <f>#REF!</f>
        <v>#REF!</v>
      </c>
      <c r="O122" s="37"/>
      <c r="P122" s="30"/>
      <c r="Q122" s="67" t="s">
        <v>112</v>
      </c>
      <c r="R122" s="38"/>
      <c r="S122" s="31"/>
      <c r="T122" s="66"/>
      <c r="U122" s="40"/>
    </row>
    <row r="123" spans="1:33" ht="18" customHeight="1" x14ac:dyDescent="0.25">
      <c r="A123" s="37"/>
      <c r="B123" s="30" t="s">
        <v>214</v>
      </c>
      <c r="C123" s="38"/>
      <c r="D123" s="31"/>
      <c r="E123" s="157" t="s">
        <v>93</v>
      </c>
      <c r="F123" s="158" t="e">
        <f>#REF!</f>
        <v>#REF!</v>
      </c>
      <c r="G123" s="158" t="e">
        <f>#REF!</f>
        <v>#REF!</v>
      </c>
      <c r="H123" s="37"/>
      <c r="I123" s="30" t="s">
        <v>114</v>
      </c>
      <c r="J123" s="67" t="s">
        <v>68</v>
      </c>
      <c r="K123" s="31"/>
      <c r="M123" s="40" t="e">
        <f>#REF!</f>
        <v>#REF!</v>
      </c>
      <c r="N123" s="40" t="e">
        <f>#REF!/#REF!*100</f>
        <v>#REF!</v>
      </c>
      <c r="O123" s="37"/>
      <c r="P123" s="30" t="s">
        <v>119</v>
      </c>
      <c r="Q123" s="38"/>
      <c r="R123" s="38"/>
      <c r="S123" s="31"/>
      <c r="T123" s="66"/>
      <c r="U123" s="40"/>
    </row>
    <row r="124" spans="1:33" ht="18" customHeight="1" x14ac:dyDescent="0.25">
      <c r="A124" s="37"/>
      <c r="B124" s="30" t="s">
        <v>136</v>
      </c>
      <c r="C124" s="38"/>
      <c r="D124" s="31"/>
      <c r="E124" s="157" t="s">
        <v>93</v>
      </c>
      <c r="F124" s="158" t="e">
        <f>#REF!</f>
        <v>#REF!</v>
      </c>
      <c r="G124" s="158" t="e">
        <f>#REF!</f>
        <v>#REF!</v>
      </c>
      <c r="H124" s="37"/>
      <c r="I124" s="50" t="s">
        <v>118</v>
      </c>
      <c r="J124" s="67" t="s">
        <v>50</v>
      </c>
      <c r="K124" s="153"/>
      <c r="M124" s="40" t="e">
        <f>#REF!</f>
        <v>#REF!</v>
      </c>
      <c r="N124" s="40" t="e">
        <f>#REF!</f>
        <v>#REF!</v>
      </c>
      <c r="O124" s="30"/>
      <c r="P124" s="30" t="s">
        <v>121</v>
      </c>
      <c r="Q124" s="38"/>
      <c r="R124" s="38"/>
      <c r="S124" s="31"/>
      <c r="T124" s="66"/>
      <c r="U124" s="40"/>
    </row>
    <row r="125" spans="1:33" ht="18" customHeight="1" x14ac:dyDescent="0.25">
      <c r="A125" s="37"/>
      <c r="B125" s="30" t="s">
        <v>215</v>
      </c>
      <c r="C125" s="38"/>
      <c r="D125" s="31"/>
      <c r="E125" s="157" t="s">
        <v>93</v>
      </c>
      <c r="F125" s="158" t="e">
        <f>#REF!</f>
        <v>#REF!</v>
      </c>
      <c r="G125" s="158" t="e">
        <f>#REF!</f>
        <v>#REF!</v>
      </c>
      <c r="H125" s="37"/>
      <c r="I125" s="30" t="s">
        <v>114</v>
      </c>
      <c r="J125" s="67" t="s">
        <v>68</v>
      </c>
      <c r="K125" s="31"/>
      <c r="M125" s="40" t="e">
        <f>#REF!</f>
        <v>#REF!</v>
      </c>
      <c r="N125" s="40" t="e">
        <f>#REF!/#REF!*100</f>
        <v>#REF!</v>
      </c>
      <c r="O125" s="37">
        <v>12</v>
      </c>
      <c r="P125" s="161" t="s">
        <v>126</v>
      </c>
      <c r="Q125" s="162" t="s">
        <v>216</v>
      </c>
      <c r="R125" s="163" t="s">
        <v>217</v>
      </c>
      <c r="S125" s="74"/>
      <c r="T125" s="74"/>
      <c r="U125" s="75"/>
    </row>
    <row r="126" spans="1:33" ht="18" customHeight="1" x14ac:dyDescent="0.25">
      <c r="A126" s="37"/>
      <c r="B126" s="30" t="s">
        <v>143</v>
      </c>
      <c r="C126" s="38"/>
      <c r="D126" s="31"/>
      <c r="E126" s="157" t="s">
        <v>93</v>
      </c>
      <c r="F126" s="158" t="e">
        <f>F125+F124</f>
        <v>#REF!</v>
      </c>
      <c r="G126" s="158" t="e">
        <f>G125+G124</f>
        <v>#REF!</v>
      </c>
      <c r="H126" s="37"/>
      <c r="I126" s="50" t="s">
        <v>125</v>
      </c>
      <c r="J126" s="67" t="s">
        <v>50</v>
      </c>
      <c r="K126" s="153"/>
      <c r="M126" s="40" t="e">
        <f>#REF!</f>
        <v>#REF!</v>
      </c>
      <c r="N126" s="40" t="e">
        <f>#REF!</f>
        <v>#REF!</v>
      </c>
      <c r="O126" s="113" t="s">
        <v>1</v>
      </c>
      <c r="P126" s="113" t="s">
        <v>130</v>
      </c>
      <c r="Q126" s="113" t="s">
        <v>131</v>
      </c>
      <c r="R126" s="113" t="s">
        <v>68</v>
      </c>
      <c r="S126" s="113" t="s">
        <v>218</v>
      </c>
      <c r="T126" s="113" t="s">
        <v>133</v>
      </c>
      <c r="U126" s="113" t="s">
        <v>134</v>
      </c>
    </row>
    <row r="127" spans="1:33" ht="18" customHeight="1" x14ac:dyDescent="0.25">
      <c r="A127" s="37"/>
      <c r="B127" s="50" t="s">
        <v>219</v>
      </c>
      <c r="C127" s="51"/>
      <c r="D127" s="153"/>
      <c r="E127" s="157" t="s">
        <v>93</v>
      </c>
      <c r="F127" s="164"/>
      <c r="G127" s="164">
        <v>694</v>
      </c>
      <c r="H127" s="37"/>
      <c r="I127" s="30" t="s">
        <v>114</v>
      </c>
      <c r="J127" s="67" t="s">
        <v>68</v>
      </c>
      <c r="K127" s="31"/>
      <c r="M127" s="40" t="e">
        <f>#REF!</f>
        <v>#REF!</v>
      </c>
      <c r="N127" s="40" t="e">
        <f>#REF!/#REF!*100</f>
        <v>#REF!</v>
      </c>
      <c r="O127" s="39" t="s">
        <v>24</v>
      </c>
      <c r="P127" s="165" t="s">
        <v>220</v>
      </c>
      <c r="Q127" s="166" t="e">
        <f>#REF!</f>
        <v>#REF!</v>
      </c>
      <c r="R127" s="166" t="e">
        <f>#REF!</f>
        <v>#REF!</v>
      </c>
      <c r="S127" s="167" t="e">
        <f>#REF!</f>
        <v>#REF!</v>
      </c>
      <c r="T127" s="168" t="e">
        <f>#REF!</f>
        <v>#REF!</v>
      </c>
      <c r="U127" s="168" t="e">
        <f>#REF!</f>
        <v>#REF!</v>
      </c>
    </row>
    <row r="128" spans="1:33" ht="18" customHeight="1" x14ac:dyDescent="0.25">
      <c r="A128" s="37"/>
      <c r="B128" s="30" t="s">
        <v>221</v>
      </c>
      <c r="C128" s="38"/>
      <c r="D128" s="31"/>
      <c r="E128" s="157" t="s">
        <v>93</v>
      </c>
      <c r="F128" s="158"/>
      <c r="G128" s="158"/>
      <c r="H128" s="37"/>
      <c r="I128" s="50" t="s">
        <v>137</v>
      </c>
      <c r="J128" s="67" t="s">
        <v>50</v>
      </c>
      <c r="K128" s="153"/>
      <c r="M128" s="40" t="e">
        <f>#REF!</f>
        <v>#REF!</v>
      </c>
      <c r="N128" s="40" t="e">
        <f>#REF!</f>
        <v>#REF!</v>
      </c>
      <c r="O128" s="39" t="s">
        <v>32</v>
      </c>
      <c r="P128" s="169" t="s">
        <v>222</v>
      </c>
      <c r="Q128" s="170" t="e">
        <f>#REF!</f>
        <v>#REF!</v>
      </c>
      <c r="R128" s="170" t="e">
        <f>#REF!</f>
        <v>#REF!</v>
      </c>
      <c r="S128" s="171" t="e">
        <f>#REF!</f>
        <v>#REF!</v>
      </c>
      <c r="T128" s="172" t="e">
        <f>#REF!</f>
        <v>#REF!</v>
      </c>
      <c r="U128" s="172" t="e">
        <f>#REF!</f>
        <v>#REF!</v>
      </c>
    </row>
    <row r="129" spans="1:21" ht="18" customHeight="1" x14ac:dyDescent="0.25">
      <c r="A129" s="37"/>
      <c r="B129" s="30" t="s">
        <v>223</v>
      </c>
      <c r="C129" s="38"/>
      <c r="D129" s="31"/>
      <c r="E129" s="157" t="s">
        <v>93</v>
      </c>
      <c r="F129" s="158" t="e">
        <f>F126-F128-F127</f>
        <v>#REF!</v>
      </c>
      <c r="G129" s="158" t="e">
        <f>G126-G128-G127</f>
        <v>#REF!</v>
      </c>
      <c r="H129" s="37"/>
      <c r="I129" s="30" t="s">
        <v>114</v>
      </c>
      <c r="J129" s="67" t="s">
        <v>68</v>
      </c>
      <c r="K129" s="31"/>
      <c r="M129" s="40" t="e">
        <f>#REF!</f>
        <v>#REF!</v>
      </c>
      <c r="N129" s="40" t="e">
        <f>#REF!/#REF!*100</f>
        <v>#REF!</v>
      </c>
      <c r="O129" s="39" t="s">
        <v>35</v>
      </c>
      <c r="P129" s="169" t="s">
        <v>224</v>
      </c>
      <c r="Q129" s="170" t="e">
        <f>#REF!</f>
        <v>#REF!</v>
      </c>
      <c r="R129" s="170" t="e">
        <f>#REF!</f>
        <v>#REF!</v>
      </c>
      <c r="S129" s="171" t="e">
        <f>#REF!</f>
        <v>#REF!</v>
      </c>
      <c r="T129" s="172" t="e">
        <f>#REF!</f>
        <v>#REF!</v>
      </c>
      <c r="U129" s="172" t="e">
        <f>#REF!</f>
        <v>#REF!</v>
      </c>
    </row>
    <row r="130" spans="1:21" ht="18" customHeight="1" x14ac:dyDescent="0.25">
      <c r="A130" s="37"/>
      <c r="B130" s="30"/>
      <c r="C130" s="38"/>
      <c r="D130" s="31"/>
      <c r="E130" s="157"/>
      <c r="F130" s="158"/>
      <c r="G130" s="158"/>
      <c r="H130" s="37"/>
      <c r="I130" s="42" t="s">
        <v>144</v>
      </c>
      <c r="J130" s="38"/>
      <c r="K130" s="31"/>
      <c r="M130" s="44"/>
      <c r="N130" s="44"/>
      <c r="O130" s="39" t="s">
        <v>41</v>
      </c>
      <c r="P130" s="169" t="s">
        <v>225</v>
      </c>
      <c r="Q130" s="170" t="e">
        <f>#REF!</f>
        <v>#REF!</v>
      </c>
      <c r="R130" s="170" t="e">
        <f>#REF!</f>
        <v>#REF!</v>
      </c>
      <c r="S130" s="171" t="e">
        <f>#REF!</f>
        <v>#REF!</v>
      </c>
      <c r="T130" s="172" t="e">
        <f>#REF!</f>
        <v>#REF!</v>
      </c>
      <c r="U130" s="172" t="e">
        <f>#REF!</f>
        <v>#REF!</v>
      </c>
    </row>
    <row r="131" spans="1:21" ht="18" customHeight="1" x14ac:dyDescent="0.25">
      <c r="A131" s="37">
        <v>4</v>
      </c>
      <c r="B131" s="42" t="s">
        <v>162</v>
      </c>
      <c r="C131" s="43"/>
      <c r="D131" s="97"/>
      <c r="E131" s="157"/>
      <c r="F131" s="158"/>
      <c r="G131" s="158"/>
      <c r="H131" s="37"/>
      <c r="I131" s="50" t="s">
        <v>226</v>
      </c>
      <c r="J131" s="123" t="s">
        <v>50</v>
      </c>
      <c r="K131" s="153"/>
      <c r="M131" s="40" t="e">
        <f>#REF!</f>
        <v>#REF!</v>
      </c>
      <c r="N131" s="40" t="e">
        <f>#REF!</f>
        <v>#REF!</v>
      </c>
      <c r="O131" s="39" t="s">
        <v>45</v>
      </c>
      <c r="P131" s="169" t="s">
        <v>227</v>
      </c>
      <c r="Q131" s="170" t="e">
        <f>#REF!</f>
        <v>#REF!</v>
      </c>
      <c r="R131" s="170" t="e">
        <f>#REF!</f>
        <v>#REF!</v>
      </c>
      <c r="S131" s="171" t="e">
        <f>#REF!</f>
        <v>#REF!</v>
      </c>
      <c r="T131" s="172" t="e">
        <f>#REF!</f>
        <v>#REF!</v>
      </c>
      <c r="U131" s="172" t="e">
        <f>#REF!</f>
        <v>#REF!</v>
      </c>
    </row>
    <row r="132" spans="1:21" ht="18" customHeight="1" x14ac:dyDescent="0.25">
      <c r="A132" s="37"/>
      <c r="B132" s="30" t="s">
        <v>175</v>
      </c>
      <c r="C132" s="38"/>
      <c r="D132" s="31"/>
      <c r="E132" s="157" t="s">
        <v>93</v>
      </c>
      <c r="F132" s="158" t="e">
        <f>#REF!</f>
        <v>#REF!</v>
      </c>
      <c r="G132" s="158" t="e">
        <f>#REF!</f>
        <v>#REF!</v>
      </c>
      <c r="H132" s="37"/>
      <c r="I132" s="50" t="s">
        <v>152</v>
      </c>
      <c r="J132" s="123" t="s">
        <v>68</v>
      </c>
      <c r="K132" s="31"/>
      <c r="M132" s="40" t="e">
        <f>#REF!</f>
        <v>#REF!</v>
      </c>
      <c r="N132" s="40" t="e">
        <f>#REF!/#REF!*100</f>
        <v>#REF!</v>
      </c>
      <c r="O132" s="39" t="s">
        <v>51</v>
      </c>
      <c r="P132" s="169" t="s">
        <v>228</v>
      </c>
      <c r="Q132" s="170" t="e">
        <f>#REF!</f>
        <v>#REF!</v>
      </c>
      <c r="R132" s="170" t="e">
        <f>#REF!</f>
        <v>#REF!</v>
      </c>
      <c r="S132" s="171" t="e">
        <f>#REF!</f>
        <v>#REF!</v>
      </c>
      <c r="T132" s="172" t="e">
        <f>#REF!</f>
        <v>#REF!</v>
      </c>
      <c r="U132" s="172" t="e">
        <f>#REF!</f>
        <v>#REF!</v>
      </c>
    </row>
    <row r="133" spans="1:21" ht="18" customHeight="1" x14ac:dyDescent="0.25">
      <c r="A133" s="37"/>
      <c r="B133" s="30" t="s">
        <v>179</v>
      </c>
      <c r="C133" s="38"/>
      <c r="D133" s="31"/>
      <c r="E133" s="157" t="s">
        <v>93</v>
      </c>
      <c r="F133" s="158" t="e">
        <f>#REF!</f>
        <v>#REF!</v>
      </c>
      <c r="G133" s="158" t="e">
        <f>#REF!</f>
        <v>#REF!</v>
      </c>
      <c r="H133" s="37"/>
      <c r="I133" s="50" t="s">
        <v>156</v>
      </c>
      <c r="J133" s="123" t="s">
        <v>50</v>
      </c>
      <c r="K133" s="153"/>
      <c r="M133" s="40" t="e">
        <f>#REF!</f>
        <v>#REF!</v>
      </c>
      <c r="N133" s="40" t="e">
        <f>#REF!</f>
        <v>#REF!</v>
      </c>
      <c r="O133" s="65" t="s">
        <v>57</v>
      </c>
      <c r="P133" s="169" t="s">
        <v>166</v>
      </c>
      <c r="Q133" s="170" t="e">
        <f>#REF!</f>
        <v>#REF!</v>
      </c>
      <c r="R133" s="170" t="e">
        <f>#REF!</f>
        <v>#REF!</v>
      </c>
      <c r="S133" s="171" t="e">
        <f>#REF!</f>
        <v>#REF!</v>
      </c>
      <c r="T133" s="172" t="e">
        <f>#REF!</f>
        <v>#REF!</v>
      </c>
      <c r="U133" s="172" t="e">
        <f>#REF!</f>
        <v>#REF!</v>
      </c>
    </row>
    <row r="134" spans="1:21" ht="18" customHeight="1" x14ac:dyDescent="0.25">
      <c r="A134" s="37"/>
      <c r="B134" s="30" t="s">
        <v>184</v>
      </c>
      <c r="C134" s="38"/>
      <c r="D134" s="31"/>
      <c r="E134" s="157" t="s">
        <v>93</v>
      </c>
      <c r="F134" s="158" t="e">
        <f>F133+F132</f>
        <v>#REF!</v>
      </c>
      <c r="G134" s="158" t="e">
        <f>G133+G132</f>
        <v>#REF!</v>
      </c>
      <c r="H134" s="37"/>
      <c r="I134" s="50" t="s">
        <v>159</v>
      </c>
      <c r="J134" s="123" t="s">
        <v>68</v>
      </c>
      <c r="K134" s="31"/>
      <c r="M134" s="40" t="e">
        <f>#REF!</f>
        <v>#REF!</v>
      </c>
      <c r="N134" s="40" t="e">
        <f>#REF!/#REF!*100</f>
        <v>#REF!</v>
      </c>
      <c r="O134" s="39" t="s">
        <v>62</v>
      </c>
      <c r="P134" s="169" t="s">
        <v>229</v>
      </c>
      <c r="Q134" s="170" t="e">
        <f>#REF!</f>
        <v>#REF!</v>
      </c>
      <c r="R134" s="170" t="e">
        <f>#REF!</f>
        <v>#REF!</v>
      </c>
      <c r="S134" s="171" t="e">
        <f>#REF!</f>
        <v>#REF!</v>
      </c>
      <c r="T134" s="172" t="e">
        <f>#REF!</f>
        <v>#REF!</v>
      </c>
      <c r="U134" s="172" t="e">
        <f>#REF!</f>
        <v>#REF!</v>
      </c>
    </row>
    <row r="135" spans="1:21" ht="18" customHeight="1" x14ac:dyDescent="0.25">
      <c r="A135" s="37"/>
      <c r="B135" s="50" t="s">
        <v>230</v>
      </c>
      <c r="C135" s="51"/>
      <c r="D135" s="153"/>
      <c r="E135" s="157" t="s">
        <v>93</v>
      </c>
      <c r="F135" s="164"/>
      <c r="G135" s="164">
        <v>137</v>
      </c>
      <c r="H135" s="37"/>
      <c r="I135" s="50" t="s">
        <v>163</v>
      </c>
      <c r="J135" s="123" t="s">
        <v>50</v>
      </c>
      <c r="K135" s="153"/>
      <c r="M135" s="40" t="e">
        <f>#REF!</f>
        <v>#REF!</v>
      </c>
      <c r="N135" s="40" t="e">
        <f>#REF!</f>
        <v>#REF!</v>
      </c>
      <c r="O135" s="39" t="s">
        <v>167</v>
      </c>
      <c r="P135" s="169" t="s">
        <v>231</v>
      </c>
      <c r="Q135" s="170" t="e">
        <f>#REF!</f>
        <v>#REF!</v>
      </c>
      <c r="R135" s="170" t="e">
        <f>#REF!</f>
        <v>#REF!</v>
      </c>
      <c r="S135" s="171" t="e">
        <f>#REF!</f>
        <v>#REF!</v>
      </c>
      <c r="T135" s="172" t="e">
        <f>#REF!</f>
        <v>#REF!</v>
      </c>
      <c r="U135" s="172" t="e">
        <f>#REF!</f>
        <v>#REF!</v>
      </c>
    </row>
    <row r="136" spans="1:21" ht="18" customHeight="1" x14ac:dyDescent="0.25">
      <c r="A136" s="37"/>
      <c r="B136" s="30" t="s">
        <v>232</v>
      </c>
      <c r="C136" s="38"/>
      <c r="D136" s="31"/>
      <c r="E136" s="157" t="s">
        <v>93</v>
      </c>
      <c r="F136" s="158"/>
      <c r="G136" s="158"/>
      <c r="H136" s="37"/>
      <c r="I136" s="50" t="s">
        <v>67</v>
      </c>
      <c r="J136" s="123" t="s">
        <v>68</v>
      </c>
      <c r="K136" s="153"/>
      <c r="M136" s="40" t="e">
        <f>#REF!</f>
        <v>#REF!</v>
      </c>
      <c r="N136" s="40" t="e">
        <f>#REF!/#REF!*100</f>
        <v>#REF!</v>
      </c>
      <c r="O136" s="39" t="s">
        <v>172</v>
      </c>
      <c r="P136" s="169" t="s">
        <v>233</v>
      </c>
      <c r="Q136" s="170" t="e">
        <f>#REF!</f>
        <v>#REF!</v>
      </c>
      <c r="R136" s="170" t="e">
        <f>#REF!</f>
        <v>#REF!</v>
      </c>
      <c r="S136" s="171" t="e">
        <f>#REF!</f>
        <v>#REF!</v>
      </c>
      <c r="T136" s="172" t="e">
        <f>#REF!</f>
        <v>#REF!</v>
      </c>
      <c r="U136" s="172" t="e">
        <f>#REF!</f>
        <v>#REF!</v>
      </c>
    </row>
    <row r="137" spans="1:21" ht="18" customHeight="1" x14ac:dyDescent="0.25">
      <c r="A137" s="37"/>
      <c r="B137" s="30" t="s">
        <v>234</v>
      </c>
      <c r="C137" s="38"/>
      <c r="D137" s="31"/>
      <c r="E137" s="157"/>
      <c r="F137" s="158"/>
      <c r="G137" s="158"/>
      <c r="H137" s="37"/>
      <c r="I137" s="50" t="s">
        <v>171</v>
      </c>
      <c r="J137" s="123" t="s">
        <v>50</v>
      </c>
      <c r="K137" s="153"/>
      <c r="M137" s="40" t="e">
        <f>#REF!</f>
        <v>#REF!</v>
      </c>
      <c r="N137" s="139" t="e">
        <f>#REF!</f>
        <v>#REF!</v>
      </c>
      <c r="O137" s="39" t="s">
        <v>176</v>
      </c>
      <c r="P137" s="169" t="s">
        <v>235</v>
      </c>
      <c r="Q137" s="170" t="e">
        <f>#REF!</f>
        <v>#REF!</v>
      </c>
      <c r="R137" s="170" t="e">
        <f>#REF!</f>
        <v>#REF!</v>
      </c>
      <c r="S137" s="171" t="e">
        <f>#REF!</f>
        <v>#REF!</v>
      </c>
      <c r="T137" s="172" t="e">
        <f>#REF!</f>
        <v>#REF!</v>
      </c>
      <c r="U137" s="172" t="e">
        <f>#REF!</f>
        <v>#REF!</v>
      </c>
    </row>
    <row r="138" spans="1:21" ht="18" customHeight="1" x14ac:dyDescent="0.25">
      <c r="A138" s="131"/>
      <c r="B138" s="73" t="s">
        <v>199</v>
      </c>
      <c r="C138" s="74"/>
      <c r="D138" s="75"/>
      <c r="E138" s="173" t="s">
        <v>93</v>
      </c>
      <c r="F138" s="174" t="e">
        <f>F134-F136-F135</f>
        <v>#REF!</v>
      </c>
      <c r="G138" s="175" t="e">
        <f>(G134-G136-G135)</f>
        <v>#REF!</v>
      </c>
      <c r="H138" s="37"/>
      <c r="I138" s="50" t="s">
        <v>34</v>
      </c>
      <c r="J138" s="123" t="s">
        <v>68</v>
      </c>
      <c r="K138" s="31"/>
      <c r="M138" s="40" t="e">
        <f>#REF!</f>
        <v>#REF!</v>
      </c>
      <c r="N138" s="40" t="e">
        <f>#REF!/#REF!*100</f>
        <v>#REF!</v>
      </c>
      <c r="O138" s="39" t="s">
        <v>181</v>
      </c>
      <c r="P138" s="169" t="s">
        <v>236</v>
      </c>
      <c r="Q138" s="176" t="e">
        <f>#REF!</f>
        <v>#REF!</v>
      </c>
      <c r="R138" s="176" t="e">
        <f>#REF!</f>
        <v>#REF!</v>
      </c>
      <c r="S138" s="171" t="e">
        <f>#REF!</f>
        <v>#REF!</v>
      </c>
      <c r="T138" s="172" t="e">
        <f>#REF!</f>
        <v>#REF!</v>
      </c>
      <c r="U138" s="172" t="e">
        <f>#REF!</f>
        <v>#REF!</v>
      </c>
    </row>
    <row r="139" spans="1:21" ht="18" customHeight="1" x14ac:dyDescent="0.25">
      <c r="H139" s="37"/>
      <c r="I139" s="50" t="s">
        <v>237</v>
      </c>
      <c r="J139" s="123" t="s">
        <v>50</v>
      </c>
      <c r="K139" s="153"/>
      <c r="M139" s="40" t="e">
        <f>#REF!</f>
        <v>#REF!</v>
      </c>
      <c r="N139" s="40" t="e">
        <f>#REF!</f>
        <v>#REF!</v>
      </c>
      <c r="O139" s="39" t="s">
        <v>186</v>
      </c>
      <c r="P139" s="169" t="s">
        <v>238</v>
      </c>
      <c r="Q139" s="176" t="e">
        <f>#REF!</f>
        <v>#REF!</v>
      </c>
      <c r="R139" s="176" t="e">
        <f>#REF!</f>
        <v>#REF!</v>
      </c>
      <c r="S139" s="171" t="e">
        <f>#REF!</f>
        <v>#REF!</v>
      </c>
      <c r="T139" s="172" t="e">
        <f>#REF!</f>
        <v>#REF!</v>
      </c>
      <c r="U139" s="172" t="e">
        <f>#REF!</f>
        <v>#REF!</v>
      </c>
    </row>
    <row r="140" spans="1:21" ht="18" customHeight="1" x14ac:dyDescent="0.25">
      <c r="H140" s="37"/>
      <c r="I140" s="50" t="s">
        <v>185</v>
      </c>
      <c r="J140" s="123" t="s">
        <v>68</v>
      </c>
      <c r="K140" s="31"/>
      <c r="M140" s="40" t="e">
        <f>#REF!</f>
        <v>#REF!</v>
      </c>
      <c r="N140" s="40" t="e">
        <f>#REF!/#REF!*100</f>
        <v>#REF!</v>
      </c>
      <c r="O140" s="39" t="s">
        <v>191</v>
      </c>
      <c r="P140" s="169" t="s">
        <v>239</v>
      </c>
      <c r="Q140" s="170" t="e">
        <f>#REF!</f>
        <v>#REF!</v>
      </c>
      <c r="R140" s="170" t="e">
        <f>#REF!</f>
        <v>#REF!</v>
      </c>
      <c r="S140" s="171" t="e">
        <f>#REF!</f>
        <v>#REF!</v>
      </c>
      <c r="T140" s="172" t="e">
        <f>#REF!</f>
        <v>#REF!</v>
      </c>
      <c r="U140" s="172" t="e">
        <f>#REF!</f>
        <v>#REF!</v>
      </c>
    </row>
    <row r="141" spans="1:21" ht="18" customHeight="1" x14ac:dyDescent="0.25">
      <c r="H141" s="37"/>
      <c r="I141" s="50" t="s">
        <v>190</v>
      </c>
      <c r="J141" s="123" t="s">
        <v>50</v>
      </c>
      <c r="K141" s="153"/>
      <c r="M141" s="40" t="e">
        <f>#REF!</f>
        <v>#REF!</v>
      </c>
      <c r="N141" s="40" t="e">
        <f>#REF!</f>
        <v>#REF!</v>
      </c>
      <c r="O141" s="39" t="s">
        <v>196</v>
      </c>
      <c r="P141" s="169" t="s">
        <v>240</v>
      </c>
      <c r="Q141" s="176"/>
      <c r="R141" s="176"/>
      <c r="S141" s="171" t="e">
        <f>#REF!</f>
        <v>#REF!</v>
      </c>
      <c r="T141" s="177" t="e">
        <f>#REF!</f>
        <v>#REF!</v>
      </c>
      <c r="U141" s="178"/>
    </row>
    <row r="142" spans="1:21" ht="18" customHeight="1" x14ac:dyDescent="0.25">
      <c r="H142" s="131"/>
      <c r="I142" s="179" t="s">
        <v>195</v>
      </c>
      <c r="J142" s="180" t="s">
        <v>68</v>
      </c>
      <c r="K142" s="75"/>
      <c r="L142" s="75"/>
      <c r="M142" s="101" t="e">
        <f>#REF!</f>
        <v>#REF!</v>
      </c>
      <c r="N142" s="101" t="e">
        <f>#REF!/#REF!*100</f>
        <v>#REF!</v>
      </c>
      <c r="O142" s="181"/>
      <c r="P142" s="133" t="s">
        <v>200</v>
      </c>
      <c r="Q142" s="133"/>
      <c r="R142" s="133"/>
      <c r="S142" s="182"/>
      <c r="T142" s="183" t="e">
        <f>SUM(T127:T141)</f>
        <v>#REF!</v>
      </c>
      <c r="U142" s="183" t="e">
        <f>SUM(U127:U141)</f>
        <v>#REF!</v>
      </c>
    </row>
    <row r="180" spans="1:28" ht="18.899999999999999" customHeight="1" x14ac:dyDescent="0.25">
      <c r="A180" s="141" t="s">
        <v>0</v>
      </c>
      <c r="B180" s="141"/>
      <c r="C180" s="141"/>
      <c r="D180" s="141"/>
      <c r="E180" s="141"/>
      <c r="F180" s="141"/>
      <c r="G180" s="141"/>
      <c r="H180" s="4" t="s">
        <v>1</v>
      </c>
      <c r="I180" s="5" t="s">
        <v>2</v>
      </c>
      <c r="J180" s="6"/>
      <c r="K180" s="7"/>
      <c r="L180" s="4" t="s">
        <v>3</v>
      </c>
      <c r="M180" s="8" t="s">
        <v>4</v>
      </c>
      <c r="N180" s="8" t="s">
        <v>5</v>
      </c>
      <c r="O180" s="4" t="s">
        <v>1</v>
      </c>
      <c r="P180" s="5" t="s">
        <v>2</v>
      </c>
      <c r="Q180" s="6"/>
      <c r="R180" s="7"/>
      <c r="S180" s="4" t="s">
        <v>3</v>
      </c>
      <c r="T180" s="8" t="s">
        <v>4</v>
      </c>
      <c r="U180" s="8" t="s">
        <v>5</v>
      </c>
      <c r="V180" s="4" t="s">
        <v>1</v>
      </c>
      <c r="W180" s="5" t="s">
        <v>2</v>
      </c>
      <c r="X180" s="6"/>
      <c r="Y180" s="7"/>
      <c r="Z180" s="4" t="s">
        <v>3</v>
      </c>
      <c r="AA180" s="8" t="s">
        <v>4</v>
      </c>
      <c r="AB180" s="8" t="s">
        <v>5</v>
      </c>
    </row>
    <row r="181" spans="1:28" ht="18.899999999999999" customHeight="1" x14ac:dyDescent="0.25">
      <c r="A181" s="141" t="s">
        <v>6</v>
      </c>
      <c r="B181" s="141"/>
      <c r="C181" s="141"/>
      <c r="D181" s="141"/>
      <c r="E181" s="141"/>
      <c r="F181" s="141"/>
      <c r="G181" s="141"/>
      <c r="H181" s="12"/>
      <c r="I181" s="13"/>
      <c r="J181" s="14"/>
      <c r="K181" s="15"/>
      <c r="L181" s="12"/>
      <c r="M181" s="16"/>
      <c r="N181" s="16"/>
      <c r="O181" s="12"/>
      <c r="P181" s="13"/>
      <c r="Q181" s="14"/>
      <c r="R181" s="15"/>
      <c r="S181" s="12"/>
      <c r="T181" s="16"/>
      <c r="U181" s="16"/>
      <c r="V181" s="12"/>
      <c r="W181" s="13"/>
      <c r="X181" s="14"/>
      <c r="Y181" s="15"/>
      <c r="Z181" s="12"/>
      <c r="AA181" s="16"/>
      <c r="AB181" s="16"/>
    </row>
    <row r="182" spans="1:28" ht="18.899999999999999" customHeight="1" x14ac:dyDescent="0.25">
      <c r="B182" s="142"/>
      <c r="C182" s="142"/>
      <c r="D182" s="142"/>
      <c r="E182" s="142"/>
      <c r="F182" s="142"/>
      <c r="G182" s="142" t="s">
        <v>201</v>
      </c>
      <c r="H182" s="20">
        <v>1</v>
      </c>
      <c r="I182" s="143">
        <v>2</v>
      </c>
      <c r="J182" s="144"/>
      <c r="K182" s="145"/>
      <c r="L182" s="20">
        <v>3</v>
      </c>
      <c r="M182" s="20">
        <v>4</v>
      </c>
      <c r="N182" s="20">
        <v>5</v>
      </c>
      <c r="O182" s="25">
        <v>1</v>
      </c>
      <c r="P182" s="1">
        <v>2</v>
      </c>
      <c r="Q182" s="2"/>
      <c r="R182" s="3"/>
      <c r="S182" s="26">
        <v>3</v>
      </c>
      <c r="T182" s="26">
        <v>4</v>
      </c>
      <c r="U182" s="26">
        <v>5</v>
      </c>
      <c r="V182" s="25">
        <v>1</v>
      </c>
      <c r="W182" s="27">
        <v>2</v>
      </c>
      <c r="X182" s="28"/>
      <c r="Y182" s="29"/>
      <c r="Z182" s="25">
        <v>3</v>
      </c>
      <c r="AA182" s="25">
        <v>4</v>
      </c>
      <c r="AB182" s="25">
        <v>5</v>
      </c>
    </row>
    <row r="183" spans="1:28" ht="18.899999999999999" customHeight="1" x14ac:dyDescent="0.25">
      <c r="B183" s="142"/>
      <c r="C183" s="142"/>
      <c r="D183" s="142"/>
      <c r="E183" s="142"/>
      <c r="F183" s="142"/>
      <c r="G183" s="142" t="s">
        <v>202</v>
      </c>
      <c r="H183" s="32">
        <v>5</v>
      </c>
      <c r="I183" s="33" t="s">
        <v>9</v>
      </c>
      <c r="J183" s="34"/>
      <c r="K183" s="146"/>
      <c r="L183" s="147"/>
      <c r="M183" s="35"/>
      <c r="N183" s="35"/>
      <c r="O183" s="32">
        <v>9</v>
      </c>
      <c r="P183" s="33" t="s">
        <v>10</v>
      </c>
      <c r="Q183" s="34"/>
      <c r="R183" s="34"/>
      <c r="S183" s="148"/>
      <c r="T183" s="148"/>
      <c r="U183" s="35"/>
      <c r="V183" s="147">
        <v>13</v>
      </c>
      <c r="W183" t="s">
        <v>11</v>
      </c>
    </row>
    <row r="184" spans="1:28" ht="18.899999999999999" customHeight="1" x14ac:dyDescent="0.25">
      <c r="A184" s="141" t="s">
        <v>12</v>
      </c>
      <c r="B184" s="141"/>
      <c r="C184" s="141"/>
      <c r="D184" s="141"/>
      <c r="E184" s="141"/>
      <c r="F184" s="141"/>
      <c r="G184" s="141"/>
      <c r="H184" s="37"/>
      <c r="I184" s="30" t="s">
        <v>13</v>
      </c>
      <c r="J184" s="38"/>
      <c r="K184" s="31"/>
      <c r="L184" s="147" t="s">
        <v>14</v>
      </c>
      <c r="M184" s="40" t="e">
        <f>#REF!</f>
        <v>#REF!</v>
      </c>
      <c r="N184" s="40" t="e">
        <f>#REF!</f>
        <v>#REF!</v>
      </c>
      <c r="O184" s="37"/>
      <c r="P184" s="42"/>
      <c r="Q184" s="43"/>
      <c r="R184" s="43"/>
      <c r="S184" s="31"/>
      <c r="T184" s="31"/>
      <c r="U184" s="44"/>
      <c r="V184" s="45" t="s">
        <v>1</v>
      </c>
      <c r="W184" s="46" t="s">
        <v>2</v>
      </c>
      <c r="X184" s="47"/>
      <c r="Y184" s="48"/>
      <c r="Z184" s="45" t="s">
        <v>3</v>
      </c>
      <c r="AA184" s="45" t="s">
        <v>15</v>
      </c>
      <c r="AB184" s="49" t="s">
        <v>16</v>
      </c>
    </row>
    <row r="185" spans="1:28" ht="18.899999999999999" customHeight="1" x14ac:dyDescent="0.25">
      <c r="A185" s="141" t="s">
        <v>17</v>
      </c>
      <c r="B185" s="141"/>
      <c r="C185" s="141"/>
      <c r="D185" s="141"/>
      <c r="E185" s="141"/>
      <c r="F185" s="141"/>
      <c r="G185" s="141"/>
      <c r="H185" s="37"/>
      <c r="I185" s="30" t="s">
        <v>18</v>
      </c>
      <c r="J185" s="38"/>
      <c r="K185" s="31"/>
      <c r="L185" s="147" t="s">
        <v>14</v>
      </c>
      <c r="M185" s="40" t="e">
        <f>#REF!</f>
        <v>#REF!</v>
      </c>
      <c r="N185" s="40" t="e">
        <f>#REF!</f>
        <v>#REF!</v>
      </c>
      <c r="O185" s="37"/>
      <c r="P185" s="50" t="s">
        <v>19</v>
      </c>
      <c r="Q185" s="51" t="s">
        <v>20</v>
      </c>
      <c r="R185" s="38"/>
      <c r="S185" s="31"/>
      <c r="T185" s="66">
        <v>99.9</v>
      </c>
      <c r="U185" s="40">
        <v>99.88</v>
      </c>
      <c r="V185" s="53"/>
      <c r="W185" s="54"/>
      <c r="X185" s="55"/>
      <c r="Y185" s="56"/>
      <c r="Z185" s="53"/>
      <c r="AA185" s="53"/>
      <c r="AB185" s="57"/>
    </row>
    <row r="186" spans="1:28" ht="18.899999999999999" customHeight="1" x14ac:dyDescent="0.25">
      <c r="B186" s="142"/>
      <c r="C186" s="142"/>
      <c r="D186" s="142"/>
      <c r="E186" s="142"/>
      <c r="F186" s="142"/>
      <c r="G186" s="149" t="s">
        <v>241</v>
      </c>
      <c r="H186" s="37"/>
      <c r="I186" s="30"/>
      <c r="J186" s="38"/>
      <c r="K186" s="31"/>
      <c r="L186" s="147"/>
      <c r="M186" s="40"/>
      <c r="N186" s="40"/>
      <c r="O186" s="37"/>
      <c r="P186" s="50" t="s">
        <v>22</v>
      </c>
      <c r="Q186" s="51" t="s">
        <v>23</v>
      </c>
      <c r="R186" s="51"/>
      <c r="S186" s="31"/>
      <c r="T186" s="66">
        <v>0.04</v>
      </c>
      <c r="U186" s="40">
        <f>T186</f>
        <v>0.04</v>
      </c>
      <c r="V186" s="24" t="s">
        <v>24</v>
      </c>
      <c r="W186" s="59" t="s">
        <v>203</v>
      </c>
      <c r="X186" s="59"/>
      <c r="Y186" s="59"/>
      <c r="Z186" s="60" t="s">
        <v>14</v>
      </c>
      <c r="AA186" s="61" t="e">
        <f>#REF!</f>
        <v>#REF!</v>
      </c>
      <c r="AB186" s="61" t="e">
        <f>#REF!</f>
        <v>#REF!</v>
      </c>
    </row>
    <row r="187" spans="1:28" ht="18.899999999999999" customHeight="1" x14ac:dyDescent="0.25">
      <c r="A187" s="142" t="e">
        <f>#REF!</f>
        <v>#REF!</v>
      </c>
      <c r="B187" s="142"/>
      <c r="C187" s="142"/>
      <c r="D187" s="142"/>
      <c r="E187" s="142"/>
      <c r="F187" s="150" t="s">
        <v>28</v>
      </c>
      <c r="G187" s="151">
        <v>41698</v>
      </c>
      <c r="H187" s="37">
        <v>6</v>
      </c>
      <c r="I187" s="42" t="s">
        <v>29</v>
      </c>
      <c r="J187" s="43"/>
      <c r="K187" s="97"/>
      <c r="L187" s="147" t="s">
        <v>14</v>
      </c>
      <c r="M187" s="40" t="e">
        <f>#REF!</f>
        <v>#REF!</v>
      </c>
      <c r="N187" s="40" t="e">
        <f>#REF!</f>
        <v>#REF!</v>
      </c>
      <c r="O187" s="37"/>
      <c r="P187" s="50" t="s">
        <v>30</v>
      </c>
      <c r="Q187" s="51" t="s">
        <v>20</v>
      </c>
      <c r="R187" s="51"/>
      <c r="S187" s="31"/>
      <c r="T187" s="66"/>
      <c r="U187" s="40"/>
      <c r="V187" s="39" t="s">
        <v>32</v>
      </c>
      <c r="W187" s="38" t="s">
        <v>33</v>
      </c>
      <c r="X187" s="38"/>
      <c r="Y187" s="38"/>
      <c r="Z187" s="65" t="s">
        <v>14</v>
      </c>
      <c r="AA187" s="66" t="e">
        <f>#REF!</f>
        <v>#REF!</v>
      </c>
      <c r="AB187" s="66" t="e">
        <f>#REF!</f>
        <v>#REF!</v>
      </c>
    </row>
    <row r="188" spans="1:28" ht="18.899999999999999" customHeight="1" x14ac:dyDescent="0.25">
      <c r="A188" s="152" t="s">
        <v>204</v>
      </c>
      <c r="B188" s="152"/>
      <c r="C188" s="152"/>
      <c r="D188" s="152"/>
      <c r="E188" s="152"/>
      <c r="F188" s="152"/>
      <c r="G188" s="152"/>
      <c r="H188" s="37"/>
      <c r="I188" s="42"/>
      <c r="J188" s="43"/>
      <c r="K188" s="97"/>
      <c r="L188" s="147"/>
      <c r="M188" s="40"/>
      <c r="N188" s="40"/>
      <c r="O188" s="37"/>
      <c r="P188" s="50" t="s">
        <v>34</v>
      </c>
      <c r="Q188" s="67" t="s">
        <v>23</v>
      </c>
      <c r="R188" s="38"/>
      <c r="S188" s="31"/>
      <c r="T188" s="66"/>
      <c r="U188" s="40"/>
      <c r="V188" s="39" t="s">
        <v>35</v>
      </c>
      <c r="W188" s="38" t="s">
        <v>36</v>
      </c>
      <c r="X188" s="38"/>
      <c r="Y188" s="38"/>
      <c r="Z188" s="65" t="s">
        <v>14</v>
      </c>
      <c r="AA188" s="68" t="e">
        <f>#REF!</f>
        <v>#REF!</v>
      </c>
      <c r="AB188" s="66" t="e">
        <f>#REF!</f>
        <v>#REF!</v>
      </c>
    </row>
    <row r="189" spans="1:28" ht="18.899999999999999" customHeight="1" x14ac:dyDescent="0.25">
      <c r="A189" s="152" t="s">
        <v>205</v>
      </c>
      <c r="B189" s="152"/>
      <c r="C189" s="152"/>
      <c r="D189" s="152"/>
      <c r="E189" s="152"/>
      <c r="F189" s="152"/>
      <c r="G189" s="152"/>
      <c r="H189" s="37">
        <v>7</v>
      </c>
      <c r="I189" s="42" t="s">
        <v>38</v>
      </c>
      <c r="J189" s="43"/>
      <c r="K189" s="97"/>
      <c r="L189" s="147" t="s">
        <v>14</v>
      </c>
      <c r="M189" s="40" t="e">
        <f>#REF!</f>
        <v>#REF!</v>
      </c>
      <c r="N189" s="40" t="e">
        <f>#REF!</f>
        <v>#REF!</v>
      </c>
      <c r="O189" s="37"/>
      <c r="P189" s="50" t="s">
        <v>39</v>
      </c>
      <c r="Q189" s="67" t="s">
        <v>40</v>
      </c>
      <c r="R189" s="38"/>
      <c r="S189" s="31"/>
      <c r="T189" s="66"/>
      <c r="U189" s="40" t="s">
        <v>206</v>
      </c>
      <c r="V189" s="39" t="s">
        <v>41</v>
      </c>
      <c r="W189" s="38" t="s">
        <v>42</v>
      </c>
      <c r="X189" s="38"/>
      <c r="Y189" s="38"/>
      <c r="Z189" s="65" t="s">
        <v>14</v>
      </c>
      <c r="AA189" s="66" t="e">
        <f>#REF!</f>
        <v>#REF!</v>
      </c>
      <c r="AB189" s="66" t="e">
        <f>#REF!</f>
        <v>#REF!</v>
      </c>
    </row>
    <row r="190" spans="1:28" ht="18.899999999999999" customHeight="1" x14ac:dyDescent="0.25">
      <c r="A190" s="152" t="s">
        <v>207</v>
      </c>
      <c r="B190" s="152"/>
      <c r="C190" s="152"/>
      <c r="D190" s="152"/>
      <c r="E190" s="152"/>
      <c r="F190" s="152"/>
      <c r="G190" s="152"/>
      <c r="H190" s="37">
        <v>8</v>
      </c>
      <c r="I190" s="30" t="s">
        <v>43</v>
      </c>
      <c r="J190" s="38"/>
      <c r="K190" s="31"/>
      <c r="L190" s="147"/>
      <c r="M190" s="39"/>
      <c r="N190" s="39"/>
      <c r="O190" s="37"/>
      <c r="P190" s="50" t="s">
        <v>44</v>
      </c>
      <c r="Q190" s="67" t="s">
        <v>20</v>
      </c>
      <c r="R190" s="51"/>
      <c r="S190" s="31"/>
      <c r="T190" s="66" t="e">
        <f>#REF!</f>
        <v>#REF!</v>
      </c>
      <c r="U190" s="40" t="e">
        <f>#REF!</f>
        <v>#REF!</v>
      </c>
      <c r="V190" s="39" t="s">
        <v>45</v>
      </c>
      <c r="W190" s="38" t="s">
        <v>46</v>
      </c>
      <c r="X190" s="38"/>
      <c r="Y190" s="38"/>
      <c r="Z190" s="65" t="s">
        <v>14</v>
      </c>
      <c r="AA190" s="66" t="e">
        <f>#REF!</f>
        <v>#REF!</v>
      </c>
      <c r="AB190" s="66" t="e">
        <f>#REF!</f>
        <v>#REF!</v>
      </c>
    </row>
    <row r="191" spans="1:28" ht="18.899999999999999" customHeight="1" x14ac:dyDescent="0.25">
      <c r="A191" s="152" t="s">
        <v>47</v>
      </c>
      <c r="B191" s="152"/>
      <c r="C191" s="152"/>
      <c r="D191" s="152"/>
      <c r="E191" s="152"/>
      <c r="F191" s="152"/>
      <c r="G191" s="152"/>
      <c r="H191" s="37"/>
      <c r="I191" s="50" t="s">
        <v>48</v>
      </c>
      <c r="J191" s="51" t="s">
        <v>20</v>
      </c>
      <c r="K191" s="153"/>
      <c r="M191" s="40" t="e">
        <f>#REF!</f>
        <v>#REF!</v>
      </c>
      <c r="N191" s="40" t="e">
        <f>#REF!</f>
        <v>#REF!</v>
      </c>
      <c r="O191" s="37"/>
      <c r="P191" s="50" t="s">
        <v>49</v>
      </c>
      <c r="Q191" s="67" t="s">
        <v>50</v>
      </c>
      <c r="R191" s="38"/>
      <c r="S191" s="31"/>
      <c r="T191" s="66" t="e">
        <f>#REF!</f>
        <v>#REF!</v>
      </c>
      <c r="U191" s="40" t="e">
        <f>#REF!</f>
        <v>#REF!</v>
      </c>
      <c r="V191" s="39" t="s">
        <v>51</v>
      </c>
      <c r="W191" s="38" t="s">
        <v>52</v>
      </c>
      <c r="X191" s="38"/>
      <c r="Y191" s="38"/>
      <c r="Z191" s="65" t="s">
        <v>14</v>
      </c>
      <c r="AA191" s="66" t="e">
        <f>#REF!</f>
        <v>#REF!</v>
      </c>
      <c r="AB191" s="66" t="e">
        <f>#REF!</f>
        <v>#REF!</v>
      </c>
    </row>
    <row r="192" spans="1:28" ht="18.899999999999999" customHeight="1" x14ac:dyDescent="0.25">
      <c r="H192" s="37"/>
      <c r="I192" s="30" t="s">
        <v>53</v>
      </c>
      <c r="J192" s="38" t="s">
        <v>54</v>
      </c>
      <c r="K192" s="31"/>
      <c r="M192" s="40" t="e">
        <f>#REF!</f>
        <v>#REF!</v>
      </c>
      <c r="N192" s="40" t="e">
        <f>#REF!</f>
        <v>#REF!</v>
      </c>
      <c r="O192" s="37"/>
      <c r="P192" s="50" t="s">
        <v>55</v>
      </c>
      <c r="Q192" s="67" t="s">
        <v>56</v>
      </c>
      <c r="R192" s="38"/>
      <c r="S192" s="31"/>
      <c r="T192" s="66" t="e">
        <f>T190/T191*100</f>
        <v>#REF!</v>
      </c>
      <c r="U192" s="40" t="e">
        <f>U190/U191*100</f>
        <v>#REF!</v>
      </c>
      <c r="V192" s="39" t="s">
        <v>57</v>
      </c>
      <c r="W192" s="38" t="s">
        <v>58</v>
      </c>
      <c r="X192" s="38"/>
      <c r="Y192" s="38"/>
      <c r="Z192" s="65" t="s">
        <v>14</v>
      </c>
      <c r="AA192" s="66" t="e">
        <f>#REF!</f>
        <v>#REF!</v>
      </c>
      <c r="AB192" s="66" t="e">
        <f>#REF!</f>
        <v>#REF!</v>
      </c>
    </row>
    <row r="193" spans="1:28" ht="18.899999999999999" customHeight="1" x14ac:dyDescent="0.25">
      <c r="A193" s="4" t="s">
        <v>1</v>
      </c>
      <c r="B193" s="5" t="s">
        <v>2</v>
      </c>
      <c r="C193" s="6"/>
      <c r="D193" s="7"/>
      <c r="E193" s="4" t="s">
        <v>3</v>
      </c>
      <c r="F193" s="77" t="s">
        <v>4</v>
      </c>
      <c r="G193" s="77" t="s">
        <v>5</v>
      </c>
      <c r="H193" s="37"/>
      <c r="I193" s="50" t="s">
        <v>59</v>
      </c>
      <c r="J193" s="51" t="s">
        <v>20</v>
      </c>
      <c r="K193" s="153"/>
      <c r="L193" t="s">
        <v>60</v>
      </c>
      <c r="M193" s="40" t="e">
        <f>#REF!</f>
        <v>#REF!</v>
      </c>
      <c r="N193" s="40" t="e">
        <f>#REF!</f>
        <v>#REF!</v>
      </c>
      <c r="O193" s="37"/>
      <c r="P193" s="50" t="s">
        <v>61</v>
      </c>
      <c r="Q193" s="67" t="s">
        <v>20</v>
      </c>
      <c r="R193" s="51"/>
      <c r="S193" s="31"/>
      <c r="T193" s="66" t="e">
        <f>#REF!</f>
        <v>#REF!</v>
      </c>
      <c r="U193" s="40" t="e">
        <f>#REF!/#REF!*100</f>
        <v>#REF!</v>
      </c>
      <c r="V193" s="39" t="s">
        <v>62</v>
      </c>
      <c r="W193" s="38" t="s">
        <v>63</v>
      </c>
      <c r="X193" s="38"/>
      <c r="Y193" s="38"/>
      <c r="Z193" s="65" t="s">
        <v>14</v>
      </c>
      <c r="AA193" s="66" t="e">
        <f>AA192+AA190+AA189+AA188</f>
        <v>#REF!</v>
      </c>
      <c r="AB193" s="66" t="e">
        <f>AB192+AB190+AB189+AB188</f>
        <v>#REF!</v>
      </c>
    </row>
    <row r="194" spans="1:28" ht="18.899999999999999" customHeight="1" x14ac:dyDescent="0.25">
      <c r="A194" s="12"/>
      <c r="B194" s="13"/>
      <c r="C194" s="14"/>
      <c r="D194" s="15"/>
      <c r="E194" s="12"/>
      <c r="F194" s="79"/>
      <c r="G194" s="79"/>
      <c r="H194" s="37"/>
      <c r="I194" s="30" t="s">
        <v>64</v>
      </c>
      <c r="J194" s="67" t="s">
        <v>50</v>
      </c>
      <c r="K194" s="31"/>
      <c r="L194" t="s">
        <v>60</v>
      </c>
      <c r="M194" s="40" t="e">
        <f>#REF!</f>
        <v>#REF!</v>
      </c>
      <c r="N194" s="40" t="e">
        <f>#REF!</f>
        <v>#REF!</v>
      </c>
      <c r="O194" s="37"/>
      <c r="P194" s="50" t="s">
        <v>65</v>
      </c>
      <c r="Q194" s="67" t="s">
        <v>23</v>
      </c>
      <c r="R194" s="38"/>
      <c r="S194" s="31"/>
      <c r="T194" s="66" t="e">
        <f>#REF!</f>
        <v>#REF!</v>
      </c>
      <c r="U194" s="40" t="e">
        <f>#REF!</f>
        <v>#REF!</v>
      </c>
      <c r="V194" s="80"/>
      <c r="W194" s="74" t="s">
        <v>66</v>
      </c>
      <c r="X194" s="74"/>
      <c r="Y194" s="74"/>
      <c r="Z194" s="81"/>
      <c r="AA194" s="75"/>
      <c r="AB194" s="81"/>
    </row>
    <row r="195" spans="1:28" ht="18.899999999999999" customHeight="1" x14ac:dyDescent="0.25">
      <c r="A195" s="25">
        <v>1</v>
      </c>
      <c r="B195" s="1">
        <v>2</v>
      </c>
      <c r="C195" s="2"/>
      <c r="D195" s="3"/>
      <c r="E195" s="25">
        <v>3</v>
      </c>
      <c r="F195" s="25">
        <v>4</v>
      </c>
      <c r="G195" s="25">
        <v>5</v>
      </c>
      <c r="H195" s="37"/>
      <c r="I195" s="30" t="s">
        <v>67</v>
      </c>
      <c r="J195" s="67" t="s">
        <v>68</v>
      </c>
      <c r="K195" s="31"/>
      <c r="L195" t="s">
        <v>60</v>
      </c>
      <c r="M195" s="40" t="e">
        <f>M193/M194*100</f>
        <v>#REF!</v>
      </c>
      <c r="N195" s="40" t="e">
        <f>N193/N194*100</f>
        <v>#REF!</v>
      </c>
      <c r="O195" s="37"/>
      <c r="P195" s="50" t="s">
        <v>69</v>
      </c>
      <c r="Q195" s="67" t="s">
        <v>54</v>
      </c>
      <c r="R195" s="38"/>
      <c r="S195" s="31"/>
      <c r="T195" s="66" t="e">
        <f>#REF!</f>
        <v>#REF!</v>
      </c>
      <c r="U195" s="40" t="e">
        <f>#REF!</f>
        <v>#REF!</v>
      </c>
    </row>
    <row r="196" spans="1:28" ht="18.899999999999999" customHeight="1" x14ac:dyDescent="0.25">
      <c r="A196" s="32">
        <v>1</v>
      </c>
      <c r="B196" s="82" t="s">
        <v>70</v>
      </c>
      <c r="C196" s="83"/>
      <c r="D196" s="154"/>
      <c r="E196" s="155" t="s">
        <v>60</v>
      </c>
      <c r="F196" s="84"/>
      <c r="G196" s="84"/>
      <c r="H196" s="37"/>
      <c r="I196" s="50" t="s">
        <v>71</v>
      </c>
      <c r="J196" s="51" t="s">
        <v>20</v>
      </c>
      <c r="K196" s="153"/>
      <c r="L196" t="s">
        <v>60</v>
      </c>
      <c r="M196" s="40" t="e">
        <f>#REF!</f>
        <v>#REF!</v>
      </c>
      <c r="N196" s="40" t="e">
        <f>#REF!</f>
        <v>#REF!</v>
      </c>
      <c r="O196" s="37"/>
      <c r="P196" s="50" t="s">
        <v>72</v>
      </c>
      <c r="Q196" s="67" t="s">
        <v>20</v>
      </c>
      <c r="R196" s="38"/>
      <c r="S196" s="31"/>
      <c r="T196" s="66" t="e">
        <f>#REF!</f>
        <v>#REF!</v>
      </c>
      <c r="U196" s="40" t="e">
        <f>#REF!/#REF!*100</f>
        <v>#REF!</v>
      </c>
      <c r="W196" s="156" t="s">
        <v>208</v>
      </c>
      <c r="X196" s="156"/>
      <c r="Y196" s="156"/>
      <c r="Z196" s="156"/>
      <c r="AA196" s="156"/>
      <c r="AB196" s="156"/>
    </row>
    <row r="197" spans="1:28" ht="18.899999999999999" customHeight="1" x14ac:dyDescent="0.25">
      <c r="A197" s="37"/>
      <c r="B197" s="30" t="s">
        <v>75</v>
      </c>
      <c r="C197" s="38"/>
      <c r="D197" s="31"/>
      <c r="E197" s="157"/>
      <c r="F197" s="120"/>
      <c r="G197" s="120" t="s">
        <v>209</v>
      </c>
      <c r="H197" s="37"/>
      <c r="I197" s="30" t="s">
        <v>64</v>
      </c>
      <c r="J197" s="67" t="s">
        <v>50</v>
      </c>
      <c r="K197" s="31"/>
      <c r="M197" s="40" t="e">
        <f>#REF!</f>
        <v>#REF!</v>
      </c>
      <c r="N197" s="40" t="e">
        <f>#REF!</f>
        <v>#REF!</v>
      </c>
      <c r="O197" s="37"/>
      <c r="P197" s="50" t="s">
        <v>73</v>
      </c>
      <c r="Q197" s="67" t="s">
        <v>74</v>
      </c>
      <c r="R197" s="38"/>
      <c r="S197" s="31"/>
      <c r="T197" s="157" t="s">
        <v>31</v>
      </c>
      <c r="U197" s="39" t="s">
        <v>31</v>
      </c>
    </row>
    <row r="198" spans="1:28" ht="18.899999999999999" customHeight="1" x14ac:dyDescent="0.25">
      <c r="A198" s="37"/>
      <c r="B198" s="30" t="s">
        <v>79</v>
      </c>
      <c r="C198" s="38"/>
      <c r="D198" s="31"/>
      <c r="E198" s="157"/>
      <c r="F198" s="120"/>
      <c r="G198" s="120"/>
      <c r="H198" s="37"/>
      <c r="I198" s="30" t="s">
        <v>67</v>
      </c>
      <c r="J198" s="67" t="s">
        <v>68</v>
      </c>
      <c r="K198" s="31"/>
      <c r="M198" s="40" t="e">
        <f>M196/M197*100</f>
        <v>#REF!</v>
      </c>
      <c r="N198" s="40" t="e">
        <f>N196/N197*100</f>
        <v>#REF!</v>
      </c>
      <c r="O198" s="37"/>
      <c r="P198" s="50" t="s">
        <v>77</v>
      </c>
      <c r="Q198" s="67" t="s">
        <v>78</v>
      </c>
      <c r="R198" s="38"/>
      <c r="S198" s="31"/>
      <c r="T198" s="157">
        <v>105</v>
      </c>
      <c r="U198" s="39">
        <f>T198</f>
        <v>105</v>
      </c>
    </row>
    <row r="199" spans="1:28" ht="18.899999999999999" customHeight="1" x14ac:dyDescent="0.25">
      <c r="A199" s="37"/>
      <c r="B199" s="30" t="s">
        <v>82</v>
      </c>
      <c r="C199" s="38"/>
      <c r="D199" s="31"/>
      <c r="E199" s="157" t="s">
        <v>83</v>
      </c>
      <c r="F199" s="72" t="e">
        <f>#REF!</f>
        <v>#REF!</v>
      </c>
      <c r="G199" s="72" t="e">
        <f>#REF!</f>
        <v>#REF!</v>
      </c>
      <c r="H199" s="37"/>
      <c r="I199" s="50" t="s">
        <v>80</v>
      </c>
      <c r="J199" s="51" t="s">
        <v>20</v>
      </c>
      <c r="K199" s="153"/>
      <c r="M199" s="40" t="e">
        <f>#REF!</f>
        <v>#REF!</v>
      </c>
      <c r="N199" s="40" t="e">
        <f>#REF!</f>
        <v>#REF!</v>
      </c>
      <c r="O199" s="37"/>
      <c r="P199" s="30"/>
      <c r="Q199" s="67" t="s">
        <v>81</v>
      </c>
      <c r="R199" s="38"/>
      <c r="S199" s="31"/>
      <c r="T199" s="157">
        <v>8.8000000000000007</v>
      </c>
      <c r="U199" s="39">
        <v>8.8000000000000007</v>
      </c>
    </row>
    <row r="200" spans="1:28" ht="18.899999999999999" customHeight="1" x14ac:dyDescent="0.25">
      <c r="A200" s="37"/>
      <c r="B200" s="30" t="s">
        <v>87</v>
      </c>
      <c r="C200" s="38"/>
      <c r="D200" s="31"/>
      <c r="E200" s="157" t="s">
        <v>88</v>
      </c>
      <c r="F200" s="40" t="e">
        <f>#REF!</f>
        <v>#REF!</v>
      </c>
      <c r="G200" s="40" t="e">
        <f>#REF!</f>
        <v>#REF!</v>
      </c>
      <c r="H200" s="37"/>
      <c r="I200" s="30" t="s">
        <v>64</v>
      </c>
      <c r="J200" s="67" t="s">
        <v>50</v>
      </c>
      <c r="K200" s="31"/>
      <c r="M200" s="40" t="e">
        <f>#REF!</f>
        <v>#REF!</v>
      </c>
      <c r="N200" s="40" t="e">
        <f>#REF!</f>
        <v>#REF!</v>
      </c>
      <c r="O200" s="37"/>
      <c r="P200" s="50" t="s">
        <v>85</v>
      </c>
      <c r="Q200" s="67" t="s">
        <v>78</v>
      </c>
      <c r="R200" s="38"/>
      <c r="S200" s="31"/>
      <c r="T200" s="157">
        <v>101</v>
      </c>
      <c r="U200" s="39">
        <f>T200</f>
        <v>101</v>
      </c>
    </row>
    <row r="201" spans="1:28" ht="18.899999999999999" customHeight="1" x14ac:dyDescent="0.25">
      <c r="A201" s="37"/>
      <c r="B201" s="30" t="s">
        <v>89</v>
      </c>
      <c r="C201" s="38"/>
      <c r="D201" s="31"/>
      <c r="E201" s="157" t="s">
        <v>88</v>
      </c>
      <c r="F201" s="93">
        <v>418.97</v>
      </c>
      <c r="G201" s="40" t="e">
        <f>#REF!</f>
        <v>#REF!</v>
      </c>
      <c r="H201" s="37"/>
      <c r="I201" s="30" t="s">
        <v>67</v>
      </c>
      <c r="J201" s="67" t="s">
        <v>68</v>
      </c>
      <c r="K201" s="31"/>
      <c r="M201" s="40" t="e">
        <f>M199/M200*100</f>
        <v>#REF!</v>
      </c>
      <c r="N201" s="40" t="e">
        <f>N199/N200*100</f>
        <v>#REF!</v>
      </c>
      <c r="O201" s="37"/>
      <c r="P201" s="30"/>
      <c r="Q201" s="67" t="s">
        <v>81</v>
      </c>
      <c r="R201" s="38"/>
      <c r="S201" s="31"/>
      <c r="T201" s="157">
        <v>6.98</v>
      </c>
      <c r="U201" s="39">
        <v>6.98</v>
      </c>
    </row>
    <row r="202" spans="1:28" ht="18.899999999999999" customHeight="1" x14ac:dyDescent="0.25">
      <c r="A202" s="37"/>
      <c r="B202" s="30" t="s">
        <v>92</v>
      </c>
      <c r="C202" s="38"/>
      <c r="D202" s="31"/>
      <c r="E202" s="157" t="s">
        <v>93</v>
      </c>
      <c r="F202" s="40" t="e">
        <f>#REF!</f>
        <v>#REF!</v>
      </c>
      <c r="G202" s="40" t="e">
        <f>#REF!</f>
        <v>#REF!</v>
      </c>
      <c r="H202" s="37"/>
      <c r="I202" s="50" t="s">
        <v>90</v>
      </c>
      <c r="J202" s="51" t="s">
        <v>20</v>
      </c>
      <c r="K202" s="153"/>
      <c r="M202" s="40" t="e">
        <f>#REF!</f>
        <v>#REF!</v>
      </c>
      <c r="N202" s="40" t="e">
        <f>#REF!</f>
        <v>#REF!</v>
      </c>
      <c r="O202" s="37">
        <v>10</v>
      </c>
      <c r="P202" s="42" t="s">
        <v>91</v>
      </c>
      <c r="Q202" s="43"/>
      <c r="R202" s="43"/>
      <c r="S202" s="31"/>
      <c r="T202" s="157" t="s">
        <v>31</v>
      </c>
      <c r="U202" s="39" t="s">
        <v>31</v>
      </c>
    </row>
    <row r="203" spans="1:28" ht="18.899999999999999" customHeight="1" x14ac:dyDescent="0.25">
      <c r="A203" s="37"/>
      <c r="B203" s="30"/>
      <c r="C203" s="38"/>
      <c r="D203" s="31"/>
      <c r="E203" s="157"/>
      <c r="F203" s="40"/>
      <c r="G203" s="40"/>
      <c r="H203" s="37"/>
      <c r="I203" s="30" t="s">
        <v>64</v>
      </c>
      <c r="J203" s="67" t="s">
        <v>50</v>
      </c>
      <c r="K203" s="31"/>
      <c r="M203" s="40" t="e">
        <f>#REF!</f>
        <v>#REF!</v>
      </c>
      <c r="N203" s="40" t="e">
        <f>#REF!</f>
        <v>#REF!</v>
      </c>
      <c r="O203" s="37"/>
      <c r="P203" s="50" t="s">
        <v>210</v>
      </c>
      <c r="Q203" s="51"/>
      <c r="R203" s="51"/>
      <c r="S203" s="31"/>
      <c r="T203" s="66"/>
      <c r="U203" s="40"/>
      <c r="V203" s="156"/>
      <c r="W203" s="156"/>
      <c r="X203" s="159"/>
      <c r="Y203" s="159"/>
      <c r="AB203" s="160"/>
    </row>
    <row r="204" spans="1:28" ht="18.899999999999999" customHeight="1" x14ac:dyDescent="0.25">
      <c r="A204" s="37">
        <v>2</v>
      </c>
      <c r="B204" s="42" t="s">
        <v>96</v>
      </c>
      <c r="C204" s="43"/>
      <c r="D204" s="97"/>
      <c r="E204" s="157"/>
      <c r="F204" s="40"/>
      <c r="G204" s="40"/>
      <c r="H204" s="37"/>
      <c r="I204" s="30" t="s">
        <v>67</v>
      </c>
      <c r="J204" s="67" t="s">
        <v>68</v>
      </c>
      <c r="K204" s="31"/>
      <c r="M204" s="40" t="e">
        <f>M202/M203*100</f>
        <v>#REF!</v>
      </c>
      <c r="N204" s="40" t="e">
        <f>N202/N203*100</f>
        <v>#REF!</v>
      </c>
      <c r="O204" s="37">
        <v>11</v>
      </c>
      <c r="P204" s="50" t="s">
        <v>95</v>
      </c>
      <c r="Q204" s="38"/>
      <c r="R204" s="38"/>
      <c r="S204" s="31"/>
      <c r="T204" s="157"/>
      <c r="U204" s="39"/>
    </row>
    <row r="205" spans="1:28" ht="18.899999999999999" customHeight="1" x14ac:dyDescent="0.25">
      <c r="A205" s="37"/>
      <c r="B205" s="30" t="s">
        <v>98</v>
      </c>
      <c r="C205" s="38"/>
      <c r="D205" s="31"/>
      <c r="E205" s="157" t="s">
        <v>14</v>
      </c>
      <c r="F205" s="40" t="e">
        <f>#REF!</f>
        <v>#REF!</v>
      </c>
      <c r="G205" s="40" t="e">
        <f>#REF!</f>
        <v>#REF!</v>
      </c>
      <c r="H205" s="37"/>
      <c r="I205" s="50" t="s">
        <v>97</v>
      </c>
      <c r="J205" s="51" t="s">
        <v>20</v>
      </c>
      <c r="K205" s="153"/>
      <c r="M205" s="40" t="e">
        <f>#REF!</f>
        <v>#REF!</v>
      </c>
      <c r="N205" s="40" t="e">
        <f>#REF!</f>
        <v>#REF!</v>
      </c>
      <c r="O205" s="37"/>
      <c r="P205" s="30"/>
      <c r="Q205" s="51" t="s">
        <v>20</v>
      </c>
      <c r="R205" s="38"/>
      <c r="S205" s="31"/>
      <c r="T205" s="66"/>
      <c r="U205" s="40"/>
      <c r="V205" s="160"/>
    </row>
    <row r="206" spans="1:28" ht="18.899999999999999" customHeight="1" x14ac:dyDescent="0.25">
      <c r="A206" s="37"/>
      <c r="B206" s="30" t="s">
        <v>99</v>
      </c>
      <c r="C206" s="38"/>
      <c r="D206" s="31"/>
      <c r="E206" s="157" t="s">
        <v>100</v>
      </c>
      <c r="F206" s="40" t="e">
        <f>#REF!</f>
        <v>#REF!</v>
      </c>
      <c r="G206" s="40" t="e">
        <f>#REF!</f>
        <v>#REF!</v>
      </c>
      <c r="H206" s="37"/>
      <c r="I206" s="30" t="s">
        <v>64</v>
      </c>
      <c r="J206" s="67" t="s">
        <v>50</v>
      </c>
      <c r="K206" s="31"/>
      <c r="M206" s="40" t="e">
        <f>#REF!</f>
        <v>#REF!</v>
      </c>
      <c r="N206" s="40" t="e">
        <f>#REF!</f>
        <v>#REF!</v>
      </c>
      <c r="O206" s="37"/>
      <c r="P206" s="30"/>
      <c r="Q206" s="51" t="s">
        <v>50</v>
      </c>
      <c r="R206" s="38"/>
      <c r="S206" s="31"/>
      <c r="T206" s="66"/>
      <c r="U206" s="40"/>
      <c r="V206" s="156" t="s">
        <v>211</v>
      </c>
      <c r="W206" s="156"/>
      <c r="X206" s="142"/>
      <c r="Y206" s="142"/>
      <c r="Z206" s="142"/>
      <c r="AA206" s="18" t="s">
        <v>212</v>
      </c>
      <c r="AB206" s="142"/>
    </row>
    <row r="207" spans="1:28" ht="18.899999999999999" customHeight="1" x14ac:dyDescent="0.25">
      <c r="A207" s="37"/>
      <c r="B207" s="30" t="s">
        <v>101</v>
      </c>
      <c r="C207" s="38"/>
      <c r="D207" s="31"/>
      <c r="E207" s="157" t="s">
        <v>14</v>
      </c>
      <c r="F207" s="40" t="e">
        <f>#REF!</f>
        <v>#REF!</v>
      </c>
      <c r="G207" s="40" t="e">
        <f>#REF!</f>
        <v>#REF!</v>
      </c>
      <c r="H207" s="37"/>
      <c r="I207" s="30" t="s">
        <v>67</v>
      </c>
      <c r="J207" s="67" t="s">
        <v>68</v>
      </c>
      <c r="K207" s="31"/>
      <c r="M207" s="40" t="e">
        <f>M205/M206*100</f>
        <v>#REF!</v>
      </c>
      <c r="N207" s="40" t="e">
        <f>N205/N206*100</f>
        <v>#REF!</v>
      </c>
      <c r="O207" s="37"/>
      <c r="P207" s="30"/>
      <c r="Q207" s="51" t="s">
        <v>68</v>
      </c>
      <c r="R207" s="38"/>
      <c r="S207" s="31"/>
      <c r="T207" s="66"/>
      <c r="U207" s="40"/>
    </row>
    <row r="208" spans="1:28" ht="18.899999999999999" customHeight="1" x14ac:dyDescent="0.25">
      <c r="A208" s="37"/>
      <c r="B208" s="30" t="s">
        <v>104</v>
      </c>
      <c r="C208" s="38"/>
      <c r="D208" s="31"/>
      <c r="E208" s="157" t="s">
        <v>93</v>
      </c>
      <c r="F208" s="40" t="e">
        <f>#REF!</f>
        <v>#REF!</v>
      </c>
      <c r="G208" s="40" t="e">
        <f>#REF!</f>
        <v>#REF!</v>
      </c>
      <c r="H208" s="37"/>
      <c r="I208" s="50" t="s">
        <v>102</v>
      </c>
      <c r="J208" s="51" t="s">
        <v>20</v>
      </c>
      <c r="K208" s="153"/>
      <c r="M208" s="40" t="e">
        <f>#REF!</f>
        <v>#REF!</v>
      </c>
      <c r="N208" s="40" t="e">
        <f>#REF!</f>
        <v>#REF!</v>
      </c>
      <c r="O208" s="37"/>
      <c r="P208" s="30"/>
      <c r="Q208" s="67" t="s">
        <v>103</v>
      </c>
      <c r="R208" s="38"/>
      <c r="S208" s="31"/>
      <c r="T208" s="157"/>
      <c r="U208" s="39"/>
      <c r="V208" s="160"/>
    </row>
    <row r="209" spans="1:21" ht="18.899999999999999" customHeight="1" x14ac:dyDescent="0.25">
      <c r="A209" s="37"/>
      <c r="B209" s="30" t="s">
        <v>107</v>
      </c>
      <c r="C209" s="38"/>
      <c r="D209" s="31"/>
      <c r="E209" s="157" t="s">
        <v>14</v>
      </c>
      <c r="F209" s="40" t="e">
        <f>#REF!</f>
        <v>#REF!</v>
      </c>
      <c r="G209" s="40" t="e">
        <f>#REF!</f>
        <v>#REF!</v>
      </c>
      <c r="H209" s="37"/>
      <c r="I209" s="30" t="s">
        <v>64</v>
      </c>
      <c r="J209" s="67" t="s">
        <v>50</v>
      </c>
      <c r="K209" s="31"/>
      <c r="M209" s="40" t="e">
        <f>#REF!</f>
        <v>#REF!</v>
      </c>
      <c r="N209" s="40" t="e">
        <f>#REF!</f>
        <v>#REF!</v>
      </c>
      <c r="O209" s="37"/>
      <c r="P209" s="30"/>
      <c r="Q209" s="67" t="s">
        <v>105</v>
      </c>
      <c r="R209" s="38"/>
      <c r="S209" s="31"/>
      <c r="T209" s="157"/>
      <c r="U209" s="39"/>
    </row>
    <row r="210" spans="1:21" ht="18.899999999999999" customHeight="1" x14ac:dyDescent="0.25">
      <c r="A210" s="37"/>
      <c r="B210" s="30"/>
      <c r="C210" s="38"/>
      <c r="D210" s="31"/>
      <c r="E210" s="157"/>
      <c r="F210" s="40"/>
      <c r="G210" s="40"/>
      <c r="H210" s="37"/>
      <c r="I210" s="30" t="s">
        <v>67</v>
      </c>
      <c r="J210" s="67" t="s">
        <v>68</v>
      </c>
      <c r="K210" s="31"/>
      <c r="M210" s="40" t="e">
        <f>M208/M209*100</f>
        <v>#REF!</v>
      </c>
      <c r="N210" s="40" t="e">
        <f>N208/N209*100</f>
        <v>#REF!</v>
      </c>
      <c r="O210" s="37"/>
      <c r="P210" s="30"/>
      <c r="Q210" s="67" t="s">
        <v>108</v>
      </c>
      <c r="R210" s="38"/>
      <c r="S210" s="31"/>
      <c r="T210" s="66"/>
      <c r="U210" s="40"/>
    </row>
    <row r="211" spans="1:21" ht="18.899999999999999" customHeight="1" x14ac:dyDescent="0.25">
      <c r="A211" s="37">
        <v>3</v>
      </c>
      <c r="B211" s="42" t="s">
        <v>113</v>
      </c>
      <c r="C211" s="43"/>
      <c r="D211" s="97"/>
      <c r="E211" s="157"/>
      <c r="F211" s="40"/>
      <c r="G211" s="40"/>
      <c r="H211" s="37"/>
      <c r="I211" s="50" t="s">
        <v>213</v>
      </c>
      <c r="J211" s="67" t="s">
        <v>50</v>
      </c>
      <c r="K211" s="153"/>
      <c r="M211" s="40" t="e">
        <f>#REF!</f>
        <v>#REF!</v>
      </c>
      <c r="N211" s="40" t="e">
        <f>#REF!</f>
        <v>#REF!</v>
      </c>
      <c r="O211" s="37"/>
      <c r="P211" s="30"/>
      <c r="Q211" s="67" t="s">
        <v>112</v>
      </c>
      <c r="R211" s="38"/>
      <c r="S211" s="31"/>
      <c r="T211" s="66"/>
      <c r="U211" s="40"/>
    </row>
    <row r="212" spans="1:21" ht="18.899999999999999" customHeight="1" x14ac:dyDescent="0.25">
      <c r="A212" s="37"/>
      <c r="B212" s="30" t="s">
        <v>214</v>
      </c>
      <c r="C212" s="38"/>
      <c r="D212" s="31"/>
      <c r="E212" s="157" t="s">
        <v>93</v>
      </c>
      <c r="F212" s="158" t="e">
        <f>#REF!</f>
        <v>#REF!</v>
      </c>
      <c r="G212" s="158" t="e">
        <f>#REF!</f>
        <v>#REF!</v>
      </c>
      <c r="H212" s="37"/>
      <c r="I212" s="30" t="s">
        <v>114</v>
      </c>
      <c r="J212" s="67" t="s">
        <v>68</v>
      </c>
      <c r="K212" s="31"/>
      <c r="M212" s="40" t="e">
        <f>#REF!</f>
        <v>#REF!</v>
      </c>
      <c r="N212" s="40" t="e">
        <f>#REF!/#REF!*100</f>
        <v>#REF!</v>
      </c>
      <c r="O212" s="37"/>
      <c r="P212" s="30" t="s">
        <v>119</v>
      </c>
      <c r="Q212" s="38"/>
      <c r="R212" s="38"/>
      <c r="S212" s="31"/>
      <c r="T212" s="66"/>
      <c r="U212" s="40"/>
    </row>
    <row r="213" spans="1:21" ht="18.899999999999999" customHeight="1" x14ac:dyDescent="0.25">
      <c r="A213" s="37"/>
      <c r="B213" s="30" t="s">
        <v>136</v>
      </c>
      <c r="C213" s="38"/>
      <c r="D213" s="31"/>
      <c r="E213" s="157" t="s">
        <v>93</v>
      </c>
      <c r="F213" s="158" t="e">
        <f>#REF!</f>
        <v>#REF!</v>
      </c>
      <c r="G213" s="158" t="e">
        <f>#REF!</f>
        <v>#REF!</v>
      </c>
      <c r="H213" s="37"/>
      <c r="I213" s="50" t="s">
        <v>118</v>
      </c>
      <c r="J213" s="67" t="s">
        <v>50</v>
      </c>
      <c r="K213" s="153"/>
      <c r="M213" s="40" t="e">
        <f>#REF!</f>
        <v>#REF!</v>
      </c>
      <c r="N213" s="40" t="e">
        <f>#REF!</f>
        <v>#REF!</v>
      </c>
      <c r="O213" s="30"/>
      <c r="P213" s="30" t="s">
        <v>121</v>
      </c>
      <c r="Q213" s="38"/>
      <c r="R213" s="38"/>
      <c r="S213" s="31"/>
      <c r="T213" s="66"/>
      <c r="U213" s="40"/>
    </row>
    <row r="214" spans="1:21" ht="18.899999999999999" customHeight="1" x14ac:dyDescent="0.25">
      <c r="A214" s="37"/>
      <c r="B214" s="30" t="s">
        <v>215</v>
      </c>
      <c r="C214" s="38"/>
      <c r="D214" s="31"/>
      <c r="E214" s="157" t="s">
        <v>93</v>
      </c>
      <c r="F214" s="158" t="e">
        <f>#REF!</f>
        <v>#REF!</v>
      </c>
      <c r="G214" s="158" t="e">
        <f>#REF!</f>
        <v>#REF!</v>
      </c>
      <c r="H214" s="37"/>
      <c r="I214" s="30" t="s">
        <v>114</v>
      </c>
      <c r="J214" s="67" t="s">
        <v>68</v>
      </c>
      <c r="K214" s="31"/>
      <c r="M214" s="40" t="e">
        <f>#REF!</f>
        <v>#REF!</v>
      </c>
      <c r="N214" s="40" t="e">
        <f>#REF!/#REF!*100</f>
        <v>#REF!</v>
      </c>
      <c r="O214" s="37">
        <v>12</v>
      </c>
      <c r="P214" s="161" t="s">
        <v>126</v>
      </c>
      <c r="Q214" s="162" t="s">
        <v>242</v>
      </c>
      <c r="R214" s="163" t="s">
        <v>243</v>
      </c>
      <c r="S214" s="74"/>
      <c r="T214" s="74"/>
      <c r="U214" s="75"/>
    </row>
    <row r="215" spans="1:21" ht="18.899999999999999" customHeight="1" x14ac:dyDescent="0.25">
      <c r="A215" s="37"/>
      <c r="B215" s="30" t="s">
        <v>143</v>
      </c>
      <c r="C215" s="38"/>
      <c r="D215" s="31"/>
      <c r="E215" s="157" t="s">
        <v>93</v>
      </c>
      <c r="F215" s="158" t="e">
        <f>F214+F213</f>
        <v>#REF!</v>
      </c>
      <c r="G215" s="158" t="e">
        <f>G214+G213</f>
        <v>#REF!</v>
      </c>
      <c r="H215" s="37"/>
      <c r="I215" s="50" t="s">
        <v>125</v>
      </c>
      <c r="J215" s="67" t="s">
        <v>50</v>
      </c>
      <c r="K215" s="153"/>
      <c r="M215" s="40" t="e">
        <f>#REF!</f>
        <v>#REF!</v>
      </c>
      <c r="N215" s="40" t="e">
        <f>#REF!</f>
        <v>#REF!</v>
      </c>
      <c r="O215" s="113" t="s">
        <v>1</v>
      </c>
      <c r="P215" s="184" t="s">
        <v>130</v>
      </c>
      <c r="Q215" s="185" t="s">
        <v>131</v>
      </c>
      <c r="R215" s="185" t="s">
        <v>68</v>
      </c>
      <c r="S215" s="186" t="s">
        <v>218</v>
      </c>
      <c r="T215" s="187" t="s">
        <v>133</v>
      </c>
      <c r="U215" s="188" t="s">
        <v>134</v>
      </c>
    </row>
    <row r="216" spans="1:21" ht="18.899999999999999" customHeight="1" x14ac:dyDescent="0.25">
      <c r="A216" s="37"/>
      <c r="B216" s="50" t="s">
        <v>219</v>
      </c>
      <c r="C216" s="51"/>
      <c r="D216" s="153"/>
      <c r="E216" s="157" t="s">
        <v>93</v>
      </c>
      <c r="F216" s="158"/>
      <c r="G216" s="164">
        <v>694</v>
      </c>
      <c r="H216" s="37"/>
      <c r="I216" s="30" t="s">
        <v>114</v>
      </c>
      <c r="J216" s="67" t="s">
        <v>68</v>
      </c>
      <c r="K216" s="31"/>
      <c r="M216" s="40" t="e">
        <f>#REF!</f>
        <v>#REF!</v>
      </c>
      <c r="N216" s="40" t="e">
        <f>#REF!/#REF!*100</f>
        <v>#REF!</v>
      </c>
      <c r="O216" s="39" t="s">
        <v>24</v>
      </c>
      <c r="P216" s="189" t="s">
        <v>220</v>
      </c>
      <c r="Q216" s="166" t="e">
        <f>#REF!</f>
        <v>#REF!</v>
      </c>
      <c r="R216" s="190" t="e">
        <f>#REF!</f>
        <v>#REF!</v>
      </c>
      <c r="S216" s="191" t="e">
        <f>#REF!</f>
        <v>#REF!</v>
      </c>
      <c r="T216" s="192" t="e">
        <f>#REF!</f>
        <v>#REF!</v>
      </c>
      <c r="U216" s="192" t="e">
        <f>#REF!</f>
        <v>#REF!</v>
      </c>
    </row>
    <row r="217" spans="1:21" ht="18.899999999999999" customHeight="1" x14ac:dyDescent="0.25">
      <c r="A217" s="37"/>
      <c r="B217" s="30" t="s">
        <v>221</v>
      </c>
      <c r="C217" s="38"/>
      <c r="D217" s="31"/>
      <c r="E217" s="157" t="s">
        <v>93</v>
      </c>
      <c r="F217" s="158"/>
      <c r="G217" s="158"/>
      <c r="H217" s="37"/>
      <c r="I217" s="50" t="s">
        <v>137</v>
      </c>
      <c r="J217" s="67" t="s">
        <v>50</v>
      </c>
      <c r="K217" s="153"/>
      <c r="M217" s="40" t="e">
        <f>#REF!</f>
        <v>#REF!</v>
      </c>
      <c r="N217" s="40" t="e">
        <f>#REF!</f>
        <v>#REF!</v>
      </c>
      <c r="O217" s="39" t="s">
        <v>32</v>
      </c>
      <c r="P217" s="193" t="s">
        <v>222</v>
      </c>
      <c r="Q217" s="170" t="e">
        <f>#REF!</f>
        <v>#REF!</v>
      </c>
      <c r="R217" s="72" t="e">
        <f>#REF!</f>
        <v>#REF!</v>
      </c>
      <c r="S217" s="194" t="e">
        <f>#REF!</f>
        <v>#REF!</v>
      </c>
      <c r="T217" s="195" t="e">
        <f>#REF!</f>
        <v>#REF!</v>
      </c>
      <c r="U217" s="195" t="e">
        <f>#REF!</f>
        <v>#REF!</v>
      </c>
    </row>
    <row r="218" spans="1:21" ht="18.899999999999999" customHeight="1" x14ac:dyDescent="0.25">
      <c r="A218" s="37"/>
      <c r="B218" s="30" t="s">
        <v>223</v>
      </c>
      <c r="C218" s="38"/>
      <c r="D218" s="31"/>
      <c r="E218" s="157" t="s">
        <v>93</v>
      </c>
      <c r="F218" s="158" t="e">
        <f>F215-F217-F216</f>
        <v>#REF!</v>
      </c>
      <c r="G218" s="158" t="e">
        <f>G215-G217-G216</f>
        <v>#REF!</v>
      </c>
      <c r="H218" s="37"/>
      <c r="I218" s="30" t="s">
        <v>114</v>
      </c>
      <c r="J218" s="67" t="s">
        <v>68</v>
      </c>
      <c r="K218" s="31"/>
      <c r="M218" s="40" t="e">
        <f>#REF!</f>
        <v>#REF!</v>
      </c>
      <c r="N218" s="40" t="e">
        <f>#REF!/#REF!*100</f>
        <v>#REF!</v>
      </c>
      <c r="O218" s="39" t="s">
        <v>35</v>
      </c>
      <c r="P218" s="193" t="s">
        <v>224</v>
      </c>
      <c r="Q218" s="170" t="e">
        <f>#REF!</f>
        <v>#REF!</v>
      </c>
      <c r="R218" s="72" t="e">
        <f>#REF!</f>
        <v>#REF!</v>
      </c>
      <c r="S218" s="194" t="e">
        <f>#REF!</f>
        <v>#REF!</v>
      </c>
      <c r="T218" s="195" t="e">
        <f>#REF!</f>
        <v>#REF!</v>
      </c>
      <c r="U218" s="195" t="e">
        <f>#REF!</f>
        <v>#REF!</v>
      </c>
    </row>
    <row r="219" spans="1:21" ht="18.899999999999999" customHeight="1" x14ac:dyDescent="0.25">
      <c r="A219" s="37"/>
      <c r="B219" s="30"/>
      <c r="C219" s="38"/>
      <c r="D219" s="31"/>
      <c r="E219" s="157"/>
      <c r="F219" s="158"/>
      <c r="G219" s="158"/>
      <c r="H219" s="37"/>
      <c r="I219" s="42" t="s">
        <v>144</v>
      </c>
      <c r="J219" s="38"/>
      <c r="K219" s="31"/>
      <c r="M219" s="44"/>
      <c r="N219" s="44"/>
      <c r="O219" s="39" t="s">
        <v>41</v>
      </c>
      <c r="P219" s="193" t="s">
        <v>225</v>
      </c>
      <c r="Q219" s="170" t="e">
        <f>#REF!</f>
        <v>#REF!</v>
      </c>
      <c r="R219" s="72" t="e">
        <f>#REF!</f>
        <v>#REF!</v>
      </c>
      <c r="S219" s="194" t="e">
        <f>#REF!</f>
        <v>#REF!</v>
      </c>
      <c r="T219" s="195" t="e">
        <f>#REF!</f>
        <v>#REF!</v>
      </c>
      <c r="U219" s="195" t="e">
        <f>#REF!</f>
        <v>#REF!</v>
      </c>
    </row>
    <row r="220" spans="1:21" ht="18.899999999999999" customHeight="1" x14ac:dyDescent="0.25">
      <c r="A220" s="37">
        <v>4</v>
      </c>
      <c r="B220" s="42" t="s">
        <v>162</v>
      </c>
      <c r="C220" s="43"/>
      <c r="D220" s="97"/>
      <c r="E220" s="157"/>
      <c r="F220" s="158"/>
      <c r="G220" s="158"/>
      <c r="H220" s="37"/>
      <c r="I220" s="50" t="s">
        <v>226</v>
      </c>
      <c r="J220" s="123" t="s">
        <v>50</v>
      </c>
      <c r="K220" s="153"/>
      <c r="M220" s="40" t="e">
        <f>#REF!</f>
        <v>#REF!</v>
      </c>
      <c r="N220" s="40" t="e">
        <f>#REF!</f>
        <v>#REF!</v>
      </c>
      <c r="O220" s="39" t="s">
        <v>45</v>
      </c>
      <c r="P220" s="193" t="s">
        <v>227</v>
      </c>
      <c r="Q220" s="170" t="e">
        <f>#REF!</f>
        <v>#REF!</v>
      </c>
      <c r="R220" s="72" t="e">
        <f>#REF!</f>
        <v>#REF!</v>
      </c>
      <c r="S220" s="194" t="e">
        <f>#REF!</f>
        <v>#REF!</v>
      </c>
      <c r="T220" s="195" t="e">
        <f>#REF!</f>
        <v>#REF!</v>
      </c>
      <c r="U220" s="195" t="e">
        <f>#REF!</f>
        <v>#REF!</v>
      </c>
    </row>
    <row r="221" spans="1:21" ht="18.899999999999999" customHeight="1" x14ac:dyDescent="0.25">
      <c r="A221" s="37"/>
      <c r="B221" s="30" t="s">
        <v>175</v>
      </c>
      <c r="C221" s="38"/>
      <c r="D221" s="31"/>
      <c r="E221" s="157" t="s">
        <v>93</v>
      </c>
      <c r="F221" s="158" t="e">
        <f>#REF!</f>
        <v>#REF!</v>
      </c>
      <c r="G221" s="158" t="e">
        <f>#REF!</f>
        <v>#REF!</v>
      </c>
      <c r="H221" s="37"/>
      <c r="I221" s="50" t="s">
        <v>152</v>
      </c>
      <c r="J221" s="123" t="s">
        <v>68</v>
      </c>
      <c r="K221" s="31"/>
      <c r="M221" s="40" t="e">
        <f>#REF!</f>
        <v>#REF!</v>
      </c>
      <c r="N221" s="40" t="e">
        <f>#REF!/#REF!*100</f>
        <v>#REF!</v>
      </c>
      <c r="O221" s="39" t="s">
        <v>51</v>
      </c>
      <c r="P221" s="193" t="s">
        <v>228</v>
      </c>
      <c r="Q221" s="170" t="e">
        <f>#REF!</f>
        <v>#REF!</v>
      </c>
      <c r="R221" s="72" t="e">
        <f>#REF!</f>
        <v>#REF!</v>
      </c>
      <c r="S221" s="194" t="e">
        <f>#REF!</f>
        <v>#REF!</v>
      </c>
      <c r="T221" s="195" t="e">
        <f>#REF!</f>
        <v>#REF!</v>
      </c>
      <c r="U221" s="195" t="e">
        <f>#REF!</f>
        <v>#REF!</v>
      </c>
    </row>
    <row r="222" spans="1:21" ht="18.899999999999999" customHeight="1" x14ac:dyDescent="0.25">
      <c r="A222" s="37"/>
      <c r="B222" s="30" t="s">
        <v>179</v>
      </c>
      <c r="C222" s="38"/>
      <c r="D222" s="31"/>
      <c r="E222" s="157" t="s">
        <v>93</v>
      </c>
      <c r="F222" s="158" t="e">
        <f>#REF!</f>
        <v>#REF!</v>
      </c>
      <c r="G222" s="158" t="e">
        <f>#REF!</f>
        <v>#REF!</v>
      </c>
      <c r="H222" s="37"/>
      <c r="I222" s="50" t="s">
        <v>156</v>
      </c>
      <c r="J222" s="123" t="s">
        <v>50</v>
      </c>
      <c r="K222" s="153"/>
      <c r="M222" s="40" t="e">
        <f>#REF!</f>
        <v>#REF!</v>
      </c>
      <c r="N222" s="40" t="e">
        <f>#REF!</f>
        <v>#REF!</v>
      </c>
      <c r="O222" s="65" t="s">
        <v>57</v>
      </c>
      <c r="P222" s="193" t="s">
        <v>166</v>
      </c>
      <c r="Q222" s="170" t="e">
        <f>#REF!</f>
        <v>#REF!</v>
      </c>
      <c r="R222" s="72" t="e">
        <f>#REF!</f>
        <v>#REF!</v>
      </c>
      <c r="S222" s="194" t="e">
        <f>#REF!</f>
        <v>#REF!</v>
      </c>
      <c r="T222" s="195" t="e">
        <f>#REF!</f>
        <v>#REF!</v>
      </c>
      <c r="U222" s="195" t="e">
        <f>#REF!</f>
        <v>#REF!</v>
      </c>
    </row>
    <row r="223" spans="1:21" ht="18.899999999999999" customHeight="1" x14ac:dyDescent="0.25">
      <c r="A223" s="37"/>
      <c r="B223" s="30" t="s">
        <v>184</v>
      </c>
      <c r="C223" s="38"/>
      <c r="D223" s="31"/>
      <c r="E223" s="157" t="s">
        <v>93</v>
      </c>
      <c r="F223" s="158" t="e">
        <f>F222+F221</f>
        <v>#REF!</v>
      </c>
      <c r="G223" s="158" t="e">
        <f>G222+G221</f>
        <v>#REF!</v>
      </c>
      <c r="H223" s="37"/>
      <c r="I223" s="50" t="s">
        <v>159</v>
      </c>
      <c r="J223" s="123" t="s">
        <v>68</v>
      </c>
      <c r="K223" s="31"/>
      <c r="M223" s="40" t="e">
        <f>#REF!</f>
        <v>#REF!</v>
      </c>
      <c r="N223" s="40" t="e">
        <f>#REF!/#REF!*100</f>
        <v>#REF!</v>
      </c>
      <c r="O223" s="39" t="s">
        <v>62</v>
      </c>
      <c r="P223" s="193" t="s">
        <v>229</v>
      </c>
      <c r="Q223" s="170" t="e">
        <f>#REF!</f>
        <v>#REF!</v>
      </c>
      <c r="R223" s="72" t="e">
        <f>#REF!</f>
        <v>#REF!</v>
      </c>
      <c r="S223" s="194" t="e">
        <f>#REF!</f>
        <v>#REF!</v>
      </c>
      <c r="T223" s="195" t="e">
        <f>#REF!</f>
        <v>#REF!</v>
      </c>
      <c r="U223" s="195" t="e">
        <f>#REF!</f>
        <v>#REF!</v>
      </c>
    </row>
    <row r="224" spans="1:21" ht="18.899999999999999" customHeight="1" x14ac:dyDescent="0.25">
      <c r="A224" s="37"/>
      <c r="B224" s="50" t="s">
        <v>230</v>
      </c>
      <c r="C224" s="51"/>
      <c r="D224" s="153"/>
      <c r="E224" s="157" t="s">
        <v>93</v>
      </c>
      <c r="F224" s="158"/>
      <c r="G224" s="164">
        <v>137</v>
      </c>
      <c r="H224" s="37"/>
      <c r="I224" s="50" t="s">
        <v>163</v>
      </c>
      <c r="J224" s="123" t="s">
        <v>50</v>
      </c>
      <c r="K224" s="153"/>
      <c r="M224" s="40" t="e">
        <f>#REF!</f>
        <v>#REF!</v>
      </c>
      <c r="N224" s="40" t="e">
        <f>#REF!</f>
        <v>#REF!</v>
      </c>
      <c r="O224" s="39" t="s">
        <v>167</v>
      </c>
      <c r="P224" s="193" t="s">
        <v>231</v>
      </c>
      <c r="Q224" s="170" t="e">
        <f>#REF!</f>
        <v>#REF!</v>
      </c>
      <c r="R224" s="72" t="e">
        <f>#REF!</f>
        <v>#REF!</v>
      </c>
      <c r="S224" s="194" t="e">
        <f>#REF!</f>
        <v>#REF!</v>
      </c>
      <c r="T224" s="195" t="e">
        <f>#REF!</f>
        <v>#REF!</v>
      </c>
      <c r="U224" s="195" t="e">
        <f>#REF!</f>
        <v>#REF!</v>
      </c>
    </row>
    <row r="225" spans="1:21" ht="18.899999999999999" customHeight="1" x14ac:dyDescent="0.25">
      <c r="A225" s="37"/>
      <c r="B225" s="30" t="s">
        <v>232</v>
      </c>
      <c r="C225" s="38"/>
      <c r="D225" s="31"/>
      <c r="E225" s="157" t="s">
        <v>93</v>
      </c>
      <c r="F225" s="158"/>
      <c r="G225" s="158"/>
      <c r="H225" s="37"/>
      <c r="I225" s="50" t="s">
        <v>67</v>
      </c>
      <c r="J225" s="123" t="s">
        <v>68</v>
      </c>
      <c r="K225" s="153"/>
      <c r="M225" s="40" t="e">
        <f>#REF!</f>
        <v>#REF!</v>
      </c>
      <c r="N225" s="40" t="e">
        <f>#REF!/#REF!*100</f>
        <v>#REF!</v>
      </c>
      <c r="O225" s="39" t="s">
        <v>172</v>
      </c>
      <c r="P225" s="193" t="s">
        <v>233</v>
      </c>
      <c r="Q225" s="170" t="e">
        <f>#REF!</f>
        <v>#REF!</v>
      </c>
      <c r="R225" s="72" t="e">
        <f>#REF!</f>
        <v>#REF!</v>
      </c>
      <c r="S225" s="194" t="e">
        <f>#REF!</f>
        <v>#REF!</v>
      </c>
      <c r="T225" s="195" t="e">
        <f>#REF!</f>
        <v>#REF!</v>
      </c>
      <c r="U225" s="195" t="e">
        <f>#REF!</f>
        <v>#REF!</v>
      </c>
    </row>
    <row r="226" spans="1:21" ht="18.899999999999999" customHeight="1" x14ac:dyDescent="0.25">
      <c r="A226" s="37"/>
      <c r="B226" s="30" t="s">
        <v>234</v>
      </c>
      <c r="C226" s="38"/>
      <c r="D226" s="31"/>
      <c r="E226" s="157"/>
      <c r="F226" s="158"/>
      <c r="G226" s="158"/>
      <c r="H226" s="37"/>
      <c r="I226" s="50" t="s">
        <v>171</v>
      </c>
      <c r="J226" s="123" t="s">
        <v>50</v>
      </c>
      <c r="K226" s="153"/>
      <c r="M226" s="40" t="e">
        <f>#REF!</f>
        <v>#REF!</v>
      </c>
      <c r="N226" s="139" t="e">
        <f>#REF!</f>
        <v>#REF!</v>
      </c>
      <c r="O226" s="39" t="s">
        <v>176</v>
      </c>
      <c r="P226" s="193" t="s">
        <v>235</v>
      </c>
      <c r="Q226" s="170" t="e">
        <f>#REF!</f>
        <v>#REF!</v>
      </c>
      <c r="R226" s="72" t="e">
        <f>#REF!</f>
        <v>#REF!</v>
      </c>
      <c r="S226" s="194" t="e">
        <f>#REF!</f>
        <v>#REF!</v>
      </c>
      <c r="T226" s="195" t="e">
        <f>#REF!</f>
        <v>#REF!</v>
      </c>
      <c r="U226" s="195" t="e">
        <f>#REF!</f>
        <v>#REF!</v>
      </c>
    </row>
    <row r="227" spans="1:21" ht="18.899999999999999" customHeight="1" x14ac:dyDescent="0.25">
      <c r="A227" s="131"/>
      <c r="B227" s="73" t="s">
        <v>199</v>
      </c>
      <c r="C227" s="74"/>
      <c r="D227" s="75"/>
      <c r="E227" s="173" t="s">
        <v>93</v>
      </c>
      <c r="F227" s="174" t="e">
        <f>F223-F225-F224</f>
        <v>#REF!</v>
      </c>
      <c r="G227" s="174" t="e">
        <f>G223-G225-G224</f>
        <v>#REF!</v>
      </c>
      <c r="H227" s="37"/>
      <c r="I227" s="50" t="s">
        <v>34</v>
      </c>
      <c r="J227" s="123" t="s">
        <v>68</v>
      </c>
      <c r="K227" s="31"/>
      <c r="M227" s="40" t="e">
        <f>#REF!</f>
        <v>#REF!</v>
      </c>
      <c r="N227" s="40" t="e">
        <f>#REF!/#REF!*100</f>
        <v>#REF!</v>
      </c>
      <c r="O227" s="39" t="s">
        <v>181</v>
      </c>
      <c r="P227" s="193" t="s">
        <v>236</v>
      </c>
      <c r="Q227" s="170" t="e">
        <f>#REF!</f>
        <v>#REF!</v>
      </c>
      <c r="R227" s="72" t="e">
        <f>#REF!</f>
        <v>#REF!</v>
      </c>
      <c r="S227" s="194" t="e">
        <f>#REF!</f>
        <v>#REF!</v>
      </c>
      <c r="T227" s="195" t="e">
        <f>#REF!</f>
        <v>#REF!</v>
      </c>
      <c r="U227" s="195" t="e">
        <f>#REF!</f>
        <v>#REF!</v>
      </c>
    </row>
    <row r="228" spans="1:21" ht="18.899999999999999" customHeight="1" x14ac:dyDescent="0.25">
      <c r="H228" s="37"/>
      <c r="I228" s="50" t="s">
        <v>237</v>
      </c>
      <c r="J228" s="123" t="s">
        <v>50</v>
      </c>
      <c r="K228" s="153"/>
      <c r="M228" s="40" t="e">
        <f>#REF!</f>
        <v>#REF!</v>
      </c>
      <c r="N228" s="40" t="e">
        <f>#REF!</f>
        <v>#REF!</v>
      </c>
      <c r="O228" s="39" t="s">
        <v>186</v>
      </c>
      <c r="P228" s="193" t="s">
        <v>238</v>
      </c>
      <c r="Q228" s="170" t="e">
        <f>#REF!</f>
        <v>#REF!</v>
      </c>
      <c r="R228" s="72" t="e">
        <f>#REF!</f>
        <v>#REF!</v>
      </c>
      <c r="S228" s="194" t="e">
        <f>#REF!</f>
        <v>#REF!</v>
      </c>
      <c r="T228" s="195" t="e">
        <f>#REF!</f>
        <v>#REF!</v>
      </c>
      <c r="U228" s="195" t="e">
        <f>#REF!</f>
        <v>#REF!</v>
      </c>
    </row>
    <row r="229" spans="1:21" ht="18.899999999999999" customHeight="1" x14ac:dyDescent="0.25">
      <c r="H229" s="37"/>
      <c r="I229" s="50" t="s">
        <v>185</v>
      </c>
      <c r="J229" s="123" t="s">
        <v>68</v>
      </c>
      <c r="K229" s="31"/>
      <c r="M229" s="40" t="e">
        <f>#REF!</f>
        <v>#REF!</v>
      </c>
      <c r="N229" s="40" t="e">
        <f>#REF!/#REF!*100</f>
        <v>#REF!</v>
      </c>
      <c r="O229" s="39" t="s">
        <v>191</v>
      </c>
      <c r="P229" s="193" t="s">
        <v>239</v>
      </c>
      <c r="Q229" s="170" t="e">
        <f>#REF!</f>
        <v>#REF!</v>
      </c>
      <c r="R229" s="72" t="e">
        <f>#REF!</f>
        <v>#REF!</v>
      </c>
      <c r="S229" s="194" t="e">
        <f>#REF!</f>
        <v>#REF!</v>
      </c>
      <c r="T229" s="195" t="e">
        <f>#REF!</f>
        <v>#REF!</v>
      </c>
      <c r="U229" s="195" t="e">
        <f>#REF!</f>
        <v>#REF!</v>
      </c>
    </row>
    <row r="230" spans="1:21" ht="18.899999999999999" customHeight="1" x14ac:dyDescent="0.25">
      <c r="H230" s="37"/>
      <c r="I230" s="50" t="s">
        <v>190</v>
      </c>
      <c r="J230" s="123" t="s">
        <v>50</v>
      </c>
      <c r="K230" s="153"/>
      <c r="M230" s="40" t="e">
        <f>#REF!</f>
        <v>#REF!</v>
      </c>
      <c r="N230" s="40" t="e">
        <f>#REF!</f>
        <v>#REF!</v>
      </c>
      <c r="O230" s="39" t="s">
        <v>196</v>
      </c>
      <c r="P230" s="193" t="s">
        <v>240</v>
      </c>
      <c r="Q230" s="196"/>
      <c r="R230" s="197"/>
      <c r="S230" s="198" t="e">
        <f>#REF!</f>
        <v>#REF!</v>
      </c>
      <c r="T230" s="199" t="e">
        <f>#REF!</f>
        <v>#REF!</v>
      </c>
      <c r="U230" s="199"/>
    </row>
    <row r="231" spans="1:21" ht="18.899999999999999" customHeight="1" x14ac:dyDescent="0.25">
      <c r="H231" s="131"/>
      <c r="I231" s="179" t="s">
        <v>195</v>
      </c>
      <c r="J231" s="180" t="s">
        <v>68</v>
      </c>
      <c r="K231" s="75"/>
      <c r="L231" s="75"/>
      <c r="M231" s="101" t="e">
        <f>#REF!</f>
        <v>#REF!</v>
      </c>
      <c r="N231" s="101" t="e">
        <f>#REF!/#REF!*100</f>
        <v>#REF!</v>
      </c>
      <c r="O231" s="181"/>
      <c r="P231" s="133" t="s">
        <v>200</v>
      </c>
      <c r="Q231" s="73"/>
      <c r="R231" s="81"/>
      <c r="S231" s="200"/>
      <c r="T231" s="174" t="e">
        <f>SUM(T216:T230)</f>
        <v>#REF!</v>
      </c>
      <c r="U231" s="174" t="e">
        <f>SUM(U216:U230)</f>
        <v>#REF!</v>
      </c>
    </row>
    <row r="269" spans="1:28" ht="18.899999999999999" customHeight="1" x14ac:dyDescent="0.25">
      <c r="A269" s="141" t="s">
        <v>0</v>
      </c>
      <c r="B269" s="141"/>
      <c r="C269" s="141"/>
      <c r="D269" s="141"/>
      <c r="E269" s="141"/>
      <c r="F269" s="141"/>
      <c r="G269" s="141"/>
      <c r="H269" s="4" t="s">
        <v>1</v>
      </c>
      <c r="I269" s="5" t="s">
        <v>2</v>
      </c>
      <c r="J269" s="6"/>
      <c r="K269" s="7"/>
      <c r="L269" s="4" t="s">
        <v>3</v>
      </c>
      <c r="M269" s="8" t="s">
        <v>4</v>
      </c>
      <c r="N269" s="8" t="s">
        <v>5</v>
      </c>
      <c r="O269" s="4" t="s">
        <v>1</v>
      </c>
      <c r="P269" s="5" t="s">
        <v>2</v>
      </c>
      <c r="Q269" s="6"/>
      <c r="R269" s="7"/>
      <c r="S269" s="4" t="s">
        <v>3</v>
      </c>
      <c r="T269" s="8" t="s">
        <v>4</v>
      </c>
      <c r="U269" s="8" t="s">
        <v>5</v>
      </c>
      <c r="V269" s="4" t="s">
        <v>1</v>
      </c>
      <c r="W269" s="5" t="s">
        <v>2</v>
      </c>
      <c r="X269" s="6"/>
      <c r="Y269" s="7"/>
      <c r="Z269" s="4" t="s">
        <v>3</v>
      </c>
      <c r="AA269" s="8" t="s">
        <v>4</v>
      </c>
      <c r="AB269" s="8" t="s">
        <v>5</v>
      </c>
    </row>
    <row r="270" spans="1:28" ht="18.899999999999999" customHeight="1" x14ac:dyDescent="0.25">
      <c r="A270" s="141" t="s">
        <v>6</v>
      </c>
      <c r="B270" s="141"/>
      <c r="C270" s="141"/>
      <c r="D270" s="141"/>
      <c r="E270" s="141"/>
      <c r="F270" s="141"/>
      <c r="G270" s="141"/>
      <c r="H270" s="12"/>
      <c r="I270" s="13"/>
      <c r="J270" s="14"/>
      <c r="K270" s="15"/>
      <c r="L270" s="12"/>
      <c r="M270" s="16"/>
      <c r="N270" s="16"/>
      <c r="O270" s="12"/>
      <c r="P270" s="13"/>
      <c r="Q270" s="14"/>
      <c r="R270" s="15"/>
      <c r="S270" s="12"/>
      <c r="T270" s="16"/>
      <c r="U270" s="16"/>
      <c r="V270" s="12"/>
      <c r="W270" s="13"/>
      <c r="X270" s="14"/>
      <c r="Y270" s="15"/>
      <c r="Z270" s="12"/>
      <c r="AA270" s="16"/>
      <c r="AB270" s="16"/>
    </row>
    <row r="271" spans="1:28" ht="18.899999999999999" customHeight="1" x14ac:dyDescent="0.25">
      <c r="B271" s="142"/>
      <c r="C271" s="142"/>
      <c r="D271" s="142"/>
      <c r="E271" s="142"/>
      <c r="F271" s="142"/>
      <c r="G271" s="142" t="s">
        <v>201</v>
      </c>
      <c r="H271" s="20">
        <v>1</v>
      </c>
      <c r="I271" s="143">
        <v>2</v>
      </c>
      <c r="J271" s="144"/>
      <c r="K271" s="145"/>
      <c r="L271" s="20">
        <v>3</v>
      </c>
      <c r="M271" s="20">
        <v>4</v>
      </c>
      <c r="N271" s="20">
        <v>5</v>
      </c>
      <c r="O271" s="25">
        <v>1</v>
      </c>
      <c r="P271" s="1">
        <v>2</v>
      </c>
      <c r="Q271" s="2"/>
      <c r="R271" s="3"/>
      <c r="S271" s="26">
        <v>3</v>
      </c>
      <c r="T271" s="26">
        <v>4</v>
      </c>
      <c r="U271" s="26">
        <v>5</v>
      </c>
      <c r="V271" s="25">
        <v>1</v>
      </c>
      <c r="W271" s="27">
        <v>2</v>
      </c>
      <c r="X271" s="28"/>
      <c r="Y271" s="29"/>
      <c r="Z271" s="25">
        <v>3</v>
      </c>
      <c r="AA271" s="25">
        <v>4</v>
      </c>
      <c r="AB271" s="25">
        <v>5</v>
      </c>
    </row>
    <row r="272" spans="1:28" ht="18.899999999999999" customHeight="1" x14ac:dyDescent="0.25">
      <c r="B272" s="142"/>
      <c r="C272" s="142"/>
      <c r="D272" s="142"/>
      <c r="E272" s="142"/>
      <c r="F272" s="142"/>
      <c r="G272" s="142" t="s">
        <v>202</v>
      </c>
      <c r="H272" s="32">
        <v>5</v>
      </c>
      <c r="I272" s="33" t="s">
        <v>9</v>
      </c>
      <c r="J272" s="34"/>
      <c r="K272" s="146"/>
      <c r="L272" s="147"/>
      <c r="M272" s="35"/>
      <c r="N272" s="35"/>
      <c r="O272" s="32">
        <v>9</v>
      </c>
      <c r="P272" s="33" t="s">
        <v>10</v>
      </c>
      <c r="Q272" s="34"/>
      <c r="R272" s="34"/>
      <c r="S272" s="148"/>
      <c r="T272" s="148"/>
      <c r="U272" s="35"/>
      <c r="V272" s="147">
        <v>13</v>
      </c>
      <c r="W272" t="s">
        <v>11</v>
      </c>
    </row>
    <row r="273" spans="1:28" ht="18.899999999999999" customHeight="1" x14ac:dyDescent="0.25">
      <c r="A273" s="141" t="s">
        <v>12</v>
      </c>
      <c r="B273" s="141"/>
      <c r="C273" s="141"/>
      <c r="D273" s="141"/>
      <c r="E273" s="141"/>
      <c r="F273" s="141"/>
      <c r="G273" s="141"/>
      <c r="H273" s="37"/>
      <c r="I273" s="30" t="s">
        <v>13</v>
      </c>
      <c r="J273" s="38"/>
      <c r="K273" s="31"/>
      <c r="L273" s="147" t="s">
        <v>14</v>
      </c>
      <c r="M273" s="40" t="e">
        <f>#REF!</f>
        <v>#REF!</v>
      </c>
      <c r="N273" s="40" t="e">
        <f>#REF!</f>
        <v>#REF!</v>
      </c>
      <c r="O273" s="37"/>
      <c r="P273" s="42"/>
      <c r="Q273" s="43"/>
      <c r="R273" s="43"/>
      <c r="S273" s="31"/>
      <c r="T273" s="31"/>
      <c r="U273" s="44"/>
      <c r="V273" s="45" t="s">
        <v>1</v>
      </c>
      <c r="W273" s="46" t="s">
        <v>2</v>
      </c>
      <c r="X273" s="47"/>
      <c r="Y273" s="48"/>
      <c r="Z273" s="45" t="s">
        <v>3</v>
      </c>
      <c r="AA273" s="45" t="s">
        <v>15</v>
      </c>
      <c r="AB273" s="49" t="s">
        <v>16</v>
      </c>
    </row>
    <row r="274" spans="1:28" ht="18.899999999999999" customHeight="1" x14ac:dyDescent="0.25">
      <c r="A274" s="141" t="s">
        <v>17</v>
      </c>
      <c r="B274" s="141"/>
      <c r="C274" s="141"/>
      <c r="D274" s="141"/>
      <c r="E274" s="141"/>
      <c r="F274" s="141"/>
      <c r="G274" s="141"/>
      <c r="H274" s="37"/>
      <c r="I274" s="30" t="s">
        <v>18</v>
      </c>
      <c r="J274" s="38"/>
      <c r="K274" s="31"/>
      <c r="L274" s="147" t="s">
        <v>14</v>
      </c>
      <c r="M274" s="93">
        <v>5.18</v>
      </c>
      <c r="N274" s="40" t="e">
        <f>#REF!</f>
        <v>#REF!</v>
      </c>
      <c r="O274" s="37"/>
      <c r="P274" s="50" t="s">
        <v>19</v>
      </c>
      <c r="Q274" s="51" t="s">
        <v>20</v>
      </c>
      <c r="R274" s="38"/>
      <c r="S274" s="31"/>
      <c r="T274" s="66">
        <v>99.9</v>
      </c>
      <c r="U274" s="40">
        <v>99.88</v>
      </c>
      <c r="V274" s="53"/>
      <c r="W274" s="54"/>
      <c r="X274" s="55"/>
      <c r="Y274" s="56"/>
      <c r="Z274" s="53"/>
      <c r="AA274" s="53"/>
      <c r="AB274" s="57"/>
    </row>
    <row r="275" spans="1:28" ht="18.899999999999999" customHeight="1" x14ac:dyDescent="0.25">
      <c r="B275" s="142"/>
      <c r="C275" s="142"/>
      <c r="D275" s="142"/>
      <c r="E275" s="142"/>
      <c r="F275" s="142"/>
      <c r="G275" s="201" t="s">
        <v>244</v>
      </c>
      <c r="H275" s="37"/>
      <c r="I275" s="30"/>
      <c r="J275" s="38"/>
      <c r="K275" s="31"/>
      <c r="L275" s="147"/>
      <c r="M275" s="40"/>
      <c r="N275" s="40"/>
      <c r="O275" s="37"/>
      <c r="P275" s="50" t="s">
        <v>22</v>
      </c>
      <c r="Q275" s="51" t="s">
        <v>23</v>
      </c>
      <c r="R275" s="51"/>
      <c r="S275" s="31"/>
      <c r="T275" s="66">
        <v>0.03</v>
      </c>
      <c r="U275" s="40">
        <f>T275</f>
        <v>0.03</v>
      </c>
      <c r="V275" s="24" t="s">
        <v>24</v>
      </c>
      <c r="W275" s="59" t="s">
        <v>203</v>
      </c>
      <c r="X275" s="59"/>
      <c r="Y275" s="59"/>
      <c r="Z275" s="60" t="s">
        <v>14</v>
      </c>
      <c r="AA275" s="61" t="e">
        <f>#REF!</f>
        <v>#REF!</v>
      </c>
      <c r="AB275" s="61" t="e">
        <f>#REF!</f>
        <v>#REF!</v>
      </c>
    </row>
    <row r="276" spans="1:28" ht="18.899999999999999" customHeight="1" x14ac:dyDescent="0.25">
      <c r="A276" s="142" t="e">
        <f>#REF!</f>
        <v>#REF!</v>
      </c>
      <c r="B276" s="142"/>
      <c r="C276" s="142"/>
      <c r="D276" s="142"/>
      <c r="E276" s="142"/>
      <c r="F276" s="150" t="s">
        <v>28</v>
      </c>
      <c r="G276" s="151">
        <v>41699</v>
      </c>
      <c r="H276" s="37">
        <v>6</v>
      </c>
      <c r="I276" s="42" t="s">
        <v>29</v>
      </c>
      <c r="J276" s="43"/>
      <c r="K276" s="97"/>
      <c r="L276" s="147" t="s">
        <v>14</v>
      </c>
      <c r="M276" s="40" t="e">
        <f>#REF!</f>
        <v>#REF!</v>
      </c>
      <c r="N276" s="40" t="e">
        <f>#REF!</f>
        <v>#REF!</v>
      </c>
      <c r="O276" s="37"/>
      <c r="P276" s="50" t="s">
        <v>30</v>
      </c>
      <c r="Q276" s="51" t="s">
        <v>20</v>
      </c>
      <c r="R276" s="51"/>
      <c r="S276" s="31"/>
      <c r="T276" s="66"/>
      <c r="U276" s="40"/>
      <c r="V276" s="39" t="s">
        <v>32</v>
      </c>
      <c r="W276" s="38" t="s">
        <v>33</v>
      </c>
      <c r="X276" s="38"/>
      <c r="Y276" s="38"/>
      <c r="Z276" s="65" t="s">
        <v>14</v>
      </c>
      <c r="AA276" s="66" t="e">
        <f>#REF!</f>
        <v>#REF!</v>
      </c>
      <c r="AB276" s="66" t="e">
        <f>#REF!</f>
        <v>#REF!</v>
      </c>
    </row>
    <row r="277" spans="1:28" ht="18.899999999999999" customHeight="1" x14ac:dyDescent="0.25">
      <c r="A277" s="152" t="s">
        <v>204</v>
      </c>
      <c r="B277" s="152"/>
      <c r="C277" s="152"/>
      <c r="D277" s="152"/>
      <c r="E277" s="152"/>
      <c r="F277" s="152"/>
      <c r="G277" s="152"/>
      <c r="H277" s="37"/>
      <c r="I277" s="42"/>
      <c r="J277" s="43"/>
      <c r="K277" s="97"/>
      <c r="L277" s="147"/>
      <c r="M277" s="40"/>
      <c r="N277" s="40"/>
      <c r="O277" s="37"/>
      <c r="P277" s="50" t="s">
        <v>34</v>
      </c>
      <c r="Q277" s="67" t="s">
        <v>23</v>
      </c>
      <c r="R277" s="38"/>
      <c r="S277" s="31"/>
      <c r="T277" s="66"/>
      <c r="U277" s="40"/>
      <c r="V277" s="39" t="s">
        <v>35</v>
      </c>
      <c r="W277" s="38" t="s">
        <v>36</v>
      </c>
      <c r="X277" s="38"/>
      <c r="Y277" s="38"/>
      <c r="Z277" s="65" t="s">
        <v>14</v>
      </c>
      <c r="AA277" s="68" t="e">
        <f>#REF!</f>
        <v>#REF!</v>
      </c>
      <c r="AB277" s="66" t="e">
        <f>#REF!</f>
        <v>#REF!</v>
      </c>
    </row>
    <row r="278" spans="1:28" ht="18.899999999999999" customHeight="1" x14ac:dyDescent="0.25">
      <c r="A278" s="152" t="s">
        <v>205</v>
      </c>
      <c r="B278" s="152"/>
      <c r="C278" s="152"/>
      <c r="D278" s="152"/>
      <c r="E278" s="152"/>
      <c r="F278" s="152"/>
      <c r="G278" s="152"/>
      <c r="H278" s="37">
        <v>7</v>
      </c>
      <c r="I278" s="42" t="s">
        <v>38</v>
      </c>
      <c r="J278" s="43"/>
      <c r="K278" s="97"/>
      <c r="L278" s="147" t="s">
        <v>14</v>
      </c>
      <c r="M278" s="40" t="e">
        <f>#REF!</f>
        <v>#REF!</v>
      </c>
      <c r="N278" s="40" t="e">
        <f>#REF!</f>
        <v>#REF!</v>
      </c>
      <c r="O278" s="37"/>
      <c r="P278" s="50" t="s">
        <v>39</v>
      </c>
      <c r="Q278" s="67" t="s">
        <v>40</v>
      </c>
      <c r="R278" s="38"/>
      <c r="S278" s="31"/>
      <c r="T278" s="66"/>
      <c r="U278" s="40" t="s">
        <v>206</v>
      </c>
      <c r="V278" s="39" t="s">
        <v>41</v>
      </c>
      <c r="W278" s="38" t="s">
        <v>42</v>
      </c>
      <c r="X278" s="38"/>
      <c r="Y278" s="38"/>
      <c r="Z278" s="65" t="s">
        <v>14</v>
      </c>
      <c r="AA278" s="66" t="e">
        <f>#REF!</f>
        <v>#REF!</v>
      </c>
      <c r="AB278" s="66" t="e">
        <f>#REF!</f>
        <v>#REF!</v>
      </c>
    </row>
    <row r="279" spans="1:28" ht="18.899999999999999" customHeight="1" x14ac:dyDescent="0.25">
      <c r="A279" s="152" t="s">
        <v>207</v>
      </c>
      <c r="B279" s="152"/>
      <c r="C279" s="152"/>
      <c r="D279" s="152"/>
      <c r="E279" s="152"/>
      <c r="F279" s="152"/>
      <c r="G279" s="152"/>
      <c r="H279" s="37">
        <v>8</v>
      </c>
      <c r="I279" s="30" t="s">
        <v>43</v>
      </c>
      <c r="J279" s="38"/>
      <c r="K279" s="31"/>
      <c r="L279" s="147"/>
      <c r="M279" s="39"/>
      <c r="N279" s="39"/>
      <c r="O279" s="37"/>
      <c r="P279" s="50" t="s">
        <v>44</v>
      </c>
      <c r="Q279" s="67" t="s">
        <v>20</v>
      </c>
      <c r="R279" s="51"/>
      <c r="S279" s="31"/>
      <c r="T279" s="66" t="e">
        <f>#REF!</f>
        <v>#REF!</v>
      </c>
      <c r="U279" s="93">
        <v>25.29</v>
      </c>
      <c r="V279" s="39" t="s">
        <v>45</v>
      </c>
      <c r="W279" s="38" t="s">
        <v>46</v>
      </c>
      <c r="X279" s="38"/>
      <c r="Y279" s="38"/>
      <c r="Z279" s="65" t="s">
        <v>14</v>
      </c>
      <c r="AA279" s="66" t="e">
        <f>#REF!</f>
        <v>#REF!</v>
      </c>
      <c r="AB279" s="66" t="e">
        <f>#REF!</f>
        <v>#REF!</v>
      </c>
    </row>
    <row r="280" spans="1:28" ht="18.899999999999999" customHeight="1" x14ac:dyDescent="0.25">
      <c r="A280" s="152" t="s">
        <v>47</v>
      </c>
      <c r="B280" s="152"/>
      <c r="C280" s="152"/>
      <c r="D280" s="152"/>
      <c r="E280" s="152"/>
      <c r="F280" s="152"/>
      <c r="G280" s="152"/>
      <c r="H280" s="37"/>
      <c r="I280" s="50" t="s">
        <v>48</v>
      </c>
      <c r="J280" s="51" t="s">
        <v>20</v>
      </c>
      <c r="K280" s="153"/>
      <c r="M280" s="40" t="e">
        <f>#REF!</f>
        <v>#REF!</v>
      </c>
      <c r="N280" s="40" t="e">
        <f>#REF!</f>
        <v>#REF!</v>
      </c>
      <c r="O280" s="37"/>
      <c r="P280" s="50" t="s">
        <v>49</v>
      </c>
      <c r="Q280" s="67" t="s">
        <v>50</v>
      </c>
      <c r="R280" s="38"/>
      <c r="S280" s="31"/>
      <c r="T280" s="66" t="e">
        <f>#REF!</f>
        <v>#REF!</v>
      </c>
      <c r="U280" s="93">
        <v>88.74</v>
      </c>
      <c r="V280" s="39" t="s">
        <v>51</v>
      </c>
      <c r="W280" s="38" t="s">
        <v>52</v>
      </c>
      <c r="X280" s="38"/>
      <c r="Y280" s="38"/>
      <c r="Z280" s="65" t="s">
        <v>14</v>
      </c>
      <c r="AA280" s="202">
        <v>10.39</v>
      </c>
      <c r="AB280" s="202">
        <v>9.3800000000000008</v>
      </c>
    </row>
    <row r="281" spans="1:28" ht="18.899999999999999" customHeight="1" x14ac:dyDescent="0.25">
      <c r="H281" s="37"/>
      <c r="I281" s="30" t="s">
        <v>53</v>
      </c>
      <c r="J281" s="38" t="s">
        <v>54</v>
      </c>
      <c r="K281" s="31"/>
      <c r="M281" s="40" t="e">
        <f>#REF!</f>
        <v>#REF!</v>
      </c>
      <c r="N281" s="40" t="e">
        <f>#REF!</f>
        <v>#REF!</v>
      </c>
      <c r="O281" s="37"/>
      <c r="P281" s="50" t="s">
        <v>55</v>
      </c>
      <c r="Q281" s="67" t="s">
        <v>56</v>
      </c>
      <c r="R281" s="38"/>
      <c r="S281" s="31"/>
      <c r="T281" s="66" t="e">
        <f>T279/T280*100</f>
        <v>#REF!</v>
      </c>
      <c r="U281" s="40">
        <f>U279/U280*100</f>
        <v>28.498985801217042</v>
      </c>
      <c r="V281" s="39" t="s">
        <v>57</v>
      </c>
      <c r="W281" s="38" t="s">
        <v>58</v>
      </c>
      <c r="X281" s="38"/>
      <c r="Y281" s="38"/>
      <c r="Z281" s="65" t="s">
        <v>14</v>
      </c>
      <c r="AA281" s="66">
        <v>0.13</v>
      </c>
      <c r="AB281" s="66" t="e">
        <f>#REF!</f>
        <v>#REF!</v>
      </c>
    </row>
    <row r="282" spans="1:28" ht="18.899999999999999" customHeight="1" x14ac:dyDescent="0.25">
      <c r="A282" s="4" t="s">
        <v>1</v>
      </c>
      <c r="B282" s="5" t="s">
        <v>2</v>
      </c>
      <c r="C282" s="6"/>
      <c r="D282" s="7"/>
      <c r="E282" s="4" t="s">
        <v>3</v>
      </c>
      <c r="F282" s="77" t="s">
        <v>4</v>
      </c>
      <c r="G282" s="77" t="s">
        <v>5</v>
      </c>
      <c r="H282" s="37"/>
      <c r="I282" s="50" t="s">
        <v>59</v>
      </c>
      <c r="J282" s="51" t="s">
        <v>20</v>
      </c>
      <c r="K282" s="153"/>
      <c r="L282" t="s">
        <v>60</v>
      </c>
      <c r="M282" s="40" t="e">
        <f>#REF!</f>
        <v>#REF!</v>
      </c>
      <c r="N282" s="40" t="e">
        <f>#REF!</f>
        <v>#REF!</v>
      </c>
      <c r="O282" s="37"/>
      <c r="P282" s="50" t="s">
        <v>61</v>
      </c>
      <c r="Q282" s="67" t="s">
        <v>20</v>
      </c>
      <c r="R282" s="51"/>
      <c r="S282" s="31"/>
      <c r="T282" s="66" t="e">
        <f>#REF!</f>
        <v>#REF!</v>
      </c>
      <c r="U282" s="40" t="e">
        <f>#REF!/#REF!*100</f>
        <v>#REF!</v>
      </c>
      <c r="V282" s="39" t="s">
        <v>62</v>
      </c>
      <c r="W282" s="38" t="s">
        <v>63</v>
      </c>
      <c r="X282" s="38"/>
      <c r="Y282" s="38"/>
      <c r="Z282" s="65" t="s">
        <v>14</v>
      </c>
      <c r="AA282" s="66" t="e">
        <f>AA281+AA279+AA278+AA277</f>
        <v>#REF!</v>
      </c>
      <c r="AB282" s="66" t="e">
        <f>AB281+AB279+AB278+AB277</f>
        <v>#REF!</v>
      </c>
    </row>
    <row r="283" spans="1:28" ht="18.899999999999999" customHeight="1" x14ac:dyDescent="0.25">
      <c r="A283" s="12"/>
      <c r="B283" s="13"/>
      <c r="C283" s="14"/>
      <c r="D283" s="15"/>
      <c r="E283" s="12"/>
      <c r="F283" s="79"/>
      <c r="G283" s="79"/>
      <c r="H283" s="37"/>
      <c r="I283" s="30" t="s">
        <v>64</v>
      </c>
      <c r="J283" s="67" t="s">
        <v>50</v>
      </c>
      <c r="K283" s="31"/>
      <c r="L283" t="s">
        <v>60</v>
      </c>
      <c r="M283" s="40" t="e">
        <f>#REF!</f>
        <v>#REF!</v>
      </c>
      <c r="N283" s="40" t="e">
        <f>#REF!</f>
        <v>#REF!</v>
      </c>
      <c r="O283" s="37"/>
      <c r="P283" s="50" t="s">
        <v>65</v>
      </c>
      <c r="Q283" s="67" t="s">
        <v>23</v>
      </c>
      <c r="R283" s="38"/>
      <c r="S283" s="31"/>
      <c r="T283" s="66" t="e">
        <f>#REF!</f>
        <v>#REF!</v>
      </c>
      <c r="U283" s="40" t="e">
        <f>#REF!</f>
        <v>#REF!</v>
      </c>
      <c r="V283" s="80"/>
      <c r="W283" s="74" t="s">
        <v>66</v>
      </c>
      <c r="X283" s="74"/>
      <c r="Y283" s="74"/>
      <c r="Z283" s="81"/>
      <c r="AA283" s="75"/>
      <c r="AB283" s="81"/>
    </row>
    <row r="284" spans="1:28" ht="18.899999999999999" customHeight="1" x14ac:dyDescent="0.25">
      <c r="A284" s="25">
        <v>1</v>
      </c>
      <c r="B284" s="1">
        <v>2</v>
      </c>
      <c r="C284" s="2"/>
      <c r="D284" s="3"/>
      <c r="E284" s="25">
        <v>3</v>
      </c>
      <c r="F284" s="25">
        <v>4</v>
      </c>
      <c r="G284" s="25">
        <v>5</v>
      </c>
      <c r="H284" s="37"/>
      <c r="I284" s="30" t="s">
        <v>67</v>
      </c>
      <c r="J284" s="67" t="s">
        <v>68</v>
      </c>
      <c r="K284" s="31"/>
      <c r="L284" t="s">
        <v>60</v>
      </c>
      <c r="M284" s="40" t="e">
        <f>M282/M283*100</f>
        <v>#REF!</v>
      </c>
      <c r="N284" s="93">
        <v>78.849999999999994</v>
      </c>
      <c r="O284" s="37"/>
      <c r="P284" s="50" t="s">
        <v>69</v>
      </c>
      <c r="Q284" s="67" t="s">
        <v>54</v>
      </c>
      <c r="R284" s="38"/>
      <c r="S284" s="31"/>
      <c r="T284" s="66" t="e">
        <f>#REF!</f>
        <v>#REF!</v>
      </c>
      <c r="U284" s="93">
        <v>47.22</v>
      </c>
    </row>
    <row r="285" spans="1:28" ht="18.899999999999999" customHeight="1" x14ac:dyDescent="0.25">
      <c r="A285" s="32">
        <v>1</v>
      </c>
      <c r="B285" s="82" t="s">
        <v>70</v>
      </c>
      <c r="C285" s="83"/>
      <c r="D285" s="154"/>
      <c r="E285" s="155" t="s">
        <v>60</v>
      </c>
      <c r="F285" s="84"/>
      <c r="G285" s="84"/>
      <c r="H285" s="37"/>
      <c r="I285" s="50" t="s">
        <v>71</v>
      </c>
      <c r="J285" s="51" t="s">
        <v>20</v>
      </c>
      <c r="K285" s="153"/>
      <c r="L285" t="s">
        <v>60</v>
      </c>
      <c r="M285" s="40" t="e">
        <f>#REF!</f>
        <v>#REF!</v>
      </c>
      <c r="N285" s="40" t="e">
        <f>#REF!</f>
        <v>#REF!</v>
      </c>
      <c r="O285" s="37"/>
      <c r="P285" s="50" t="s">
        <v>72</v>
      </c>
      <c r="Q285" s="67" t="s">
        <v>20</v>
      </c>
      <c r="R285" s="38"/>
      <c r="S285" s="31"/>
      <c r="T285" s="66" t="e">
        <f>#REF!</f>
        <v>#REF!</v>
      </c>
      <c r="U285" s="40" t="e">
        <f>#REF!/#REF!*100</f>
        <v>#REF!</v>
      </c>
      <c r="W285" s="203" t="s">
        <v>245</v>
      </c>
    </row>
    <row r="286" spans="1:28" ht="18.899999999999999" customHeight="1" x14ac:dyDescent="0.25">
      <c r="A286" s="37"/>
      <c r="B286" s="30" t="s">
        <v>75</v>
      </c>
      <c r="C286" s="38"/>
      <c r="D286" s="31"/>
      <c r="E286" s="157"/>
      <c r="F286" s="120" t="s">
        <v>246</v>
      </c>
      <c r="G286" s="120" t="str">
        <f>F286</f>
        <v>25.11.2011 at 6.00 Pm</v>
      </c>
      <c r="H286" s="37"/>
      <c r="I286" s="30" t="s">
        <v>64</v>
      </c>
      <c r="J286" s="67" t="s">
        <v>50</v>
      </c>
      <c r="K286" s="31"/>
      <c r="M286" s="40" t="e">
        <f>#REF!</f>
        <v>#REF!</v>
      </c>
      <c r="N286" s="40" t="e">
        <f>#REF!</f>
        <v>#REF!</v>
      </c>
      <c r="O286" s="37"/>
      <c r="P286" s="50" t="s">
        <v>73</v>
      </c>
      <c r="Q286" s="67" t="s">
        <v>74</v>
      </c>
      <c r="R286" s="38"/>
      <c r="S286" s="31"/>
      <c r="T286" s="157" t="s">
        <v>31</v>
      </c>
      <c r="U286" s="39" t="s">
        <v>31</v>
      </c>
    </row>
    <row r="287" spans="1:28" ht="18.899999999999999" customHeight="1" x14ac:dyDescent="0.25">
      <c r="A287" s="37"/>
      <c r="B287" s="30" t="s">
        <v>79</v>
      </c>
      <c r="C287" s="38"/>
      <c r="D287" s="31"/>
      <c r="E287" s="157"/>
      <c r="F287" s="120"/>
      <c r="G287" s="120"/>
      <c r="H287" s="37"/>
      <c r="I287" s="30" t="s">
        <v>67</v>
      </c>
      <c r="J287" s="67" t="s">
        <v>68</v>
      </c>
      <c r="K287" s="31"/>
      <c r="M287" s="40" t="e">
        <f>M285/M286*100</f>
        <v>#REF!</v>
      </c>
      <c r="N287" s="93">
        <v>77.19</v>
      </c>
      <c r="O287" s="37"/>
      <c r="P287" s="50" t="s">
        <v>77</v>
      </c>
      <c r="Q287" s="67" t="s">
        <v>78</v>
      </c>
      <c r="R287" s="38"/>
      <c r="S287" s="31"/>
      <c r="T287" s="66">
        <v>105</v>
      </c>
      <c r="U287" s="40">
        <f>T287</f>
        <v>105</v>
      </c>
      <c r="W287" t="s">
        <v>208</v>
      </c>
    </row>
    <row r="288" spans="1:28" ht="18.899999999999999" customHeight="1" x14ac:dyDescent="0.25">
      <c r="A288" s="37"/>
      <c r="B288" s="30" t="s">
        <v>82</v>
      </c>
      <c r="C288" s="38"/>
      <c r="D288" s="31"/>
      <c r="E288" s="157" t="s">
        <v>83</v>
      </c>
      <c r="F288" s="93">
        <v>16</v>
      </c>
      <c r="G288" s="93">
        <v>100</v>
      </c>
      <c r="H288" s="37"/>
      <c r="I288" s="50" t="s">
        <v>80</v>
      </c>
      <c r="J288" s="51" t="s">
        <v>20</v>
      </c>
      <c r="K288" s="153"/>
      <c r="M288" s="40" t="e">
        <f>#REF!</f>
        <v>#REF!</v>
      </c>
      <c r="N288" s="40" t="e">
        <f>#REF!</f>
        <v>#REF!</v>
      </c>
      <c r="O288" s="37"/>
      <c r="P288" s="30"/>
      <c r="Q288" s="67" t="s">
        <v>81</v>
      </c>
      <c r="R288" s="38"/>
      <c r="S288" s="31"/>
      <c r="T288" s="66">
        <v>9.9</v>
      </c>
      <c r="U288" s="40">
        <v>9.92</v>
      </c>
    </row>
    <row r="289" spans="1:28" ht="18.899999999999999" customHeight="1" x14ac:dyDescent="0.25">
      <c r="A289" s="37"/>
      <c r="B289" s="30" t="s">
        <v>87</v>
      </c>
      <c r="C289" s="38"/>
      <c r="D289" s="31"/>
      <c r="E289" s="157" t="s">
        <v>88</v>
      </c>
      <c r="F289" s="40" t="e">
        <f>#REF!</f>
        <v>#REF!</v>
      </c>
      <c r="G289" s="40" t="e">
        <f>#REF!</f>
        <v>#REF!</v>
      </c>
      <c r="H289" s="37"/>
      <c r="I289" s="30" t="s">
        <v>64</v>
      </c>
      <c r="J289" s="67" t="s">
        <v>50</v>
      </c>
      <c r="K289" s="31"/>
      <c r="M289" s="40" t="e">
        <f>#REF!</f>
        <v>#REF!</v>
      </c>
      <c r="N289" s="40" t="e">
        <f>#REF!</f>
        <v>#REF!</v>
      </c>
      <c r="O289" s="37"/>
      <c r="P289" s="50" t="s">
        <v>85</v>
      </c>
      <c r="Q289" s="67" t="s">
        <v>78</v>
      </c>
      <c r="R289" s="38"/>
      <c r="S289" s="31"/>
      <c r="T289" s="66">
        <v>101</v>
      </c>
      <c r="U289" s="40">
        <f>T289</f>
        <v>101</v>
      </c>
    </row>
    <row r="290" spans="1:28" ht="18.899999999999999" customHeight="1" x14ac:dyDescent="0.25">
      <c r="A290" s="37"/>
      <c r="B290" s="30" t="s">
        <v>89</v>
      </c>
      <c r="C290" s="38"/>
      <c r="D290" s="31"/>
      <c r="E290" s="157" t="s">
        <v>88</v>
      </c>
      <c r="F290" s="93">
        <v>108.78</v>
      </c>
      <c r="G290" s="40" t="e">
        <f>#REF!</f>
        <v>#REF!</v>
      </c>
      <c r="H290" s="37"/>
      <c r="I290" s="30" t="s">
        <v>67</v>
      </c>
      <c r="J290" s="67" t="s">
        <v>68</v>
      </c>
      <c r="K290" s="31"/>
      <c r="M290" s="40" t="e">
        <f>M288/M289*100</f>
        <v>#REF!</v>
      </c>
      <c r="N290" s="93">
        <v>70.66</v>
      </c>
      <c r="O290" s="37"/>
      <c r="P290" s="30"/>
      <c r="Q290" s="67" t="s">
        <v>81</v>
      </c>
      <c r="R290" s="38"/>
      <c r="S290" s="31"/>
      <c r="T290" s="66">
        <v>7.02</v>
      </c>
      <c r="U290" s="40">
        <v>7.03</v>
      </c>
    </row>
    <row r="291" spans="1:28" ht="18.899999999999999" customHeight="1" x14ac:dyDescent="0.25">
      <c r="A291" s="37"/>
      <c r="B291" s="30" t="s">
        <v>92</v>
      </c>
      <c r="C291" s="38"/>
      <c r="D291" s="31"/>
      <c r="E291" s="157" t="s">
        <v>93</v>
      </c>
      <c r="F291" s="40" t="e">
        <f>#REF!</f>
        <v>#REF!</v>
      </c>
      <c r="G291" s="40" t="e">
        <f>#REF!</f>
        <v>#REF!</v>
      </c>
      <c r="H291" s="37"/>
      <c r="I291" s="50" t="s">
        <v>90</v>
      </c>
      <c r="J291" s="51" t="s">
        <v>20</v>
      </c>
      <c r="K291" s="153"/>
      <c r="M291" s="40" t="e">
        <f>#REF!</f>
        <v>#REF!</v>
      </c>
      <c r="N291" s="40" t="e">
        <f>#REF!</f>
        <v>#REF!</v>
      </c>
      <c r="O291" s="37">
        <v>10</v>
      </c>
      <c r="P291" s="42" t="s">
        <v>91</v>
      </c>
      <c r="Q291" s="43"/>
      <c r="R291" s="43"/>
      <c r="S291" s="31"/>
      <c r="T291" s="157" t="s">
        <v>31</v>
      </c>
      <c r="U291" s="39" t="s">
        <v>31</v>
      </c>
    </row>
    <row r="292" spans="1:28" ht="18.899999999999999" customHeight="1" x14ac:dyDescent="0.25">
      <c r="A292" s="37"/>
      <c r="B292" s="30"/>
      <c r="C292" s="38"/>
      <c r="D292" s="31"/>
      <c r="E292" s="157"/>
      <c r="F292" s="40"/>
      <c r="G292" s="40"/>
      <c r="H292" s="37"/>
      <c r="I292" s="30" t="s">
        <v>64</v>
      </c>
      <c r="J292" s="67" t="s">
        <v>50</v>
      </c>
      <c r="K292" s="31"/>
      <c r="M292" s="40" t="e">
        <f>#REF!</f>
        <v>#REF!</v>
      </c>
      <c r="N292" s="40" t="e">
        <f>#REF!</f>
        <v>#REF!</v>
      </c>
      <c r="O292" s="37"/>
      <c r="P292" s="50" t="s">
        <v>210</v>
      </c>
      <c r="Q292" s="51"/>
      <c r="R292" s="51"/>
      <c r="S292" s="31"/>
      <c r="T292" s="66"/>
      <c r="U292" s="40"/>
      <c r="V292" s="156" t="s">
        <v>211</v>
      </c>
      <c r="W292" s="156"/>
      <c r="X292" s="159"/>
      <c r="Y292" s="159"/>
      <c r="AA292" s="18" t="s">
        <v>212</v>
      </c>
      <c r="AB292" s="160"/>
    </row>
    <row r="293" spans="1:28" ht="18.899999999999999" customHeight="1" x14ac:dyDescent="0.25">
      <c r="A293" s="37">
        <v>2</v>
      </c>
      <c r="B293" s="42" t="s">
        <v>96</v>
      </c>
      <c r="C293" s="43"/>
      <c r="D293" s="97"/>
      <c r="E293" s="157"/>
      <c r="F293" s="40"/>
      <c r="G293" s="40"/>
      <c r="H293" s="37"/>
      <c r="I293" s="30" t="s">
        <v>67</v>
      </c>
      <c r="J293" s="67" t="s">
        <v>68</v>
      </c>
      <c r="K293" s="31"/>
      <c r="M293" s="40" t="e">
        <f>M291/M292*100</f>
        <v>#REF!</v>
      </c>
      <c r="N293" s="93">
        <v>77.260000000000005</v>
      </c>
      <c r="O293" s="37">
        <v>11</v>
      </c>
      <c r="P293" s="50" t="s">
        <v>95</v>
      </c>
      <c r="Q293" s="38"/>
      <c r="R293" s="38"/>
      <c r="S293" s="31"/>
      <c r="T293" s="157"/>
      <c r="U293" s="39"/>
    </row>
    <row r="294" spans="1:28" ht="18.899999999999999" customHeight="1" x14ac:dyDescent="0.25">
      <c r="A294" s="37"/>
      <c r="B294" s="30" t="s">
        <v>98</v>
      </c>
      <c r="C294" s="38"/>
      <c r="D294" s="31"/>
      <c r="E294" s="157" t="s">
        <v>14</v>
      </c>
      <c r="F294" s="40" t="e">
        <f>#REF!</f>
        <v>#REF!</v>
      </c>
      <c r="G294" s="40" t="e">
        <f>#REF!</f>
        <v>#REF!</v>
      </c>
      <c r="H294" s="37"/>
      <c r="I294" s="50" t="s">
        <v>97</v>
      </c>
      <c r="J294" s="51" t="s">
        <v>20</v>
      </c>
      <c r="K294" s="153"/>
      <c r="M294" s="40" t="e">
        <f>#REF!</f>
        <v>#REF!</v>
      </c>
      <c r="N294" s="40" t="e">
        <f>#REF!</f>
        <v>#REF!</v>
      </c>
      <c r="O294" s="37"/>
      <c r="P294" s="30"/>
      <c r="Q294" s="51" t="s">
        <v>20</v>
      </c>
      <c r="R294" s="38"/>
      <c r="S294" s="31"/>
      <c r="T294" s="66"/>
      <c r="U294" s="40"/>
      <c r="V294" s="160"/>
    </row>
    <row r="295" spans="1:28" ht="18.899999999999999" customHeight="1" x14ac:dyDescent="0.25">
      <c r="A295" s="37"/>
      <c r="B295" s="30" t="s">
        <v>99</v>
      </c>
      <c r="C295" s="38"/>
      <c r="D295" s="31"/>
      <c r="E295" s="157" t="s">
        <v>100</v>
      </c>
      <c r="F295" s="40" t="e">
        <f>#REF!</f>
        <v>#REF!</v>
      </c>
      <c r="G295" s="40" t="e">
        <f>#REF!</f>
        <v>#REF!</v>
      </c>
      <c r="H295" s="37"/>
      <c r="I295" s="30" t="s">
        <v>64</v>
      </c>
      <c r="J295" s="67" t="s">
        <v>50</v>
      </c>
      <c r="K295" s="31"/>
      <c r="M295" s="40" t="e">
        <f>#REF!</f>
        <v>#REF!</v>
      </c>
      <c r="N295" s="40" t="e">
        <f>#REF!</f>
        <v>#REF!</v>
      </c>
      <c r="O295" s="37"/>
      <c r="P295" s="30"/>
      <c r="Q295" s="51" t="s">
        <v>50</v>
      </c>
      <c r="R295" s="38"/>
      <c r="S295" s="31"/>
      <c r="T295" s="66"/>
      <c r="U295" s="40"/>
      <c r="W295" s="142"/>
      <c r="X295" s="142"/>
      <c r="Y295" s="142"/>
      <c r="Z295" s="142"/>
      <c r="AA295" s="142"/>
      <c r="AB295" s="142"/>
    </row>
    <row r="296" spans="1:28" ht="18.899999999999999" customHeight="1" x14ac:dyDescent="0.25">
      <c r="A296" s="37"/>
      <c r="B296" s="30" t="s">
        <v>101</v>
      </c>
      <c r="C296" s="38"/>
      <c r="D296" s="31"/>
      <c r="E296" s="157" t="s">
        <v>14</v>
      </c>
      <c r="F296" s="40" t="e">
        <f>#REF!</f>
        <v>#REF!</v>
      </c>
      <c r="G296" s="40" t="e">
        <f>#REF!</f>
        <v>#REF!</v>
      </c>
      <c r="H296" s="37"/>
      <c r="I296" s="30" t="s">
        <v>67</v>
      </c>
      <c r="J296" s="67" t="s">
        <v>68</v>
      </c>
      <c r="K296" s="31"/>
      <c r="M296" s="40" t="e">
        <f>M294/M295*100</f>
        <v>#REF!</v>
      </c>
      <c r="N296" s="40" t="e">
        <f>N294/N295*100</f>
        <v>#REF!</v>
      </c>
      <c r="O296" s="37"/>
      <c r="P296" s="30"/>
      <c r="Q296" s="51" t="s">
        <v>68</v>
      </c>
      <c r="R296" s="38"/>
      <c r="S296" s="31"/>
      <c r="T296" s="66"/>
      <c r="U296" s="40"/>
    </row>
    <row r="297" spans="1:28" ht="18.899999999999999" customHeight="1" x14ac:dyDescent="0.25">
      <c r="A297" s="37"/>
      <c r="B297" s="30" t="s">
        <v>104</v>
      </c>
      <c r="C297" s="38"/>
      <c r="D297" s="31"/>
      <c r="E297" s="157" t="s">
        <v>93</v>
      </c>
      <c r="F297" s="40" t="e">
        <f>#REF!</f>
        <v>#REF!</v>
      </c>
      <c r="G297" s="40" t="e">
        <f>#REF!</f>
        <v>#REF!</v>
      </c>
      <c r="H297" s="37"/>
      <c r="I297" s="50" t="s">
        <v>102</v>
      </c>
      <c r="J297" s="51" t="s">
        <v>20</v>
      </c>
      <c r="K297" s="153"/>
      <c r="M297" s="40" t="e">
        <f>#REF!</f>
        <v>#REF!</v>
      </c>
      <c r="N297" s="40" t="e">
        <f>#REF!</f>
        <v>#REF!</v>
      </c>
      <c r="O297" s="37"/>
      <c r="P297" s="30"/>
      <c r="Q297" s="67" t="s">
        <v>103</v>
      </c>
      <c r="R297" s="38"/>
      <c r="S297" s="31"/>
      <c r="T297" s="157"/>
      <c r="U297" s="39"/>
      <c r="V297" s="160"/>
    </row>
    <row r="298" spans="1:28" ht="18.899999999999999" customHeight="1" x14ac:dyDescent="0.25">
      <c r="A298" s="37"/>
      <c r="B298" s="30" t="s">
        <v>107</v>
      </c>
      <c r="C298" s="38"/>
      <c r="D298" s="31"/>
      <c r="E298" s="157" t="s">
        <v>14</v>
      </c>
      <c r="F298" s="40" t="e">
        <f>#REF!</f>
        <v>#REF!</v>
      </c>
      <c r="G298" s="40" t="e">
        <f>#REF!</f>
        <v>#REF!</v>
      </c>
      <c r="H298" s="37"/>
      <c r="I298" s="30" t="s">
        <v>64</v>
      </c>
      <c r="J298" s="67" t="s">
        <v>50</v>
      </c>
      <c r="K298" s="31"/>
      <c r="M298" s="40" t="e">
        <f>#REF!</f>
        <v>#REF!</v>
      </c>
      <c r="N298" s="40" t="e">
        <f>#REF!</f>
        <v>#REF!</v>
      </c>
      <c r="O298" s="37"/>
      <c r="P298" s="30"/>
      <c r="Q298" s="67" t="s">
        <v>105</v>
      </c>
      <c r="R298" s="38"/>
      <c r="S298" s="31"/>
      <c r="T298" s="157"/>
      <c r="U298" s="39"/>
    </row>
    <row r="299" spans="1:28" ht="18.899999999999999" customHeight="1" x14ac:dyDescent="0.25">
      <c r="A299" s="37"/>
      <c r="B299" s="30"/>
      <c r="C299" s="38"/>
      <c r="D299" s="31"/>
      <c r="E299" s="157"/>
      <c r="F299" s="40"/>
      <c r="G299" s="40"/>
      <c r="H299" s="37"/>
      <c r="I299" s="30" t="s">
        <v>67</v>
      </c>
      <c r="J299" s="67" t="s">
        <v>68</v>
      </c>
      <c r="K299" s="31"/>
      <c r="M299" s="40" t="e">
        <f>M297/M298*100</f>
        <v>#REF!</v>
      </c>
      <c r="N299" s="40" t="e">
        <f>N297/N298*100</f>
        <v>#REF!</v>
      </c>
      <c r="O299" s="37"/>
      <c r="P299" s="30"/>
      <c r="Q299" s="67" t="s">
        <v>108</v>
      </c>
      <c r="R299" s="38"/>
      <c r="S299" s="31"/>
      <c r="T299" s="66"/>
      <c r="U299" s="40"/>
    </row>
    <row r="300" spans="1:28" ht="18.899999999999999" customHeight="1" x14ac:dyDescent="0.25">
      <c r="A300" s="37">
        <v>3</v>
      </c>
      <c r="B300" s="42" t="s">
        <v>113</v>
      </c>
      <c r="C300" s="43"/>
      <c r="D300" s="97"/>
      <c r="E300" s="157"/>
      <c r="F300" s="40"/>
      <c r="G300" s="40"/>
      <c r="H300" s="37"/>
      <c r="I300" s="50" t="s">
        <v>213</v>
      </c>
      <c r="J300" s="67" t="s">
        <v>50</v>
      </c>
      <c r="K300" s="153"/>
      <c r="M300" s="40" t="e">
        <f>#REF!</f>
        <v>#REF!</v>
      </c>
      <c r="N300" s="40" t="e">
        <f>#REF!</f>
        <v>#REF!</v>
      </c>
      <c r="O300" s="37"/>
      <c r="P300" s="30"/>
      <c r="Q300" s="67" t="s">
        <v>112</v>
      </c>
      <c r="R300" s="38"/>
      <c r="S300" s="31"/>
      <c r="T300" s="66"/>
      <c r="U300" s="40"/>
    </row>
    <row r="301" spans="1:28" ht="18.899999999999999" customHeight="1" x14ac:dyDescent="0.25">
      <c r="A301" s="37"/>
      <c r="B301" s="30" t="s">
        <v>214</v>
      </c>
      <c r="C301" s="38"/>
      <c r="D301" s="31"/>
      <c r="E301" s="157" t="s">
        <v>93</v>
      </c>
      <c r="F301" s="158" t="e">
        <f>#REF!</f>
        <v>#REF!</v>
      </c>
      <c r="G301" s="158" t="e">
        <f>#REF!</f>
        <v>#REF!</v>
      </c>
      <c r="H301" s="37"/>
      <c r="I301" s="30" t="s">
        <v>114</v>
      </c>
      <c r="J301" s="67" t="s">
        <v>68</v>
      </c>
      <c r="K301" s="31"/>
      <c r="M301" s="40" t="e">
        <f>#REF!</f>
        <v>#REF!</v>
      </c>
      <c r="N301" s="40" t="e">
        <f>#REF!/#REF!*100</f>
        <v>#REF!</v>
      </c>
      <c r="O301" s="37"/>
      <c r="P301" s="30" t="s">
        <v>119</v>
      </c>
      <c r="Q301" s="38"/>
      <c r="R301" s="38"/>
      <c r="S301" s="31"/>
      <c r="T301" s="66"/>
      <c r="U301" s="40"/>
    </row>
    <row r="302" spans="1:28" ht="18.899999999999999" customHeight="1" x14ac:dyDescent="0.25">
      <c r="A302" s="37"/>
      <c r="B302" s="30" t="s">
        <v>136</v>
      </c>
      <c r="C302" s="38"/>
      <c r="D302" s="31"/>
      <c r="E302" s="157" t="s">
        <v>93</v>
      </c>
      <c r="F302" s="164">
        <v>33854</v>
      </c>
      <c r="G302" s="164">
        <v>338554</v>
      </c>
      <c r="H302" s="37"/>
      <c r="I302" s="50" t="s">
        <v>118</v>
      </c>
      <c r="J302" s="67" t="s">
        <v>50</v>
      </c>
      <c r="K302" s="153"/>
      <c r="M302" s="40" t="e">
        <f>#REF!</f>
        <v>#REF!</v>
      </c>
      <c r="N302" s="40" t="e">
        <f>#REF!</f>
        <v>#REF!</v>
      </c>
      <c r="O302" s="30"/>
      <c r="P302" s="30" t="s">
        <v>121</v>
      </c>
      <c r="Q302" s="38"/>
      <c r="R302" s="38"/>
      <c r="S302" s="31"/>
      <c r="T302" s="66"/>
      <c r="U302" s="40"/>
    </row>
    <row r="303" spans="1:28" ht="18.899999999999999" customHeight="1" x14ac:dyDescent="0.25">
      <c r="A303" s="37"/>
      <c r="B303" s="30" t="s">
        <v>215</v>
      </c>
      <c r="C303" s="38"/>
      <c r="D303" s="31"/>
      <c r="E303" s="157" t="s">
        <v>93</v>
      </c>
      <c r="F303" s="158" t="e">
        <f>#REF!</f>
        <v>#REF!</v>
      </c>
      <c r="G303" s="158" t="e">
        <f>#REF!</f>
        <v>#REF!</v>
      </c>
      <c r="H303" s="37"/>
      <c r="I303" s="30" t="s">
        <v>114</v>
      </c>
      <c r="J303" s="67" t="s">
        <v>68</v>
      </c>
      <c r="K303" s="31"/>
      <c r="M303" s="40" t="e">
        <f>#REF!</f>
        <v>#REF!</v>
      </c>
      <c r="N303" s="40" t="e">
        <f>#REF!/#REF!*100</f>
        <v>#REF!</v>
      </c>
      <c r="O303" s="37">
        <v>12</v>
      </c>
      <c r="P303" s="161" t="s">
        <v>126</v>
      </c>
      <c r="Q303" s="162" t="s">
        <v>247</v>
      </c>
      <c r="R303" s="163" t="s">
        <v>248</v>
      </c>
      <c r="S303" s="74"/>
      <c r="T303" s="74"/>
      <c r="U303" s="75"/>
    </row>
    <row r="304" spans="1:28" ht="18.899999999999999" customHeight="1" x14ac:dyDescent="0.25">
      <c r="A304" s="37"/>
      <c r="B304" s="30" t="s">
        <v>143</v>
      </c>
      <c r="C304" s="38"/>
      <c r="D304" s="31"/>
      <c r="E304" s="157" t="s">
        <v>93</v>
      </c>
      <c r="F304" s="158" t="e">
        <f>F303+F302</f>
        <v>#REF!</v>
      </c>
      <c r="G304" s="158" t="e">
        <f>G303+G302</f>
        <v>#REF!</v>
      </c>
      <c r="H304" s="37"/>
      <c r="I304" s="50" t="s">
        <v>125</v>
      </c>
      <c r="J304" s="67" t="s">
        <v>50</v>
      </c>
      <c r="K304" s="153"/>
      <c r="M304" s="40" t="e">
        <f>#REF!</f>
        <v>#REF!</v>
      </c>
      <c r="N304" s="40" t="e">
        <f>#REF!</f>
        <v>#REF!</v>
      </c>
      <c r="O304" s="113" t="s">
        <v>1</v>
      </c>
      <c r="P304" s="184" t="s">
        <v>130</v>
      </c>
      <c r="Q304" s="184" t="s">
        <v>131</v>
      </c>
      <c r="R304" s="184" t="s">
        <v>68</v>
      </c>
      <c r="S304" s="184" t="s">
        <v>218</v>
      </c>
      <c r="T304" s="184" t="s">
        <v>133</v>
      </c>
      <c r="U304" s="184" t="s">
        <v>134</v>
      </c>
    </row>
    <row r="305" spans="1:21" ht="18.899999999999999" customHeight="1" x14ac:dyDescent="0.25">
      <c r="A305" s="37"/>
      <c r="B305" s="50" t="s">
        <v>219</v>
      </c>
      <c r="C305" s="51"/>
      <c r="D305" s="153"/>
      <c r="E305" s="157" t="s">
        <v>93</v>
      </c>
      <c r="F305" s="158"/>
      <c r="G305" s="164">
        <v>694</v>
      </c>
      <c r="H305" s="37"/>
      <c r="I305" s="30" t="s">
        <v>114</v>
      </c>
      <c r="J305" s="67" t="s">
        <v>68</v>
      </c>
      <c r="K305" s="31"/>
      <c r="M305" s="40" t="e">
        <f>#REF!</f>
        <v>#REF!</v>
      </c>
      <c r="N305" s="40" t="e">
        <f>#REF!/#REF!*100</f>
        <v>#REF!</v>
      </c>
      <c r="O305" s="39" t="s">
        <v>24</v>
      </c>
      <c r="P305" s="120" t="s">
        <v>249</v>
      </c>
      <c r="Q305" s="166"/>
      <c r="R305" s="190"/>
      <c r="S305" s="204"/>
      <c r="T305" s="205"/>
      <c r="U305" s="205"/>
    </row>
    <row r="306" spans="1:21" ht="18.899999999999999" customHeight="1" x14ac:dyDescent="0.25">
      <c r="A306" s="37"/>
      <c r="B306" s="30" t="s">
        <v>221</v>
      </c>
      <c r="C306" s="38"/>
      <c r="D306" s="31"/>
      <c r="E306" s="157" t="s">
        <v>93</v>
      </c>
      <c r="F306" s="158"/>
      <c r="G306" s="158"/>
      <c r="H306" s="37"/>
      <c r="I306" s="50" t="s">
        <v>137</v>
      </c>
      <c r="J306" s="67" t="s">
        <v>50</v>
      </c>
      <c r="K306" s="153"/>
      <c r="M306" s="40" t="e">
        <f>#REF!</f>
        <v>#REF!</v>
      </c>
      <c r="N306" s="40" t="e">
        <f>#REF!</f>
        <v>#REF!</v>
      </c>
      <c r="O306" s="39" t="s">
        <v>32</v>
      </c>
      <c r="P306" s="120" t="s">
        <v>250</v>
      </c>
      <c r="Q306" s="170"/>
      <c r="R306" s="72"/>
      <c r="S306" s="178"/>
      <c r="T306" s="92"/>
      <c r="U306" s="92"/>
    </row>
    <row r="307" spans="1:21" ht="18.899999999999999" customHeight="1" x14ac:dyDescent="0.25">
      <c r="A307" s="37"/>
      <c r="B307" s="30" t="s">
        <v>223</v>
      </c>
      <c r="C307" s="38"/>
      <c r="D307" s="31"/>
      <c r="E307" s="157" t="s">
        <v>93</v>
      </c>
      <c r="F307" s="158" t="e">
        <f>F304-F306-F305</f>
        <v>#REF!</v>
      </c>
      <c r="G307" s="158" t="e">
        <f>G304-G306-G305</f>
        <v>#REF!</v>
      </c>
      <c r="H307" s="37"/>
      <c r="I307" s="30" t="s">
        <v>114</v>
      </c>
      <c r="J307" s="67" t="s">
        <v>68</v>
      </c>
      <c r="K307" s="31"/>
      <c r="M307" s="40" t="e">
        <f>#REF!</f>
        <v>#REF!</v>
      </c>
      <c r="N307" s="40" t="e">
        <f>#REF!/#REF!*100</f>
        <v>#REF!</v>
      </c>
      <c r="O307" s="39" t="s">
        <v>35</v>
      </c>
      <c r="P307" s="120" t="s">
        <v>251</v>
      </c>
      <c r="Q307" s="170"/>
      <c r="R307" s="72"/>
      <c r="S307" s="178"/>
      <c r="T307" s="92"/>
      <c r="U307" s="92"/>
    </row>
    <row r="308" spans="1:21" ht="18.899999999999999" customHeight="1" x14ac:dyDescent="0.25">
      <c r="A308" s="37"/>
      <c r="B308" s="30"/>
      <c r="C308" s="38"/>
      <c r="D308" s="31"/>
      <c r="E308" s="157"/>
      <c r="F308" s="158"/>
      <c r="G308" s="158"/>
      <c r="H308" s="37"/>
      <c r="I308" s="42" t="s">
        <v>144</v>
      </c>
      <c r="J308" s="38"/>
      <c r="K308" s="31"/>
      <c r="M308" s="44"/>
      <c r="N308" s="44"/>
      <c r="O308" s="39" t="s">
        <v>41</v>
      </c>
      <c r="P308" s="120" t="s">
        <v>252</v>
      </c>
      <c r="Q308" s="170"/>
      <c r="R308" s="72"/>
      <c r="S308" s="178"/>
      <c r="T308" s="92"/>
      <c r="U308" s="92"/>
    </row>
    <row r="309" spans="1:21" ht="18.899999999999999" customHeight="1" x14ac:dyDescent="0.25">
      <c r="A309" s="37">
        <v>4</v>
      </c>
      <c r="B309" s="42" t="s">
        <v>162</v>
      </c>
      <c r="C309" s="43"/>
      <c r="D309" s="97"/>
      <c r="E309" s="157"/>
      <c r="F309" s="158"/>
      <c r="G309" s="158"/>
      <c r="H309" s="37"/>
      <c r="I309" s="50" t="s">
        <v>226</v>
      </c>
      <c r="J309" s="123" t="s">
        <v>50</v>
      </c>
      <c r="K309" s="153"/>
      <c r="M309" s="40" t="e">
        <f>#REF!</f>
        <v>#REF!</v>
      </c>
      <c r="N309" s="40" t="e">
        <f>#REF!</f>
        <v>#REF!</v>
      </c>
      <c r="O309" s="39" t="s">
        <v>45</v>
      </c>
      <c r="P309" s="120" t="s">
        <v>253</v>
      </c>
      <c r="Q309" s="170"/>
      <c r="R309" s="72"/>
      <c r="S309" s="178"/>
      <c r="T309" s="92"/>
      <c r="U309" s="92"/>
    </row>
    <row r="310" spans="1:21" ht="18.899999999999999" customHeight="1" x14ac:dyDescent="0.25">
      <c r="A310" s="37"/>
      <c r="B310" s="30" t="s">
        <v>175</v>
      </c>
      <c r="C310" s="38"/>
      <c r="D310" s="31"/>
      <c r="E310" s="157" t="s">
        <v>93</v>
      </c>
      <c r="F310" s="158" t="e">
        <f>#REF!</f>
        <v>#REF!</v>
      </c>
      <c r="G310" s="158" t="e">
        <f>#REF!</f>
        <v>#REF!</v>
      </c>
      <c r="H310" s="37"/>
      <c r="I310" s="50" t="s">
        <v>152</v>
      </c>
      <c r="J310" s="123" t="s">
        <v>68</v>
      </c>
      <c r="K310" s="31"/>
      <c r="M310" s="40" t="e">
        <f>#REF!</f>
        <v>#REF!</v>
      </c>
      <c r="N310" s="40" t="e">
        <f>#REF!/#REF!*100</f>
        <v>#REF!</v>
      </c>
      <c r="O310" s="39" t="s">
        <v>51</v>
      </c>
      <c r="P310" s="120" t="s">
        <v>254</v>
      </c>
      <c r="Q310" s="170"/>
      <c r="R310" s="72"/>
      <c r="S310" s="178"/>
      <c r="T310" s="92"/>
      <c r="U310" s="92"/>
    </row>
    <row r="311" spans="1:21" ht="18.899999999999999" customHeight="1" x14ac:dyDescent="0.25">
      <c r="A311" s="37"/>
      <c r="B311" s="30" t="s">
        <v>179</v>
      </c>
      <c r="C311" s="38"/>
      <c r="D311" s="31"/>
      <c r="E311" s="157" t="s">
        <v>93</v>
      </c>
      <c r="F311" s="158" t="e">
        <f>#REF!</f>
        <v>#REF!</v>
      </c>
      <c r="G311" s="158" t="e">
        <f>#REF!</f>
        <v>#REF!</v>
      </c>
      <c r="H311" s="37"/>
      <c r="I311" s="50" t="s">
        <v>156</v>
      </c>
      <c r="J311" s="123" t="s">
        <v>50</v>
      </c>
      <c r="K311" s="153"/>
      <c r="M311" s="40" t="e">
        <f>#REF!</f>
        <v>#REF!</v>
      </c>
      <c r="N311" s="40" t="e">
        <f>#REF!</f>
        <v>#REF!</v>
      </c>
      <c r="O311" s="65" t="s">
        <v>57</v>
      </c>
      <c r="P311" s="120" t="s">
        <v>255</v>
      </c>
      <c r="Q311" s="170"/>
      <c r="R311" s="72"/>
      <c r="S311" s="178"/>
      <c r="T311" s="92"/>
      <c r="U311" s="92"/>
    </row>
    <row r="312" spans="1:21" ht="18.899999999999999" customHeight="1" x14ac:dyDescent="0.25">
      <c r="A312" s="37"/>
      <c r="B312" s="30" t="s">
        <v>184</v>
      </c>
      <c r="C312" s="38"/>
      <c r="D312" s="31"/>
      <c r="E312" s="157" t="s">
        <v>93</v>
      </c>
      <c r="F312" s="158" t="e">
        <f>F311+F310</f>
        <v>#REF!</v>
      </c>
      <c r="G312" s="158" t="e">
        <f>G311+G310</f>
        <v>#REF!</v>
      </c>
      <c r="H312" s="37"/>
      <c r="I312" s="50" t="s">
        <v>159</v>
      </c>
      <c r="J312" s="123" t="s">
        <v>68</v>
      </c>
      <c r="K312" s="31"/>
      <c r="M312" s="40" t="e">
        <f>#REF!</f>
        <v>#REF!</v>
      </c>
      <c r="N312" s="40" t="e">
        <f>#REF!/#REF!*100</f>
        <v>#REF!</v>
      </c>
      <c r="O312" s="39" t="s">
        <v>62</v>
      </c>
      <c r="P312" s="120" t="s">
        <v>256</v>
      </c>
      <c r="Q312" s="170"/>
      <c r="R312" s="72"/>
      <c r="S312" s="178"/>
      <c r="T312" s="92"/>
      <c r="U312" s="92"/>
    </row>
    <row r="313" spans="1:21" ht="18.899999999999999" customHeight="1" x14ac:dyDescent="0.25">
      <c r="A313" s="37"/>
      <c r="B313" s="50" t="s">
        <v>230</v>
      </c>
      <c r="C313" s="51"/>
      <c r="D313" s="153"/>
      <c r="E313" s="157" t="s">
        <v>93</v>
      </c>
      <c r="F313" s="158"/>
      <c r="G313" s="164">
        <v>137</v>
      </c>
      <c r="H313" s="37"/>
      <c r="I313" s="50" t="s">
        <v>163</v>
      </c>
      <c r="J313" s="123" t="s">
        <v>50</v>
      </c>
      <c r="K313" s="153"/>
      <c r="M313" s="40" t="e">
        <f>#REF!</f>
        <v>#REF!</v>
      </c>
      <c r="N313" s="40" t="e">
        <f>#REF!</f>
        <v>#REF!</v>
      </c>
      <c r="O313" s="39" t="s">
        <v>167</v>
      </c>
      <c r="P313" s="120" t="s">
        <v>257</v>
      </c>
      <c r="Q313" s="170"/>
      <c r="R313" s="72"/>
      <c r="S313" s="178"/>
      <c r="T313" s="92"/>
      <c r="U313" s="92"/>
    </row>
    <row r="314" spans="1:21" ht="18.899999999999999" customHeight="1" x14ac:dyDescent="0.25">
      <c r="A314" s="37"/>
      <c r="B314" s="30" t="s">
        <v>232</v>
      </c>
      <c r="C314" s="38"/>
      <c r="D314" s="31"/>
      <c r="E314" s="157" t="s">
        <v>93</v>
      </c>
      <c r="F314" s="158"/>
      <c r="G314" s="158"/>
      <c r="H314" s="37"/>
      <c r="I314" s="50" t="s">
        <v>67</v>
      </c>
      <c r="J314" s="123" t="s">
        <v>68</v>
      </c>
      <c r="K314" s="153"/>
      <c r="M314" s="40" t="e">
        <f>#REF!</f>
        <v>#REF!</v>
      </c>
      <c r="N314" s="40" t="e">
        <f>#REF!/#REF!*100</f>
        <v>#REF!</v>
      </c>
      <c r="O314" s="39" t="s">
        <v>172</v>
      </c>
      <c r="P314" s="120" t="s">
        <v>258</v>
      </c>
      <c r="Q314" s="170"/>
      <c r="R314" s="72"/>
      <c r="S314" s="178"/>
      <c r="T314" s="92"/>
      <c r="U314" s="92"/>
    </row>
    <row r="315" spans="1:21" ht="18.899999999999999" customHeight="1" x14ac:dyDescent="0.25">
      <c r="A315" s="37"/>
      <c r="B315" s="30" t="s">
        <v>234</v>
      </c>
      <c r="C315" s="38"/>
      <c r="D315" s="31"/>
      <c r="E315" s="157"/>
      <c r="F315" s="158"/>
      <c r="G315" s="158"/>
      <c r="H315" s="37"/>
      <c r="I315" s="50" t="s">
        <v>171</v>
      </c>
      <c r="J315" s="123" t="s">
        <v>50</v>
      </c>
      <c r="K315" s="153"/>
      <c r="M315" s="40" t="e">
        <f>#REF!</f>
        <v>#REF!</v>
      </c>
      <c r="N315" s="139" t="e">
        <f>#REF!</f>
        <v>#REF!</v>
      </c>
      <c r="O315" s="39" t="s">
        <v>176</v>
      </c>
      <c r="P315" s="120" t="s">
        <v>259</v>
      </c>
      <c r="Q315" s="170"/>
      <c r="R315" s="72"/>
      <c r="S315" s="178"/>
      <c r="T315" s="92"/>
      <c r="U315" s="92"/>
    </row>
    <row r="316" spans="1:21" ht="18.899999999999999" customHeight="1" x14ac:dyDescent="0.25">
      <c r="A316" s="131"/>
      <c r="B316" s="73" t="s">
        <v>199</v>
      </c>
      <c r="C316" s="74"/>
      <c r="D316" s="75"/>
      <c r="E316" s="173" t="s">
        <v>93</v>
      </c>
      <c r="F316" s="174" t="e">
        <f>F312-F314-F313</f>
        <v>#REF!</v>
      </c>
      <c r="G316" s="174" t="e">
        <f>G312-G314-G313</f>
        <v>#REF!</v>
      </c>
      <c r="H316" s="37"/>
      <c r="I316" s="50" t="s">
        <v>34</v>
      </c>
      <c r="J316" s="123" t="s">
        <v>68</v>
      </c>
      <c r="K316" s="31"/>
      <c r="M316" s="40" t="e">
        <f>#REF!</f>
        <v>#REF!</v>
      </c>
      <c r="N316" s="40" t="e">
        <f>#REF!/#REF!*100</f>
        <v>#REF!</v>
      </c>
      <c r="O316" s="39" t="s">
        <v>181</v>
      </c>
      <c r="P316" s="120" t="s">
        <v>260</v>
      </c>
      <c r="Q316" s="176"/>
      <c r="R316" s="40"/>
      <c r="S316" s="206"/>
      <c r="T316" s="92"/>
      <c r="U316" s="92"/>
    </row>
    <row r="317" spans="1:21" ht="18.899999999999999" customHeight="1" x14ac:dyDescent="0.25">
      <c r="H317" s="37"/>
      <c r="I317" s="50" t="s">
        <v>237</v>
      </c>
      <c r="J317" s="123" t="s">
        <v>50</v>
      </c>
      <c r="K317" s="153"/>
      <c r="M317" s="40" t="e">
        <f>#REF!</f>
        <v>#REF!</v>
      </c>
      <c r="N317" s="40" t="e">
        <f>#REF!</f>
        <v>#REF!</v>
      </c>
      <c r="O317" s="39" t="s">
        <v>186</v>
      </c>
      <c r="P317" s="120" t="s">
        <v>261</v>
      </c>
      <c r="Q317" s="176"/>
      <c r="R317" s="40"/>
      <c r="S317" s="206"/>
      <c r="T317" s="202"/>
      <c r="U317" s="202"/>
    </row>
    <row r="318" spans="1:21" ht="18.899999999999999" customHeight="1" x14ac:dyDescent="0.25">
      <c r="H318" s="37"/>
      <c r="I318" s="50" t="s">
        <v>185</v>
      </c>
      <c r="J318" s="123" t="s">
        <v>68</v>
      </c>
      <c r="K318" s="31"/>
      <c r="M318" s="40" t="e">
        <f>#REF!</f>
        <v>#REF!</v>
      </c>
      <c r="N318" s="40" t="e">
        <f>#REF!/#REF!*100</f>
        <v>#REF!</v>
      </c>
      <c r="O318" s="39" t="s">
        <v>191</v>
      </c>
      <c r="P318" s="120" t="s">
        <v>262</v>
      </c>
      <c r="Q318" s="170">
        <v>98.4</v>
      </c>
      <c r="R318" s="72">
        <v>78</v>
      </c>
      <c r="S318" s="202">
        <v>93</v>
      </c>
      <c r="T318" s="207">
        <v>95</v>
      </c>
      <c r="U318" s="207">
        <v>53</v>
      </c>
    </row>
    <row r="319" spans="1:21" ht="18.899999999999999" customHeight="1" x14ac:dyDescent="0.25">
      <c r="H319" s="37"/>
      <c r="I319" s="50" t="s">
        <v>190</v>
      </c>
      <c r="J319" s="123" t="s">
        <v>50</v>
      </c>
      <c r="K319" s="153"/>
      <c r="M319" s="40" t="e">
        <f>#REF!</f>
        <v>#REF!</v>
      </c>
      <c r="N319" s="40" t="e">
        <f>#REF!</f>
        <v>#REF!</v>
      </c>
      <c r="O319" s="80" t="s">
        <v>196</v>
      </c>
      <c r="P319" s="81" t="s">
        <v>263</v>
      </c>
      <c r="Q319" s="131"/>
      <c r="R319" s="80"/>
      <c r="S319" s="208"/>
      <c r="T319" s="209"/>
      <c r="U319" s="209"/>
    </row>
    <row r="320" spans="1:21" ht="18.899999999999999" customHeight="1" x14ac:dyDescent="0.25">
      <c r="H320" s="131"/>
      <c r="I320" s="179" t="s">
        <v>195</v>
      </c>
      <c r="J320" s="180" t="s">
        <v>68</v>
      </c>
      <c r="K320" s="75"/>
      <c r="L320" s="75"/>
      <c r="M320" s="101" t="e">
        <f>#REF!</f>
        <v>#REF!</v>
      </c>
      <c r="N320" s="101" t="e">
        <f>#REF!/#REF!*100</f>
        <v>#REF!</v>
      </c>
      <c r="O320" s="210"/>
      <c r="P320" s="81" t="s">
        <v>200</v>
      </c>
      <c r="Q320" s="81"/>
      <c r="R320" s="81"/>
      <c r="S320" s="211"/>
      <c r="T320" s="212">
        <f>SUM(T305:T319)</f>
        <v>95</v>
      </c>
      <c r="U320" s="212">
        <f>SUM(U305:U319)</f>
        <v>53</v>
      </c>
    </row>
  </sheetData>
  <mergeCells count="156">
    <mergeCell ref="B284:D284"/>
    <mergeCell ref="B285:D285"/>
    <mergeCell ref="V292:W292"/>
    <mergeCell ref="A279:G279"/>
    <mergeCell ref="A280:G280"/>
    <mergeCell ref="A282:A283"/>
    <mergeCell ref="B282:D283"/>
    <mergeCell ref="E282:E283"/>
    <mergeCell ref="F282:F283"/>
    <mergeCell ref="G282:G283"/>
    <mergeCell ref="Z273:Z274"/>
    <mergeCell ref="AA273:AA274"/>
    <mergeCell ref="AB273:AB274"/>
    <mergeCell ref="A274:G274"/>
    <mergeCell ref="A277:G277"/>
    <mergeCell ref="A278:G278"/>
    <mergeCell ref="I271:K271"/>
    <mergeCell ref="P271:R271"/>
    <mergeCell ref="W271:Y271"/>
    <mergeCell ref="A273:G273"/>
    <mergeCell ref="V273:V274"/>
    <mergeCell ref="W273:Y274"/>
    <mergeCell ref="V269:V270"/>
    <mergeCell ref="W269:Y270"/>
    <mergeCell ref="Z269:Z270"/>
    <mergeCell ref="AA269:AA270"/>
    <mergeCell ref="AB269:AB270"/>
    <mergeCell ref="A270:G270"/>
    <mergeCell ref="N269:N270"/>
    <mergeCell ref="O269:O270"/>
    <mergeCell ref="P269:R270"/>
    <mergeCell ref="S269:S270"/>
    <mergeCell ref="T269:T270"/>
    <mergeCell ref="U269:U270"/>
    <mergeCell ref="B195:D195"/>
    <mergeCell ref="B196:D196"/>
    <mergeCell ref="W196:AB196"/>
    <mergeCell ref="V203:W203"/>
    <mergeCell ref="V206:W206"/>
    <mergeCell ref="A269:G269"/>
    <mergeCell ref="H269:H270"/>
    <mergeCell ref="I269:K270"/>
    <mergeCell ref="L269:L270"/>
    <mergeCell ref="M269:M270"/>
    <mergeCell ref="A188:G188"/>
    <mergeCell ref="A189:G189"/>
    <mergeCell ref="A190:G190"/>
    <mergeCell ref="A191:G191"/>
    <mergeCell ref="A193:A194"/>
    <mergeCell ref="B193:D194"/>
    <mergeCell ref="E193:E194"/>
    <mergeCell ref="F193:F194"/>
    <mergeCell ref="G193:G194"/>
    <mergeCell ref="A184:G184"/>
    <mergeCell ref="V184:V185"/>
    <mergeCell ref="W184:Y185"/>
    <mergeCell ref="Z184:Z185"/>
    <mergeCell ref="AA184:AA185"/>
    <mergeCell ref="AB184:AB185"/>
    <mergeCell ref="A185:G185"/>
    <mergeCell ref="W180:Y181"/>
    <mergeCell ref="Z180:Z181"/>
    <mergeCell ref="AA180:AA181"/>
    <mergeCell ref="AB180:AB181"/>
    <mergeCell ref="A181:G181"/>
    <mergeCell ref="I182:K182"/>
    <mergeCell ref="P182:R182"/>
    <mergeCell ref="W182:Y182"/>
    <mergeCell ref="O180:O181"/>
    <mergeCell ref="P180:R181"/>
    <mergeCell ref="S180:S181"/>
    <mergeCell ref="T180:T181"/>
    <mergeCell ref="U180:U181"/>
    <mergeCell ref="V180:V181"/>
    <mergeCell ref="B106:D106"/>
    <mergeCell ref="B107:D107"/>
    <mergeCell ref="W107:AB107"/>
    <mergeCell ref="V114:W114"/>
    <mergeCell ref="A180:G180"/>
    <mergeCell ref="H180:H181"/>
    <mergeCell ref="I180:K181"/>
    <mergeCell ref="L180:L181"/>
    <mergeCell ref="M180:M181"/>
    <mergeCell ref="N180:N181"/>
    <mergeCell ref="A101:G101"/>
    <mergeCell ref="A102:G102"/>
    <mergeCell ref="A104:A105"/>
    <mergeCell ref="B104:D105"/>
    <mergeCell ref="E104:E105"/>
    <mergeCell ref="F104:F105"/>
    <mergeCell ref="G104:G105"/>
    <mergeCell ref="Z95:Z96"/>
    <mergeCell ref="AA95:AA96"/>
    <mergeCell ref="AB95:AB96"/>
    <mergeCell ref="A96:G96"/>
    <mergeCell ref="A99:G99"/>
    <mergeCell ref="A100:G100"/>
    <mergeCell ref="I93:K93"/>
    <mergeCell ref="P93:R93"/>
    <mergeCell ref="W93:Y93"/>
    <mergeCell ref="A95:G95"/>
    <mergeCell ref="V95:V96"/>
    <mergeCell ref="W95:Y96"/>
    <mergeCell ref="U91:U92"/>
    <mergeCell ref="V91:V92"/>
    <mergeCell ref="W91:Y92"/>
    <mergeCell ref="Z91:Z92"/>
    <mergeCell ref="AA91:AA92"/>
    <mergeCell ref="AB91:AB92"/>
    <mergeCell ref="M91:M92"/>
    <mergeCell ref="N91:N92"/>
    <mergeCell ref="O91:O92"/>
    <mergeCell ref="P91:R92"/>
    <mergeCell ref="S91:S92"/>
    <mergeCell ref="T91:T92"/>
    <mergeCell ref="B16:D16"/>
    <mergeCell ref="B17:D17"/>
    <mergeCell ref="A91:G91"/>
    <mergeCell ref="H91:H92"/>
    <mergeCell ref="I91:K92"/>
    <mergeCell ref="L91:L92"/>
    <mergeCell ref="A92:G92"/>
    <mergeCell ref="A10:G10"/>
    <mergeCell ref="A11:G11"/>
    <mergeCell ref="A14:A15"/>
    <mergeCell ref="B14:D15"/>
    <mergeCell ref="E14:E15"/>
    <mergeCell ref="F14:F15"/>
    <mergeCell ref="G14:G15"/>
    <mergeCell ref="A5:G5"/>
    <mergeCell ref="V5:V6"/>
    <mergeCell ref="W5:Y6"/>
    <mergeCell ref="Z5:Z6"/>
    <mergeCell ref="AA5:AA6"/>
    <mergeCell ref="AB5:AB6"/>
    <mergeCell ref="A6:G6"/>
    <mergeCell ref="W1:Y2"/>
    <mergeCell ref="Z1:Z2"/>
    <mergeCell ref="AA1:AA2"/>
    <mergeCell ref="AB1:AB2"/>
    <mergeCell ref="A2:G2"/>
    <mergeCell ref="I3:K3"/>
    <mergeCell ref="P3:R3"/>
    <mergeCell ref="W3:Y3"/>
    <mergeCell ref="O1:O2"/>
    <mergeCell ref="P1:R2"/>
    <mergeCell ref="S1:S2"/>
    <mergeCell ref="T1:T2"/>
    <mergeCell ref="U1:U2"/>
    <mergeCell ref="V1:V2"/>
    <mergeCell ref="A1:G1"/>
    <mergeCell ref="H1:H2"/>
    <mergeCell ref="I1:K2"/>
    <mergeCell ref="L1:L2"/>
    <mergeCell ref="M1:M2"/>
    <mergeCell ref="N1:N2"/>
  </mergeCells>
  <pageMargins left="0.5" right="0.43" top="0.7" bottom="0.21" header="0.14000000000000001" footer="0.15"/>
  <pageSetup scale="72" orientation="portrait" r:id="rId1"/>
  <colBreaks count="6" manualBreakCount="6">
    <brk id="7" max="51" man="1"/>
    <brk id="7" min="90" max="141" man="1"/>
    <brk id="14" max="51" man="1"/>
    <brk id="14" min="90" max="141" man="1"/>
    <brk id="21" max="51" man="1"/>
    <brk id="21" min="90" max="14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0"/>
  <sheetViews>
    <sheetView topLeftCell="A74" workbookViewId="0">
      <selection activeCell="B90" sqref="B90"/>
    </sheetView>
  </sheetViews>
  <sheetFormatPr defaultRowHeight="13.2" x14ac:dyDescent="0.25"/>
  <cols>
    <col min="1" max="1" width="54.33203125" bestFit="1" customWidth="1"/>
    <col min="2" max="2" width="43.77734375" bestFit="1" customWidth="1"/>
  </cols>
  <sheetData>
    <row r="1" spans="1:2" x14ac:dyDescent="0.25">
      <c r="A1" s="213" t="s">
        <v>264</v>
      </c>
      <c r="B1" s="213" t="s">
        <v>520</v>
      </c>
    </row>
    <row r="2" spans="1:2" x14ac:dyDescent="0.25">
      <c r="A2" s="213" t="s">
        <v>265</v>
      </c>
      <c r="B2" s="213" t="s">
        <v>521</v>
      </c>
    </row>
    <row r="3" spans="1:2" x14ac:dyDescent="0.25">
      <c r="A3" s="213" t="s">
        <v>266</v>
      </c>
      <c r="B3" s="213" t="s">
        <v>522</v>
      </c>
    </row>
    <row r="4" spans="1:2" x14ac:dyDescent="0.25">
      <c r="A4" s="213" t="s">
        <v>267</v>
      </c>
      <c r="B4" s="213" t="s">
        <v>523</v>
      </c>
    </row>
    <row r="5" spans="1:2" x14ac:dyDescent="0.25">
      <c r="A5" s="213" t="s">
        <v>268</v>
      </c>
      <c r="B5" s="214">
        <v>44134</v>
      </c>
    </row>
    <row r="6" spans="1:2" x14ac:dyDescent="0.25">
      <c r="A6" s="213" t="s">
        <v>269</v>
      </c>
      <c r="B6" s="214">
        <v>44136</v>
      </c>
    </row>
    <row r="7" spans="1:2" x14ac:dyDescent="0.25">
      <c r="A7" s="213" t="s">
        <v>270</v>
      </c>
      <c r="B7" s="214">
        <v>44165</v>
      </c>
    </row>
    <row r="8" spans="1:2" x14ac:dyDescent="0.25">
      <c r="A8" s="213" t="s">
        <v>271</v>
      </c>
      <c r="B8" s="213" t="s">
        <v>524</v>
      </c>
    </row>
    <row r="9" spans="1:2" x14ac:dyDescent="0.25">
      <c r="A9" s="213" t="s">
        <v>272</v>
      </c>
      <c r="B9" s="213">
        <v>32</v>
      </c>
    </row>
    <row r="10" spans="1:2" x14ac:dyDescent="0.25">
      <c r="A10" s="213" t="s">
        <v>273</v>
      </c>
      <c r="B10" s="213">
        <v>2953000</v>
      </c>
    </row>
    <row r="11" spans="1:2" x14ac:dyDescent="0.25">
      <c r="A11" s="213" t="s">
        <v>274</v>
      </c>
      <c r="B11" s="213">
        <v>3100000</v>
      </c>
    </row>
    <row r="12" spans="1:2" x14ac:dyDescent="0.25">
      <c r="A12" s="213" t="s">
        <v>275</v>
      </c>
      <c r="B12" s="213">
        <v>2982449.19</v>
      </c>
    </row>
    <row r="13" spans="1:2" x14ac:dyDescent="0.25">
      <c r="A13" s="213" t="s">
        <v>276</v>
      </c>
      <c r="B13" s="213">
        <v>3167126.81</v>
      </c>
    </row>
    <row r="14" spans="1:2" x14ac:dyDescent="0.25">
      <c r="A14" s="213" t="s">
        <v>277</v>
      </c>
      <c r="B14" s="213">
        <v>99.9</v>
      </c>
    </row>
    <row r="15" spans="1:2" x14ac:dyDescent="0.25">
      <c r="A15" s="213" t="s">
        <v>278</v>
      </c>
      <c r="B15" s="213">
        <v>99.9</v>
      </c>
    </row>
    <row r="16" spans="1:2" x14ac:dyDescent="0.25">
      <c r="A16" s="213" t="s">
        <v>279</v>
      </c>
      <c r="B16" s="213">
        <v>0</v>
      </c>
    </row>
    <row r="17" spans="1:2" x14ac:dyDescent="0.25">
      <c r="A17" s="213" t="s">
        <v>280</v>
      </c>
      <c r="B17" s="213">
        <v>0</v>
      </c>
    </row>
    <row r="18" spans="1:2" x14ac:dyDescent="0.25">
      <c r="A18" s="213" t="s">
        <v>281</v>
      </c>
      <c r="B18" s="213">
        <v>0</v>
      </c>
    </row>
    <row r="19" spans="1:2" x14ac:dyDescent="0.25">
      <c r="A19" s="213" t="s">
        <v>282</v>
      </c>
      <c r="B19" s="213">
        <v>0</v>
      </c>
    </row>
    <row r="20" spans="1:2" x14ac:dyDescent="0.25">
      <c r="A20" s="213" t="s">
        <v>283</v>
      </c>
      <c r="B20" s="213">
        <v>0</v>
      </c>
    </row>
    <row r="21" spans="1:2" x14ac:dyDescent="0.25">
      <c r="A21" s="213" t="s">
        <v>284</v>
      </c>
      <c r="B21" s="213">
        <v>0</v>
      </c>
    </row>
    <row r="22" spans="1:2" x14ac:dyDescent="0.25">
      <c r="A22" s="213" t="s">
        <v>285</v>
      </c>
      <c r="B22" s="213">
        <v>0</v>
      </c>
    </row>
    <row r="23" spans="1:2" x14ac:dyDescent="0.25">
      <c r="A23" s="213" t="s">
        <v>286</v>
      </c>
      <c r="B23" s="213">
        <v>0</v>
      </c>
    </row>
    <row r="24" spans="1:2" x14ac:dyDescent="0.25">
      <c r="A24" s="213" t="s">
        <v>287</v>
      </c>
      <c r="B24" s="213">
        <v>3132.55</v>
      </c>
    </row>
    <row r="25" spans="1:2" x14ac:dyDescent="0.25">
      <c r="A25" s="213" t="s">
        <v>288</v>
      </c>
      <c r="B25" s="213">
        <v>3132.55</v>
      </c>
    </row>
    <row r="26" spans="1:2" x14ac:dyDescent="0.25">
      <c r="A26" s="213" t="s">
        <v>289</v>
      </c>
      <c r="B26" s="213">
        <v>0.1</v>
      </c>
    </row>
    <row r="27" spans="1:2" x14ac:dyDescent="0.25">
      <c r="A27" s="213" t="s">
        <v>290</v>
      </c>
      <c r="B27" s="213">
        <v>0.1</v>
      </c>
    </row>
    <row r="28" spans="1:2" x14ac:dyDescent="0.25">
      <c r="A28" s="213" t="s">
        <v>291</v>
      </c>
      <c r="B28" s="213">
        <v>54988.04</v>
      </c>
    </row>
    <row r="29" spans="1:2" x14ac:dyDescent="0.25">
      <c r="A29" s="213" t="s">
        <v>292</v>
      </c>
      <c r="B29" s="213">
        <v>54988.04</v>
      </c>
    </row>
    <row r="30" spans="1:2" x14ac:dyDescent="0.25">
      <c r="A30" s="213" t="s">
        <v>293</v>
      </c>
      <c r="B30" s="213">
        <v>1.86</v>
      </c>
    </row>
    <row r="31" spans="1:2" x14ac:dyDescent="0.25">
      <c r="A31" s="213" t="s">
        <v>294</v>
      </c>
      <c r="B31" s="213">
        <v>1.77</v>
      </c>
    </row>
    <row r="32" spans="1:2" x14ac:dyDescent="0.25">
      <c r="A32" s="213" t="s">
        <v>295</v>
      </c>
      <c r="B32" s="213">
        <v>1531105.9</v>
      </c>
    </row>
    <row r="33" spans="1:2" x14ac:dyDescent="0.25">
      <c r="A33" s="213" t="s">
        <v>296</v>
      </c>
      <c r="B33" s="213">
        <v>1614582.61</v>
      </c>
    </row>
    <row r="34" spans="1:2" x14ac:dyDescent="0.25">
      <c r="A34" s="213" t="s">
        <v>297</v>
      </c>
      <c r="B34" s="213">
        <v>51.85</v>
      </c>
    </row>
    <row r="35" spans="1:2" x14ac:dyDescent="0.25">
      <c r="A35" s="213" t="s">
        <v>298</v>
      </c>
      <c r="B35" s="213">
        <v>52.07</v>
      </c>
    </row>
    <row r="36" spans="1:2" x14ac:dyDescent="0.25">
      <c r="A36" s="213" t="s">
        <v>299</v>
      </c>
      <c r="B36" s="213">
        <v>1421864.18</v>
      </c>
    </row>
    <row r="37" spans="1:2" x14ac:dyDescent="0.25">
      <c r="A37" s="213" t="s">
        <v>300</v>
      </c>
      <c r="B37" s="213">
        <v>1486361.22</v>
      </c>
    </row>
    <row r="38" spans="1:2" x14ac:dyDescent="0.25">
      <c r="A38" s="213" t="s">
        <v>301</v>
      </c>
      <c r="B38" s="213">
        <v>48.15</v>
      </c>
    </row>
    <row r="39" spans="1:2" x14ac:dyDescent="0.25">
      <c r="A39" s="213" t="s">
        <v>302</v>
      </c>
      <c r="B39" s="213">
        <v>47.93</v>
      </c>
    </row>
    <row r="40" spans="1:2" x14ac:dyDescent="0.25">
      <c r="A40" s="213" t="s">
        <v>303</v>
      </c>
      <c r="B40" s="213">
        <v>268465</v>
      </c>
    </row>
    <row r="41" spans="1:2" x14ac:dyDescent="0.25">
      <c r="A41" s="213" t="s">
        <v>304</v>
      </c>
      <c r="B41" s="213">
        <v>269305</v>
      </c>
    </row>
    <row r="42" spans="1:2" x14ac:dyDescent="0.25">
      <c r="A42" s="213" t="s">
        <v>305</v>
      </c>
      <c r="B42" s="213">
        <v>1746.18</v>
      </c>
    </row>
    <row r="43" spans="1:2" x14ac:dyDescent="0.25">
      <c r="A43" s="213" t="s">
        <v>306</v>
      </c>
      <c r="B43" s="213">
        <v>13406.68</v>
      </c>
    </row>
    <row r="44" spans="1:2" x14ac:dyDescent="0.25">
      <c r="A44" s="213" t="s">
        <v>307</v>
      </c>
      <c r="B44" s="213">
        <v>268028.46999999997</v>
      </c>
    </row>
    <row r="45" spans="1:2" x14ac:dyDescent="0.25">
      <c r="A45" s="213" t="s">
        <v>308</v>
      </c>
      <c r="B45" s="213">
        <v>280528.96999999997</v>
      </c>
    </row>
    <row r="46" spans="1:2" x14ac:dyDescent="0.25">
      <c r="A46" s="213" t="s">
        <v>309</v>
      </c>
      <c r="B46" s="213">
        <v>9.08</v>
      </c>
    </row>
    <row r="47" spans="1:2" x14ac:dyDescent="0.25">
      <c r="A47" s="213" t="s">
        <v>310</v>
      </c>
      <c r="B47" s="213">
        <v>9.0500000000000007</v>
      </c>
    </row>
    <row r="48" spans="1:2" x14ac:dyDescent="0.25">
      <c r="A48" s="213" t="s">
        <v>311</v>
      </c>
      <c r="B48" s="213">
        <v>12.43</v>
      </c>
    </row>
    <row r="49" spans="1:2" x14ac:dyDescent="0.25">
      <c r="A49" s="213" t="s">
        <v>312</v>
      </c>
      <c r="B49" s="213">
        <v>12.42</v>
      </c>
    </row>
    <row r="50" spans="1:2" x14ac:dyDescent="0.25">
      <c r="A50" s="213" t="s">
        <v>313</v>
      </c>
      <c r="B50" s="213">
        <v>266282.28999999998</v>
      </c>
    </row>
    <row r="51" spans="1:2" x14ac:dyDescent="0.25">
      <c r="A51" s="213" t="s">
        <v>314</v>
      </c>
      <c r="B51" s="213">
        <v>267122.28999999998</v>
      </c>
    </row>
    <row r="52" spans="1:2" x14ac:dyDescent="0.25">
      <c r="A52" s="213" t="s">
        <v>315</v>
      </c>
      <c r="B52" s="213">
        <v>366953.83</v>
      </c>
    </row>
    <row r="53" spans="1:2" x14ac:dyDescent="0.25">
      <c r="A53" s="213" t="s">
        <v>316</v>
      </c>
      <c r="B53" s="213">
        <v>384938.6</v>
      </c>
    </row>
    <row r="54" spans="1:2" x14ac:dyDescent="0.25">
      <c r="A54" s="213" t="s">
        <v>317</v>
      </c>
      <c r="B54" s="213">
        <v>353946.25</v>
      </c>
    </row>
    <row r="55" spans="1:2" x14ac:dyDescent="0.25">
      <c r="A55" s="213" t="s">
        <v>318</v>
      </c>
      <c r="B55" s="213">
        <v>371329.85</v>
      </c>
    </row>
    <row r="56" spans="1:2" x14ac:dyDescent="0.25">
      <c r="A56" s="213" t="s">
        <v>319</v>
      </c>
      <c r="B56" s="213">
        <v>13007.58</v>
      </c>
    </row>
    <row r="57" spans="1:2" x14ac:dyDescent="0.25">
      <c r="A57" s="213" t="s">
        <v>320</v>
      </c>
      <c r="B57" s="213">
        <v>13608.75</v>
      </c>
    </row>
    <row r="58" spans="1:2" x14ac:dyDescent="0.25">
      <c r="A58" s="213" t="s">
        <v>321</v>
      </c>
      <c r="B58" s="213">
        <v>1795.34</v>
      </c>
    </row>
    <row r="59" spans="1:2" x14ac:dyDescent="0.25">
      <c r="A59" s="213" t="s">
        <v>322</v>
      </c>
      <c r="B59" s="213">
        <v>1875.55</v>
      </c>
    </row>
    <row r="60" spans="1:2" x14ac:dyDescent="0.25">
      <c r="A60" s="213" t="s">
        <v>323</v>
      </c>
      <c r="B60" s="213">
        <v>82397.740000000005</v>
      </c>
    </row>
    <row r="61" spans="1:2" x14ac:dyDescent="0.25">
      <c r="A61" s="213" t="s">
        <v>324</v>
      </c>
      <c r="B61" s="213">
        <v>87114.89</v>
      </c>
    </row>
    <row r="62" spans="1:2" x14ac:dyDescent="0.25">
      <c r="A62" s="213" t="s">
        <v>325</v>
      </c>
      <c r="B62" s="213">
        <v>190357.85</v>
      </c>
    </row>
    <row r="63" spans="1:2" x14ac:dyDescent="0.25">
      <c r="A63" s="213" t="s">
        <v>326</v>
      </c>
      <c r="B63" s="213">
        <v>6.45</v>
      </c>
    </row>
    <row r="64" spans="1:2" x14ac:dyDescent="0.25">
      <c r="A64" s="213" t="s">
        <v>327</v>
      </c>
      <c r="B64" s="213">
        <v>190357.85</v>
      </c>
    </row>
    <row r="65" spans="1:2" x14ac:dyDescent="0.25">
      <c r="A65" s="213" t="s">
        <v>328</v>
      </c>
      <c r="B65" s="213">
        <v>6.14</v>
      </c>
    </row>
    <row r="66" spans="1:2" x14ac:dyDescent="0.25">
      <c r="A66" s="213" t="s">
        <v>329</v>
      </c>
      <c r="B66" s="213">
        <v>168814.89</v>
      </c>
    </row>
    <row r="67" spans="1:2" x14ac:dyDescent="0.25">
      <c r="A67" s="213" t="s">
        <v>330</v>
      </c>
      <c r="B67" s="213">
        <v>178479.28</v>
      </c>
    </row>
    <row r="68" spans="1:2" x14ac:dyDescent="0.25">
      <c r="A68" s="213" t="s">
        <v>331</v>
      </c>
      <c r="B68" s="213">
        <v>82397.740000000005</v>
      </c>
    </row>
    <row r="69" spans="1:2" x14ac:dyDescent="0.25">
      <c r="A69" s="213" t="s">
        <v>332</v>
      </c>
      <c r="B69" s="213">
        <v>87114.89</v>
      </c>
    </row>
    <row r="70" spans="1:2" x14ac:dyDescent="0.25">
      <c r="A70" s="213" t="s">
        <v>333</v>
      </c>
      <c r="B70" s="213">
        <v>86417.15</v>
      </c>
    </row>
    <row r="71" spans="1:2" x14ac:dyDescent="0.25">
      <c r="A71" s="213" t="s">
        <v>334</v>
      </c>
      <c r="B71" s="213">
        <v>91364.39</v>
      </c>
    </row>
    <row r="72" spans="1:2" x14ac:dyDescent="0.25">
      <c r="A72" s="213" t="s">
        <v>335</v>
      </c>
      <c r="B72" s="213">
        <v>2.93</v>
      </c>
    </row>
    <row r="73" spans="1:2" x14ac:dyDescent="0.25">
      <c r="A73" s="213" t="s">
        <v>336</v>
      </c>
      <c r="B73" s="213">
        <v>2.95</v>
      </c>
    </row>
    <row r="74" spans="1:2" x14ac:dyDescent="0.25">
      <c r="A74" s="213" t="s">
        <v>337</v>
      </c>
      <c r="B74" s="213">
        <v>44.72</v>
      </c>
    </row>
    <row r="75" spans="1:2" x14ac:dyDescent="0.25">
      <c r="A75" s="213" t="s">
        <v>338</v>
      </c>
      <c r="B75" s="213">
        <v>44.72</v>
      </c>
    </row>
    <row r="76" spans="1:2" x14ac:dyDescent="0.25">
      <c r="A76" s="213" t="s">
        <v>339</v>
      </c>
      <c r="B76" s="213">
        <v>6.5444527599000004</v>
      </c>
    </row>
    <row r="77" spans="1:2" x14ac:dyDescent="0.25">
      <c r="A77" s="213" t="s">
        <v>340</v>
      </c>
      <c r="B77" s="213">
        <v>6.5992806451600003</v>
      </c>
    </row>
    <row r="78" spans="1:2" x14ac:dyDescent="0.25">
      <c r="A78" s="213" t="s">
        <v>341</v>
      </c>
      <c r="B78" s="213">
        <v>58.45</v>
      </c>
    </row>
    <row r="79" spans="1:2" x14ac:dyDescent="0.25">
      <c r="A79" s="213" t="s">
        <v>342</v>
      </c>
      <c r="B79" s="213">
        <v>58.45</v>
      </c>
    </row>
    <row r="80" spans="1:2" x14ac:dyDescent="0.25">
      <c r="A80" s="213" t="s">
        <v>343</v>
      </c>
      <c r="B80" s="213">
        <v>3453.48</v>
      </c>
    </row>
    <row r="81" spans="1:2" x14ac:dyDescent="0.25">
      <c r="A81" s="213" t="s">
        <v>344</v>
      </c>
      <c r="B81" s="213">
        <v>14516.2</v>
      </c>
    </row>
    <row r="82" spans="1:2" x14ac:dyDescent="0.25">
      <c r="A82" s="213" t="s">
        <v>345</v>
      </c>
      <c r="B82" s="213">
        <v>193240.49</v>
      </c>
    </row>
    <row r="83" spans="1:2" x14ac:dyDescent="0.25">
      <c r="A83" s="213" t="s">
        <v>346</v>
      </c>
      <c r="B83" s="213">
        <v>204303.21</v>
      </c>
    </row>
    <row r="84" spans="1:2" x14ac:dyDescent="0.25">
      <c r="A84" s="213" t="s">
        <v>347</v>
      </c>
      <c r="B84" s="213">
        <v>6.54</v>
      </c>
    </row>
    <row r="85" spans="1:2" x14ac:dyDescent="0.25">
      <c r="A85" s="213" t="s">
        <v>348</v>
      </c>
      <c r="B85" s="213">
        <v>6.59</v>
      </c>
    </row>
    <row r="86" spans="1:2" x14ac:dyDescent="0.25">
      <c r="A86" s="213" t="s">
        <v>349</v>
      </c>
      <c r="B86" s="213">
        <v>111.07</v>
      </c>
    </row>
    <row r="87" spans="1:2" x14ac:dyDescent="0.25">
      <c r="A87" s="213" t="s">
        <v>350</v>
      </c>
      <c r="B87" s="213">
        <v>111.27</v>
      </c>
    </row>
    <row r="88" spans="1:2" x14ac:dyDescent="0.25">
      <c r="A88" s="213" t="s">
        <v>351</v>
      </c>
      <c r="B88" s="213">
        <v>3292955.05</v>
      </c>
    </row>
    <row r="89" spans="1:2" x14ac:dyDescent="0.25">
      <c r="A89" s="213" t="s">
        <v>352</v>
      </c>
      <c r="B89" s="213">
        <v>3462838.67</v>
      </c>
    </row>
    <row r="90" spans="1:2" x14ac:dyDescent="0.25">
      <c r="A90" s="213" t="s">
        <v>353</v>
      </c>
      <c r="B90" s="213">
        <v>111.51</v>
      </c>
    </row>
    <row r="91" spans="1:2" x14ac:dyDescent="0.25">
      <c r="A91" s="213" t="s">
        <v>354</v>
      </c>
      <c r="B91" s="213">
        <v>111.7</v>
      </c>
    </row>
    <row r="92" spans="1:2" x14ac:dyDescent="0.25">
      <c r="A92" s="213" t="s">
        <v>355</v>
      </c>
      <c r="B92" s="213">
        <v>39.68</v>
      </c>
    </row>
    <row r="93" spans="1:2" x14ac:dyDescent="0.25">
      <c r="A93" s="213" t="s">
        <v>356</v>
      </c>
      <c r="B93" s="213">
        <v>39.74</v>
      </c>
    </row>
    <row r="94" spans="1:2" x14ac:dyDescent="0.25">
      <c r="A94" s="213" t="s">
        <v>357</v>
      </c>
      <c r="B94" s="213">
        <v>1171750</v>
      </c>
    </row>
    <row r="95" spans="1:2" x14ac:dyDescent="0.25">
      <c r="A95" s="213" t="s">
        <v>358</v>
      </c>
      <c r="B95" s="213">
        <v>1232060</v>
      </c>
    </row>
    <row r="96" spans="1:2" x14ac:dyDescent="0.25">
      <c r="A96" s="213" t="s">
        <v>359</v>
      </c>
      <c r="B96" s="213">
        <v>0</v>
      </c>
    </row>
    <row r="97" spans="1:2" x14ac:dyDescent="0.25">
      <c r="A97" s="213" t="s">
        <v>360</v>
      </c>
      <c r="B97" s="213">
        <v>0</v>
      </c>
    </row>
    <row r="98" spans="1:2" x14ac:dyDescent="0.25">
      <c r="A98" s="213" t="s">
        <v>361</v>
      </c>
      <c r="B98" s="213">
        <v>19.25</v>
      </c>
    </row>
    <row r="99" spans="1:2" x14ac:dyDescent="0.25">
      <c r="A99" s="213" t="s">
        <v>362</v>
      </c>
      <c r="B99" s="213">
        <v>18.64</v>
      </c>
    </row>
    <row r="100" spans="1:2" x14ac:dyDescent="0.25">
      <c r="A100" s="213" t="s">
        <v>363</v>
      </c>
      <c r="B100" s="213">
        <v>0</v>
      </c>
    </row>
    <row r="101" spans="1:2" x14ac:dyDescent="0.25">
      <c r="A101" s="213" t="s">
        <v>364</v>
      </c>
      <c r="B101" s="213">
        <v>0</v>
      </c>
    </row>
    <row r="102" spans="1:2" x14ac:dyDescent="0.25">
      <c r="A102" s="213" t="s">
        <v>365</v>
      </c>
      <c r="B102" s="213">
        <v>28.17</v>
      </c>
    </row>
    <row r="103" spans="1:2" x14ac:dyDescent="0.25">
      <c r="A103" s="213" t="s">
        <v>366</v>
      </c>
      <c r="B103" s="213">
        <v>28.04</v>
      </c>
    </row>
    <row r="104" spans="1:2" x14ac:dyDescent="0.25">
      <c r="A104" s="213" t="s">
        <v>367</v>
      </c>
      <c r="B104" s="213">
        <v>104353</v>
      </c>
    </row>
    <row r="105" spans="1:2" x14ac:dyDescent="0.25">
      <c r="A105" s="213" t="s">
        <v>368</v>
      </c>
      <c r="B105" s="213">
        <v>108269</v>
      </c>
    </row>
    <row r="106" spans="1:2" x14ac:dyDescent="0.25">
      <c r="A106" s="213" t="s">
        <v>369</v>
      </c>
      <c r="B106" s="213">
        <v>3.53</v>
      </c>
    </row>
    <row r="107" spans="1:2" x14ac:dyDescent="0.25">
      <c r="A107" s="213" t="s">
        <v>370</v>
      </c>
      <c r="B107" s="213">
        <v>3.49</v>
      </c>
    </row>
    <row r="108" spans="1:2" x14ac:dyDescent="0.25">
      <c r="A108" s="213" t="s">
        <v>371</v>
      </c>
      <c r="B108" s="213">
        <v>13.04</v>
      </c>
    </row>
    <row r="109" spans="1:2" x14ac:dyDescent="0.25">
      <c r="A109" s="213" t="s">
        <v>372</v>
      </c>
      <c r="B109" s="213">
        <v>12.98</v>
      </c>
    </row>
    <row r="110" spans="1:2" x14ac:dyDescent="0.25">
      <c r="A110" s="213" t="s">
        <v>373</v>
      </c>
      <c r="B110" s="213">
        <v>2953000</v>
      </c>
    </row>
    <row r="111" spans="1:2" x14ac:dyDescent="0.25">
      <c r="A111" s="213" t="s">
        <v>374</v>
      </c>
      <c r="B111" s="213">
        <v>100000</v>
      </c>
    </row>
    <row r="112" spans="1:2" x14ac:dyDescent="0.25">
      <c r="A112" s="213" t="s">
        <v>375</v>
      </c>
      <c r="B112" s="213">
        <v>98433.33</v>
      </c>
    </row>
    <row r="113" spans="1:2" x14ac:dyDescent="0.25">
      <c r="A113" s="213" t="s">
        <v>376</v>
      </c>
      <c r="B113" s="213">
        <v>96875</v>
      </c>
    </row>
    <row r="114" spans="1:2" x14ac:dyDescent="0.25">
      <c r="A114" s="213" t="s">
        <v>377</v>
      </c>
      <c r="B114" s="213">
        <v>91</v>
      </c>
    </row>
    <row r="115" spans="1:2" x14ac:dyDescent="0.25">
      <c r="A115" s="213" t="s">
        <v>378</v>
      </c>
      <c r="B115" s="213">
        <v>91</v>
      </c>
    </row>
    <row r="116" spans="1:2" x14ac:dyDescent="0.25">
      <c r="A116" s="213" t="s">
        <v>379</v>
      </c>
      <c r="B116" s="213">
        <v>92</v>
      </c>
    </row>
    <row r="117" spans="1:2" x14ac:dyDescent="0.25">
      <c r="A117" s="213" t="s">
        <v>380</v>
      </c>
      <c r="B117" s="213">
        <v>92</v>
      </c>
    </row>
    <row r="118" spans="1:2" x14ac:dyDescent="0.25">
      <c r="A118" s="213" t="s">
        <v>381</v>
      </c>
      <c r="B118" s="213">
        <v>102</v>
      </c>
    </row>
    <row r="119" spans="1:2" x14ac:dyDescent="0.25">
      <c r="A119" s="213" t="s">
        <v>382</v>
      </c>
      <c r="B119" s="213">
        <v>104</v>
      </c>
    </row>
    <row r="120" spans="1:2" x14ac:dyDescent="0.25">
      <c r="A120" s="213" t="s">
        <v>383</v>
      </c>
      <c r="B120" s="213">
        <v>0</v>
      </c>
    </row>
    <row r="121" spans="1:2" x14ac:dyDescent="0.25">
      <c r="A121" s="213" t="s">
        <v>384</v>
      </c>
      <c r="B121" s="213">
        <v>0</v>
      </c>
    </row>
    <row r="122" spans="1:2" x14ac:dyDescent="0.25">
      <c r="A122" s="213" t="s">
        <v>385</v>
      </c>
      <c r="B122" s="213">
        <v>0</v>
      </c>
    </row>
    <row r="123" spans="1:2" x14ac:dyDescent="0.25">
      <c r="A123" s="213" t="s">
        <v>386</v>
      </c>
      <c r="B123" s="213">
        <v>0</v>
      </c>
    </row>
    <row r="124" spans="1:2" x14ac:dyDescent="0.25">
      <c r="A124" s="213" t="s">
        <v>387</v>
      </c>
      <c r="B124" s="213">
        <v>0</v>
      </c>
    </row>
    <row r="125" spans="1:2" x14ac:dyDescent="0.25">
      <c r="A125" s="213" t="s">
        <v>388</v>
      </c>
      <c r="B125" s="213">
        <v>0</v>
      </c>
    </row>
    <row r="126" spans="1:2" x14ac:dyDescent="0.25">
      <c r="A126" s="213" t="s">
        <v>389</v>
      </c>
      <c r="B126" s="213">
        <v>36160</v>
      </c>
    </row>
    <row r="127" spans="1:2" x14ac:dyDescent="0.25">
      <c r="A127" s="213" t="s">
        <v>390</v>
      </c>
      <c r="B127" s="213">
        <v>36160</v>
      </c>
    </row>
    <row r="128" spans="1:2" x14ac:dyDescent="0.25">
      <c r="A128" s="213" t="s">
        <v>391</v>
      </c>
      <c r="B128" s="213">
        <v>199795</v>
      </c>
    </row>
    <row r="129" spans="1:2" x14ac:dyDescent="0.25">
      <c r="A129" s="213" t="s">
        <v>392</v>
      </c>
      <c r="B129" s="213">
        <v>199795</v>
      </c>
    </row>
    <row r="130" spans="1:2" x14ac:dyDescent="0.25">
      <c r="A130" s="213" t="s">
        <v>393</v>
      </c>
      <c r="B130" s="213">
        <v>32510</v>
      </c>
    </row>
    <row r="131" spans="1:2" x14ac:dyDescent="0.25">
      <c r="A131" s="213" t="s">
        <v>394</v>
      </c>
      <c r="B131" s="213">
        <v>33350</v>
      </c>
    </row>
    <row r="132" spans="1:2" x14ac:dyDescent="0.25">
      <c r="A132" s="213" t="s">
        <v>395</v>
      </c>
      <c r="B132" s="213">
        <v>0</v>
      </c>
    </row>
    <row r="133" spans="1:2" x14ac:dyDescent="0.25">
      <c r="A133" s="213" t="s">
        <v>396</v>
      </c>
      <c r="B133" s="213">
        <v>0</v>
      </c>
    </row>
    <row r="134" spans="1:2" x14ac:dyDescent="0.25">
      <c r="A134" s="213" t="s">
        <v>397</v>
      </c>
      <c r="B134" s="213">
        <v>0</v>
      </c>
    </row>
    <row r="135" spans="1:2" x14ac:dyDescent="0.25">
      <c r="A135" s="213" t="s">
        <v>398</v>
      </c>
      <c r="B135" s="213">
        <v>0</v>
      </c>
    </row>
    <row r="136" spans="1:2" x14ac:dyDescent="0.25">
      <c r="A136" s="213" t="s">
        <v>399</v>
      </c>
      <c r="B136" s="213">
        <v>0</v>
      </c>
    </row>
    <row r="137" spans="1:2" x14ac:dyDescent="0.25">
      <c r="A137" s="213" t="s">
        <v>400</v>
      </c>
      <c r="B137" s="213">
        <v>0</v>
      </c>
    </row>
    <row r="138" spans="1:2" x14ac:dyDescent="0.25">
      <c r="A138" s="213" t="s">
        <v>401</v>
      </c>
      <c r="B138" s="213">
        <v>0</v>
      </c>
    </row>
    <row r="139" spans="1:2" x14ac:dyDescent="0.25">
      <c r="A139" s="213" t="s">
        <v>402</v>
      </c>
      <c r="B139" s="213">
        <v>0</v>
      </c>
    </row>
    <row r="140" spans="1:2" x14ac:dyDescent="0.25">
      <c r="A140" s="213" t="s">
        <v>403</v>
      </c>
      <c r="B140" s="213">
        <v>0</v>
      </c>
    </row>
    <row r="141" spans="1:2" x14ac:dyDescent="0.25">
      <c r="A141" s="213" t="s">
        <v>404</v>
      </c>
      <c r="B141" s="213">
        <v>0</v>
      </c>
    </row>
    <row r="142" spans="1:2" x14ac:dyDescent="0.25">
      <c r="A142" s="213" t="s">
        <v>405</v>
      </c>
      <c r="B142" s="213">
        <v>0</v>
      </c>
    </row>
    <row r="143" spans="1:2" x14ac:dyDescent="0.25">
      <c r="A143" s="213" t="s">
        <v>406</v>
      </c>
      <c r="B143" s="213">
        <v>15224.9</v>
      </c>
    </row>
    <row r="144" spans="1:2" x14ac:dyDescent="0.25">
      <c r="A144" s="213" t="s">
        <v>407</v>
      </c>
      <c r="B144" s="213">
        <v>15210.44</v>
      </c>
    </row>
    <row r="145" spans="1:2" x14ac:dyDescent="0.25">
      <c r="A145" s="213" t="s">
        <v>408</v>
      </c>
      <c r="B145" s="213">
        <v>23703.3</v>
      </c>
    </row>
    <row r="146" spans="1:2" x14ac:dyDescent="0.25">
      <c r="A146" s="213" t="s">
        <v>409</v>
      </c>
      <c r="B146" s="213">
        <v>24021.84</v>
      </c>
    </row>
    <row r="147" spans="1:2" x14ac:dyDescent="0.25">
      <c r="A147" s="213" t="s">
        <v>410</v>
      </c>
      <c r="B147" s="213">
        <v>15112.9</v>
      </c>
    </row>
    <row r="148" spans="1:2" x14ac:dyDescent="0.25">
      <c r="A148" s="213" t="s">
        <v>411</v>
      </c>
      <c r="B148" s="213">
        <v>15099.06</v>
      </c>
    </row>
    <row r="149" spans="1:2" x14ac:dyDescent="0.25">
      <c r="A149" s="213" t="s">
        <v>412</v>
      </c>
      <c r="B149" s="213">
        <v>13.47</v>
      </c>
    </row>
    <row r="150" spans="1:2" x14ac:dyDescent="0.25">
      <c r="A150" s="213" t="s">
        <v>413</v>
      </c>
      <c r="B150" s="213">
        <v>13.43</v>
      </c>
    </row>
    <row r="151" spans="1:2" x14ac:dyDescent="0.25">
      <c r="A151" s="213" t="s">
        <v>414</v>
      </c>
      <c r="B151" s="213">
        <v>74.42</v>
      </c>
    </row>
    <row r="152" spans="1:2" x14ac:dyDescent="0.25">
      <c r="A152" s="213" t="s">
        <v>415</v>
      </c>
      <c r="B152" s="213">
        <v>74.19</v>
      </c>
    </row>
    <row r="153" spans="1:2" x14ac:dyDescent="0.25">
      <c r="A153" s="213" t="s">
        <v>416</v>
      </c>
      <c r="B153" s="213">
        <v>12.11</v>
      </c>
    </row>
    <row r="154" spans="1:2" x14ac:dyDescent="0.25">
      <c r="A154" s="213" t="s">
        <v>417</v>
      </c>
      <c r="B154" s="213">
        <v>12.38</v>
      </c>
    </row>
    <row r="155" spans="1:2" x14ac:dyDescent="0.25">
      <c r="A155" s="213" t="s">
        <v>418</v>
      </c>
      <c r="B155" s="213">
        <v>0</v>
      </c>
    </row>
    <row r="156" spans="1:2" x14ac:dyDescent="0.25">
      <c r="A156" s="213" t="s">
        <v>419</v>
      </c>
      <c r="B156" s="213">
        <v>0</v>
      </c>
    </row>
    <row r="157" spans="1:2" x14ac:dyDescent="0.25">
      <c r="A157" s="213" t="s">
        <v>420</v>
      </c>
      <c r="B157" s="213">
        <v>0</v>
      </c>
    </row>
    <row r="158" spans="1:2" x14ac:dyDescent="0.25">
      <c r="A158" s="213" t="s">
        <v>421</v>
      </c>
      <c r="B158" s="213">
        <v>0</v>
      </c>
    </row>
    <row r="159" spans="1:2" x14ac:dyDescent="0.25">
      <c r="A159" s="213" t="s">
        <v>422</v>
      </c>
      <c r="B159" s="213">
        <v>0</v>
      </c>
    </row>
    <row r="160" spans="1:2" x14ac:dyDescent="0.25">
      <c r="A160" s="213" t="s">
        <v>423</v>
      </c>
      <c r="B160" s="213">
        <v>0</v>
      </c>
    </row>
    <row r="161" spans="1:2" x14ac:dyDescent="0.25">
      <c r="A161" s="213" t="s">
        <v>424</v>
      </c>
      <c r="B161" s="213">
        <v>0</v>
      </c>
    </row>
    <row r="162" spans="1:2" x14ac:dyDescent="0.25">
      <c r="A162" s="213" t="s">
        <v>425</v>
      </c>
      <c r="B162" s="213">
        <v>0</v>
      </c>
    </row>
    <row r="163" spans="1:2" x14ac:dyDescent="0.25">
      <c r="A163" s="213" t="s">
        <v>426</v>
      </c>
      <c r="B163" s="213">
        <v>0</v>
      </c>
    </row>
    <row r="164" spans="1:2" x14ac:dyDescent="0.25">
      <c r="A164" s="213" t="s">
        <v>427</v>
      </c>
      <c r="B164" s="213">
        <v>0</v>
      </c>
    </row>
    <row r="165" spans="1:2" x14ac:dyDescent="0.25">
      <c r="A165" s="213" t="s">
        <v>428</v>
      </c>
      <c r="B165" s="213">
        <v>18.46</v>
      </c>
    </row>
    <row r="166" spans="1:2" x14ac:dyDescent="0.25">
      <c r="A166" s="213" t="s">
        <v>429</v>
      </c>
      <c r="B166" s="213">
        <v>15.04</v>
      </c>
    </row>
    <row r="167" spans="1:2" x14ac:dyDescent="0.25">
      <c r="A167" s="213" t="s">
        <v>430</v>
      </c>
      <c r="B167" s="213">
        <v>81.47</v>
      </c>
    </row>
    <row r="168" spans="1:2" x14ac:dyDescent="0.25">
      <c r="A168" s="213" t="s">
        <v>431</v>
      </c>
      <c r="B168" s="213">
        <v>18.440000000000001</v>
      </c>
    </row>
    <row r="169" spans="1:2" x14ac:dyDescent="0.25">
      <c r="A169" s="213" t="s">
        <v>432</v>
      </c>
      <c r="B169" s="213">
        <v>15</v>
      </c>
    </row>
    <row r="170" spans="1:2" x14ac:dyDescent="0.25">
      <c r="A170" s="213" t="s">
        <v>433</v>
      </c>
      <c r="B170" s="213">
        <v>81.34</v>
      </c>
    </row>
    <row r="171" spans="1:2" x14ac:dyDescent="0.25">
      <c r="A171" s="213" t="s">
        <v>434</v>
      </c>
      <c r="B171" s="213">
        <v>13.49</v>
      </c>
    </row>
    <row r="172" spans="1:2" x14ac:dyDescent="0.25">
      <c r="A172" s="213" t="s">
        <v>435</v>
      </c>
      <c r="B172" s="213">
        <v>10.79</v>
      </c>
    </row>
    <row r="173" spans="1:2" x14ac:dyDescent="0.25">
      <c r="A173" s="213" t="s">
        <v>436</v>
      </c>
      <c r="B173" s="213">
        <v>79.989999999999995</v>
      </c>
    </row>
    <row r="174" spans="1:2" x14ac:dyDescent="0.25">
      <c r="A174" s="213" t="s">
        <v>437</v>
      </c>
      <c r="B174" s="213">
        <v>13.48</v>
      </c>
    </row>
    <row r="175" spans="1:2" x14ac:dyDescent="0.25">
      <c r="A175" s="213" t="s">
        <v>438</v>
      </c>
      <c r="B175" s="213">
        <v>10.77</v>
      </c>
    </row>
    <row r="176" spans="1:2" x14ac:dyDescent="0.25">
      <c r="A176" s="213" t="s">
        <v>439</v>
      </c>
      <c r="B176" s="213">
        <v>79.900000000000006</v>
      </c>
    </row>
    <row r="177" spans="1:2" x14ac:dyDescent="0.25">
      <c r="A177" s="213" t="s">
        <v>440</v>
      </c>
      <c r="B177" s="213">
        <v>1.4830000000000001</v>
      </c>
    </row>
    <row r="178" spans="1:2" x14ac:dyDescent="0.25">
      <c r="A178" s="213" t="s">
        <v>441</v>
      </c>
      <c r="B178" s="213">
        <v>1.081</v>
      </c>
    </row>
    <row r="179" spans="1:2" x14ac:dyDescent="0.25">
      <c r="A179" s="213" t="s">
        <v>442</v>
      </c>
      <c r="B179" s="213">
        <v>72.89</v>
      </c>
    </row>
    <row r="180" spans="1:2" x14ac:dyDescent="0.25">
      <c r="A180" s="213" t="s">
        <v>443</v>
      </c>
      <c r="B180" s="213">
        <v>1.4850000000000001</v>
      </c>
    </row>
    <row r="181" spans="1:2" x14ac:dyDescent="0.25">
      <c r="A181" s="213" t="s">
        <v>444</v>
      </c>
      <c r="B181" s="213">
        <v>1.08</v>
      </c>
    </row>
    <row r="182" spans="1:2" x14ac:dyDescent="0.25">
      <c r="A182" s="213" t="s">
        <v>445</v>
      </c>
      <c r="B182" s="213">
        <v>72.73</v>
      </c>
    </row>
    <row r="183" spans="1:2" x14ac:dyDescent="0.25">
      <c r="A183" s="213" t="s">
        <v>446</v>
      </c>
      <c r="B183" s="213">
        <v>13.28</v>
      </c>
    </row>
    <row r="184" spans="1:2" x14ac:dyDescent="0.25">
      <c r="A184" s="213" t="s">
        <v>447</v>
      </c>
      <c r="B184" s="213">
        <v>10.66</v>
      </c>
    </row>
    <row r="185" spans="1:2" x14ac:dyDescent="0.25">
      <c r="A185" s="213" t="s">
        <v>448</v>
      </c>
      <c r="B185" s="213">
        <v>80.27</v>
      </c>
    </row>
    <row r="186" spans="1:2" x14ac:dyDescent="0.25">
      <c r="A186" s="213" t="s">
        <v>449</v>
      </c>
      <c r="B186" s="213">
        <v>13.27</v>
      </c>
    </row>
    <row r="187" spans="1:2" x14ac:dyDescent="0.25">
      <c r="A187" s="213" t="s">
        <v>450</v>
      </c>
      <c r="B187" s="213">
        <v>10.64</v>
      </c>
    </row>
    <row r="188" spans="1:2" x14ac:dyDescent="0.25">
      <c r="A188" s="213" t="s">
        <v>451</v>
      </c>
      <c r="B188" s="213">
        <v>80.180000000000007</v>
      </c>
    </row>
    <row r="189" spans="1:2" x14ac:dyDescent="0.25">
      <c r="A189" s="213" t="s">
        <v>452</v>
      </c>
      <c r="B189" s="213">
        <v>10.79</v>
      </c>
    </row>
    <row r="190" spans="1:2" x14ac:dyDescent="0.25">
      <c r="A190" s="213" t="s">
        <v>453</v>
      </c>
      <c r="B190" s="213">
        <v>7.95</v>
      </c>
    </row>
    <row r="191" spans="1:2" x14ac:dyDescent="0.25">
      <c r="A191" s="213" t="s">
        <v>454</v>
      </c>
      <c r="B191" s="213">
        <v>73.680000000000007</v>
      </c>
    </row>
    <row r="192" spans="1:2" x14ac:dyDescent="0.25">
      <c r="A192" s="213" t="s">
        <v>455</v>
      </c>
      <c r="B192" s="213">
        <v>10.77</v>
      </c>
    </row>
    <row r="193" spans="1:2" x14ac:dyDescent="0.25">
      <c r="A193" s="213" t="s">
        <v>456</v>
      </c>
      <c r="B193" s="213">
        <v>7.93</v>
      </c>
    </row>
    <row r="194" spans="1:2" x14ac:dyDescent="0.25">
      <c r="A194" s="213" t="s">
        <v>457</v>
      </c>
      <c r="B194" s="213">
        <v>73.63</v>
      </c>
    </row>
    <row r="195" spans="1:2" x14ac:dyDescent="0.25">
      <c r="A195" s="213" t="s">
        <v>458</v>
      </c>
      <c r="B195" s="213">
        <v>65.319999999999993</v>
      </c>
    </row>
    <row r="196" spans="1:2" x14ac:dyDescent="0.25">
      <c r="A196" s="213" t="s">
        <v>459</v>
      </c>
      <c r="B196" s="213">
        <v>52.1</v>
      </c>
    </row>
    <row r="197" spans="1:2" x14ac:dyDescent="0.25">
      <c r="A197" s="213" t="s">
        <v>460</v>
      </c>
      <c r="B197" s="213">
        <v>79.760000000000005</v>
      </c>
    </row>
    <row r="198" spans="1:2" x14ac:dyDescent="0.25">
      <c r="A198" s="213" t="s">
        <v>461</v>
      </c>
      <c r="B198" s="213">
        <v>64.900000000000006</v>
      </c>
    </row>
    <row r="199" spans="1:2" x14ac:dyDescent="0.25">
      <c r="A199" s="213" t="s">
        <v>462</v>
      </c>
      <c r="B199" s="213">
        <v>51.66</v>
      </c>
    </row>
    <row r="200" spans="1:2" x14ac:dyDescent="0.25">
      <c r="A200" s="213" t="s">
        <v>463</v>
      </c>
      <c r="B200" s="213">
        <v>79.599999999999994</v>
      </c>
    </row>
    <row r="201" spans="1:2" x14ac:dyDescent="0.25">
      <c r="A201" s="213" t="s">
        <v>464</v>
      </c>
      <c r="B201" s="213">
        <v>64.569999999999993</v>
      </c>
    </row>
    <row r="202" spans="1:2" x14ac:dyDescent="0.25">
      <c r="A202" s="213" t="s">
        <v>465</v>
      </c>
      <c r="B202" s="213">
        <v>51.27</v>
      </c>
    </row>
    <row r="203" spans="1:2" x14ac:dyDescent="0.25">
      <c r="A203" s="213" t="s">
        <v>466</v>
      </c>
      <c r="B203" s="213">
        <v>79.400000000000006</v>
      </c>
    </row>
    <row r="204" spans="1:2" x14ac:dyDescent="0.25">
      <c r="A204" s="213" t="s">
        <v>467</v>
      </c>
      <c r="B204" s="213">
        <v>64.209999999999994</v>
      </c>
    </row>
    <row r="205" spans="1:2" x14ac:dyDescent="0.25">
      <c r="A205" s="213" t="s">
        <v>468</v>
      </c>
      <c r="B205" s="213">
        <v>50.88</v>
      </c>
    </row>
    <row r="206" spans="1:2" x14ac:dyDescent="0.25">
      <c r="A206" s="213" t="s">
        <v>469</v>
      </c>
      <c r="B206" s="213">
        <v>79.239999999999995</v>
      </c>
    </row>
    <row r="207" spans="1:2" x14ac:dyDescent="0.25">
      <c r="A207" s="213" t="s">
        <v>470</v>
      </c>
      <c r="B207" s="213">
        <v>87.36</v>
      </c>
    </row>
    <row r="208" spans="1:2" x14ac:dyDescent="0.25">
      <c r="A208" s="213" t="s">
        <v>471</v>
      </c>
      <c r="B208" s="213">
        <v>42.64</v>
      </c>
    </row>
    <row r="209" spans="1:2" x14ac:dyDescent="0.25">
      <c r="A209" s="213" t="s">
        <v>472</v>
      </c>
      <c r="B209" s="213">
        <v>48.81</v>
      </c>
    </row>
    <row r="210" spans="1:2" x14ac:dyDescent="0.25">
      <c r="A210" s="213" t="s">
        <v>473</v>
      </c>
      <c r="B210" s="213">
        <v>87.36</v>
      </c>
    </row>
    <row r="211" spans="1:2" x14ac:dyDescent="0.25">
      <c r="A211" s="213" t="s">
        <v>474</v>
      </c>
      <c r="B211" s="213">
        <v>42.64</v>
      </c>
    </row>
    <row r="212" spans="1:2" x14ac:dyDescent="0.25">
      <c r="A212" s="213" t="s">
        <v>475</v>
      </c>
      <c r="B212" s="213">
        <v>48.81</v>
      </c>
    </row>
    <row r="213" spans="1:2" x14ac:dyDescent="0.25">
      <c r="A213" s="213" t="s">
        <v>476</v>
      </c>
      <c r="B213" s="213">
        <v>5.44</v>
      </c>
    </row>
    <row r="214" spans="1:2" x14ac:dyDescent="0.25">
      <c r="A214" s="213" t="s">
        <v>477</v>
      </c>
      <c r="B214" s="213">
        <v>5.43</v>
      </c>
    </row>
    <row r="215" spans="1:2" x14ac:dyDescent="0.25">
      <c r="A215" s="213" t="s">
        <v>478</v>
      </c>
      <c r="B215" s="213">
        <v>5.49</v>
      </c>
    </row>
    <row r="216" spans="1:2" x14ac:dyDescent="0.25">
      <c r="A216" s="213" t="s">
        <v>479</v>
      </c>
      <c r="B216" s="213">
        <v>5.48</v>
      </c>
    </row>
    <row r="217" spans="1:2" x14ac:dyDescent="0.25">
      <c r="A217" s="213" t="s">
        <v>480</v>
      </c>
      <c r="B217" s="213">
        <v>7.01</v>
      </c>
    </row>
    <row r="218" spans="1:2" x14ac:dyDescent="0.25">
      <c r="A218" s="213" t="s">
        <v>481</v>
      </c>
      <c r="B218" s="213">
        <v>7.01</v>
      </c>
    </row>
    <row r="219" spans="1:2" x14ac:dyDescent="0.25">
      <c r="A219" s="213" t="s">
        <v>482</v>
      </c>
      <c r="B219" s="213">
        <v>5.0999999999999996</v>
      </c>
    </row>
    <row r="220" spans="1:2" x14ac:dyDescent="0.25">
      <c r="A220" s="213" t="s">
        <v>483</v>
      </c>
      <c r="B220" s="213">
        <v>5.09</v>
      </c>
    </row>
    <row r="221" spans="1:2" x14ac:dyDescent="0.25">
      <c r="A221" s="213" t="s">
        <v>484</v>
      </c>
      <c r="B221" s="213">
        <v>6.24</v>
      </c>
    </row>
    <row r="222" spans="1:2" x14ac:dyDescent="0.25">
      <c r="A222" s="213" t="s">
        <v>485</v>
      </c>
      <c r="B222" s="213">
        <v>6.23</v>
      </c>
    </row>
    <row r="223" spans="1:2" x14ac:dyDescent="0.25">
      <c r="A223" s="213" t="s">
        <v>486</v>
      </c>
      <c r="B223" s="213">
        <v>1.56</v>
      </c>
    </row>
    <row r="224" spans="1:2" x14ac:dyDescent="0.25">
      <c r="A224" s="213" t="s">
        <v>487</v>
      </c>
      <c r="B224" s="213">
        <v>1.57</v>
      </c>
    </row>
    <row r="225" spans="1:2" x14ac:dyDescent="0.25">
      <c r="A225" s="213" t="s">
        <v>488</v>
      </c>
      <c r="B225" s="213">
        <v>2.14</v>
      </c>
    </row>
    <row r="226" spans="1:2" x14ac:dyDescent="0.25">
      <c r="A226" s="213" t="s">
        <v>489</v>
      </c>
      <c r="B226" s="213">
        <v>2.15</v>
      </c>
    </row>
    <row r="227" spans="1:2" x14ac:dyDescent="0.25">
      <c r="A227" s="213" t="s">
        <v>490</v>
      </c>
      <c r="B227" s="213">
        <v>51.57</v>
      </c>
    </row>
    <row r="228" spans="1:2" x14ac:dyDescent="0.25">
      <c r="A228" s="213" t="s">
        <v>491</v>
      </c>
      <c r="B228" s="213">
        <v>51.57</v>
      </c>
    </row>
    <row r="229" spans="1:2" x14ac:dyDescent="0.25">
      <c r="A229" s="213" t="s">
        <v>492</v>
      </c>
      <c r="B229" s="213">
        <v>0.4</v>
      </c>
    </row>
    <row r="230" spans="1:2" x14ac:dyDescent="0.25">
      <c r="A230" s="213" t="s">
        <v>493</v>
      </c>
      <c r="B230" s="213">
        <v>0.39</v>
      </c>
    </row>
    <row r="231" spans="1:2" x14ac:dyDescent="0.25">
      <c r="A231" s="213" t="s">
        <v>494</v>
      </c>
      <c r="B231" s="213">
        <v>1.72</v>
      </c>
    </row>
    <row r="232" spans="1:2" x14ac:dyDescent="0.25">
      <c r="A232" s="213" t="s">
        <v>495</v>
      </c>
      <c r="B232" s="213">
        <v>1.73</v>
      </c>
    </row>
    <row r="233" spans="1:2" x14ac:dyDescent="0.25">
      <c r="A233" s="213" t="s">
        <v>496</v>
      </c>
      <c r="B233" s="213">
        <v>49.24</v>
      </c>
    </row>
    <row r="234" spans="1:2" x14ac:dyDescent="0.25">
      <c r="A234" s="213" t="s">
        <v>497</v>
      </c>
      <c r="B234" s="213">
        <v>49.29</v>
      </c>
    </row>
    <row r="235" spans="1:2" x14ac:dyDescent="0.25">
      <c r="A235" s="213" t="s">
        <v>498</v>
      </c>
      <c r="B235" s="213">
        <v>75.36</v>
      </c>
    </row>
    <row r="236" spans="1:2" x14ac:dyDescent="0.25">
      <c r="A236" s="213" t="s">
        <v>499</v>
      </c>
      <c r="B236" s="213">
        <v>75.31</v>
      </c>
    </row>
    <row r="237" spans="1:2" x14ac:dyDescent="0.25">
      <c r="A237" s="213" t="s">
        <v>500</v>
      </c>
      <c r="B237" s="213">
        <v>23.61</v>
      </c>
    </row>
    <row r="238" spans="1:2" x14ac:dyDescent="0.25">
      <c r="A238" s="213" t="s">
        <v>501</v>
      </c>
      <c r="B238" s="213">
        <v>2.5299999999999998</v>
      </c>
    </row>
    <row r="239" spans="1:2" x14ac:dyDescent="0.25">
      <c r="A239" s="213" t="s">
        <v>502</v>
      </c>
      <c r="B239" s="213">
        <v>25.9</v>
      </c>
    </row>
    <row r="240" spans="1:2" x14ac:dyDescent="0.25">
      <c r="A240" s="213" t="s">
        <v>503</v>
      </c>
      <c r="B240" s="213">
        <v>81.17</v>
      </c>
    </row>
    <row r="241" spans="1:2" x14ac:dyDescent="0.25">
      <c r="A241" s="213" t="s">
        <v>504</v>
      </c>
      <c r="B241" s="213">
        <v>81.34</v>
      </c>
    </row>
    <row r="242" spans="1:2" x14ac:dyDescent="0.25">
      <c r="A242" s="213" t="s">
        <v>505</v>
      </c>
      <c r="B242" s="213">
        <v>25.04</v>
      </c>
    </row>
    <row r="243" spans="1:2" x14ac:dyDescent="0.25">
      <c r="A243" s="213" t="s">
        <v>506</v>
      </c>
      <c r="B243" s="213">
        <v>25.19</v>
      </c>
    </row>
    <row r="244" spans="1:2" x14ac:dyDescent="0.25">
      <c r="A244" s="213" t="s">
        <v>507</v>
      </c>
      <c r="B244" s="213">
        <v>36.840000000000003</v>
      </c>
    </row>
    <row r="245" spans="1:2" x14ac:dyDescent="0.25">
      <c r="A245" s="213" t="s">
        <v>508</v>
      </c>
      <c r="B245" s="213">
        <v>84.45</v>
      </c>
    </row>
    <row r="246" spans="1:2" x14ac:dyDescent="0.25">
      <c r="A246" s="213" t="s">
        <v>509</v>
      </c>
      <c r="B246" s="213">
        <v>84.6</v>
      </c>
    </row>
    <row r="247" spans="1:2" x14ac:dyDescent="0.25">
      <c r="A247" s="213" t="s">
        <v>510</v>
      </c>
      <c r="B247" s="213">
        <v>304.29000000000002</v>
      </c>
    </row>
    <row r="248" spans="1:2" x14ac:dyDescent="0.25">
      <c r="A248" s="213" t="s">
        <v>511</v>
      </c>
      <c r="B248" s="213">
        <v>306.16000000000003</v>
      </c>
    </row>
    <row r="249" spans="1:2" x14ac:dyDescent="0.25">
      <c r="A249" s="213" t="s">
        <v>512</v>
      </c>
      <c r="B249" s="213">
        <v>0.01</v>
      </c>
    </row>
    <row r="250" spans="1:2" x14ac:dyDescent="0.25">
      <c r="A250" s="213" t="s">
        <v>513</v>
      </c>
      <c r="B250" s="213">
        <v>15.59</v>
      </c>
    </row>
    <row r="251" spans="1:2" x14ac:dyDescent="0.25">
      <c r="A251" s="213" t="s">
        <v>514</v>
      </c>
      <c r="B251" s="213">
        <v>15.6</v>
      </c>
    </row>
    <row r="252" spans="1:2" x14ac:dyDescent="0.25">
      <c r="A252" s="213" t="s">
        <v>515</v>
      </c>
      <c r="B252" s="213">
        <v>11.99</v>
      </c>
    </row>
    <row r="253" spans="1:2" x14ac:dyDescent="0.25">
      <c r="A253" s="213" t="s">
        <v>516</v>
      </c>
      <c r="B253" s="213">
        <v>11.98</v>
      </c>
    </row>
    <row r="254" spans="1:2" x14ac:dyDescent="0.25">
      <c r="A254" s="213" t="s">
        <v>517</v>
      </c>
      <c r="B254" s="213">
        <v>0.44</v>
      </c>
    </row>
    <row r="255" spans="1:2" x14ac:dyDescent="0.25">
      <c r="A255" s="213" t="s">
        <v>518</v>
      </c>
      <c r="B255" s="213">
        <v>0.44</v>
      </c>
    </row>
    <row r="256" spans="1:2" x14ac:dyDescent="0.25">
      <c r="A256" s="213" t="s">
        <v>519</v>
      </c>
      <c r="B256" s="213">
        <v>385039.65</v>
      </c>
    </row>
    <row r="257" spans="1:2" x14ac:dyDescent="0.25">
      <c r="A257" s="213" t="s">
        <v>525</v>
      </c>
      <c r="B257" s="213">
        <v>402242.18</v>
      </c>
    </row>
    <row r="258" spans="1:2" x14ac:dyDescent="0.25">
      <c r="A258" s="213" t="s">
        <v>526</v>
      </c>
      <c r="B258" s="213">
        <v>46.29</v>
      </c>
    </row>
    <row r="259" spans="1:2" x14ac:dyDescent="0.25">
      <c r="A259" s="213" t="s">
        <v>527</v>
      </c>
      <c r="B259" s="213">
        <v>46.28</v>
      </c>
    </row>
    <row r="260" spans="1:2" x14ac:dyDescent="0.25">
      <c r="A260" s="213" t="s">
        <v>528</v>
      </c>
      <c r="B260" s="213">
        <v>46.290212509699998</v>
      </c>
    </row>
    <row r="261" spans="1:2" x14ac:dyDescent="0.25">
      <c r="A261" s="213" t="s">
        <v>529</v>
      </c>
      <c r="B261" s="213">
        <v>46.276151552789997</v>
      </c>
    </row>
    <row r="262" spans="1:2" x14ac:dyDescent="0.25">
      <c r="A262" s="213" t="s">
        <v>530</v>
      </c>
      <c r="B262" s="213">
        <v>0.06</v>
      </c>
    </row>
    <row r="263" spans="1:2" x14ac:dyDescent="0.25">
      <c r="A263" s="213" t="s">
        <v>531</v>
      </c>
      <c r="B263" s="213">
        <v>0.06</v>
      </c>
    </row>
    <row r="264" spans="1:2" x14ac:dyDescent="0.25">
      <c r="A264" s="213" t="s">
        <v>532</v>
      </c>
      <c r="B264" s="213">
        <v>72.5</v>
      </c>
    </row>
    <row r="265" spans="1:2" x14ac:dyDescent="0.25">
      <c r="A265" s="213" t="s">
        <v>533</v>
      </c>
      <c r="B265" s="213">
        <v>71.900000000000006</v>
      </c>
    </row>
    <row r="266" spans="1:2" x14ac:dyDescent="0.25">
      <c r="A266" s="213" t="s">
        <v>534</v>
      </c>
      <c r="B266" s="213">
        <v>2.79</v>
      </c>
    </row>
    <row r="267" spans="1:2" x14ac:dyDescent="0.25">
      <c r="A267" s="213" t="s">
        <v>535</v>
      </c>
      <c r="B267" s="213">
        <v>2.81</v>
      </c>
    </row>
    <row r="268" spans="1:2" x14ac:dyDescent="0.25">
      <c r="A268" s="213" t="s">
        <v>536</v>
      </c>
      <c r="B268" s="213">
        <v>7.0000000000000007E-2</v>
      </c>
    </row>
    <row r="269" spans="1:2" x14ac:dyDescent="0.25">
      <c r="A269" s="213" t="s">
        <v>537</v>
      </c>
      <c r="B269" s="213">
        <v>7.0000000000000007E-2</v>
      </c>
    </row>
    <row r="270" spans="1:2" x14ac:dyDescent="0.25">
      <c r="A270" s="213" t="s">
        <v>538</v>
      </c>
      <c r="B270" s="213">
        <v>1993.16</v>
      </c>
    </row>
    <row r="271" spans="1:2" x14ac:dyDescent="0.25">
      <c r="A271" s="213" t="s">
        <v>539</v>
      </c>
      <c r="B271" s="213">
        <v>2079.7399999999998</v>
      </c>
    </row>
    <row r="272" spans="1:2" x14ac:dyDescent="0.25">
      <c r="A272" s="213" t="s">
        <v>540</v>
      </c>
      <c r="B272" s="213">
        <v>3.36</v>
      </c>
    </row>
    <row r="273" spans="1:2" x14ac:dyDescent="0.25">
      <c r="A273" s="213" t="s">
        <v>541</v>
      </c>
      <c r="B273" s="213">
        <v>3.38</v>
      </c>
    </row>
    <row r="274" spans="1:2" x14ac:dyDescent="0.25">
      <c r="A274" s="213" t="s">
        <v>542</v>
      </c>
      <c r="B274" s="213">
        <v>99193.82</v>
      </c>
    </row>
    <row r="275" spans="1:2" x14ac:dyDescent="0.25">
      <c r="A275" s="213" t="s">
        <v>543</v>
      </c>
      <c r="B275" s="213">
        <v>104678.93</v>
      </c>
    </row>
    <row r="276" spans="1:2" x14ac:dyDescent="0.25">
      <c r="A276" s="213" t="s">
        <v>544</v>
      </c>
      <c r="B276" s="213">
        <v>9.07</v>
      </c>
    </row>
    <row r="277" spans="1:2" x14ac:dyDescent="0.25">
      <c r="A277" s="213" t="s">
        <v>545</v>
      </c>
      <c r="B277" s="213">
        <v>9.0399999999999991</v>
      </c>
    </row>
    <row r="278" spans="1:2" x14ac:dyDescent="0.25">
      <c r="A278" s="213" t="s">
        <v>546</v>
      </c>
      <c r="B278" s="213">
        <v>267760.01</v>
      </c>
    </row>
    <row r="279" spans="1:2" x14ac:dyDescent="0.25">
      <c r="A279" s="213" t="s">
        <v>547</v>
      </c>
      <c r="B279" s="213">
        <v>280259.67</v>
      </c>
    </row>
    <row r="280" spans="1:2" x14ac:dyDescent="0.25">
      <c r="A280" s="213" t="s">
        <v>548</v>
      </c>
      <c r="B280" s="213">
        <v>71.39</v>
      </c>
    </row>
    <row r="281" spans="1:2" x14ac:dyDescent="0.25">
      <c r="A281" s="213" t="s">
        <v>549</v>
      </c>
      <c r="B281" s="213">
        <v>71.52</v>
      </c>
    </row>
    <row r="282" spans="1:2" x14ac:dyDescent="0.25">
      <c r="A282" s="213" t="s">
        <v>550</v>
      </c>
      <c r="B282" s="213">
        <v>82.65</v>
      </c>
    </row>
    <row r="283" spans="1:2" x14ac:dyDescent="0.25">
      <c r="A283" s="213" t="s">
        <v>551</v>
      </c>
      <c r="B283" s="213">
        <v>82.8</v>
      </c>
    </row>
    <row r="284" spans="1:2" x14ac:dyDescent="0.25">
      <c r="A284" s="213" t="s">
        <v>552</v>
      </c>
      <c r="B284" s="213">
        <v>1.74</v>
      </c>
    </row>
    <row r="285" spans="1:2" x14ac:dyDescent="0.25">
      <c r="A285" s="213" t="s">
        <v>553</v>
      </c>
      <c r="B285" s="213">
        <v>1.74</v>
      </c>
    </row>
    <row r="286" spans="1:2" x14ac:dyDescent="0.25">
      <c r="A286" s="213" t="s">
        <v>554</v>
      </c>
      <c r="B286" s="213">
        <v>2.31</v>
      </c>
    </row>
    <row r="287" spans="1:2" x14ac:dyDescent="0.25">
      <c r="A287" s="213" t="s">
        <v>555</v>
      </c>
      <c r="B287" s="213">
        <v>2.25</v>
      </c>
    </row>
    <row r="288" spans="1:2" x14ac:dyDescent="0.25">
      <c r="A288" s="213" t="s">
        <v>556</v>
      </c>
      <c r="B288" s="213">
        <v>96.46</v>
      </c>
    </row>
    <row r="289" spans="1:2" x14ac:dyDescent="0.25">
      <c r="A289" s="213" t="s">
        <v>557</v>
      </c>
      <c r="B289" s="213">
        <v>96.46</v>
      </c>
    </row>
    <row r="290" spans="1:2" x14ac:dyDescent="0.25">
      <c r="A290" s="213" t="s">
        <v>558</v>
      </c>
      <c r="B290" s="213">
        <v>75.73</v>
      </c>
    </row>
    <row r="291" spans="1:2" x14ac:dyDescent="0.25">
      <c r="A291" s="213" t="s">
        <v>559</v>
      </c>
      <c r="B291" s="213">
        <v>75.55</v>
      </c>
    </row>
    <row r="292" spans="1:2" x14ac:dyDescent="0.25">
      <c r="A292" s="213" t="s">
        <v>560</v>
      </c>
      <c r="B292" s="213">
        <v>96.63</v>
      </c>
    </row>
    <row r="293" spans="1:2" x14ac:dyDescent="0.25">
      <c r="A293" s="213" t="s">
        <v>561</v>
      </c>
      <c r="B293" s="213">
        <v>96.61</v>
      </c>
    </row>
    <row r="294" spans="1:2" x14ac:dyDescent="0.25">
      <c r="A294" s="213" t="s">
        <v>562</v>
      </c>
      <c r="B294" s="213">
        <v>90.18</v>
      </c>
    </row>
    <row r="295" spans="1:2" x14ac:dyDescent="0.25">
      <c r="A295" s="213" t="s">
        <v>563</v>
      </c>
      <c r="B295" s="213">
        <v>90.12</v>
      </c>
    </row>
    <row r="296" spans="1:2" x14ac:dyDescent="0.25">
      <c r="A296" s="213" t="s">
        <v>564</v>
      </c>
      <c r="B296" s="213">
        <v>82.88</v>
      </c>
    </row>
    <row r="297" spans="1:2" x14ac:dyDescent="0.25">
      <c r="A297" s="213" t="s">
        <v>565</v>
      </c>
      <c r="B297" s="213">
        <v>82.85</v>
      </c>
    </row>
    <row r="298" spans="1:2" x14ac:dyDescent="0.25">
      <c r="A298" s="213" t="s">
        <v>566</v>
      </c>
      <c r="B298" s="213">
        <v>82.59</v>
      </c>
    </row>
    <row r="299" spans="1:2" x14ac:dyDescent="0.25">
      <c r="A299" s="213" t="s">
        <v>567</v>
      </c>
      <c r="B299" s="213">
        <v>82.55</v>
      </c>
    </row>
    <row r="300" spans="1:2" x14ac:dyDescent="0.25">
      <c r="A300" s="213" t="s">
        <v>568</v>
      </c>
      <c r="B300" s="213">
        <v>80.09</v>
      </c>
    </row>
    <row r="301" spans="1:2" x14ac:dyDescent="0.25">
      <c r="A301" s="213" t="s">
        <v>569</v>
      </c>
      <c r="B301" s="213">
        <v>80.040000000000006</v>
      </c>
    </row>
    <row r="302" spans="1:2" x14ac:dyDescent="0.25">
      <c r="A302" s="213" t="s">
        <v>570</v>
      </c>
      <c r="B302" s="213">
        <v>79.81</v>
      </c>
    </row>
    <row r="303" spans="1:2" x14ac:dyDescent="0.25">
      <c r="A303" s="213" t="s">
        <v>571</v>
      </c>
      <c r="B303" s="213">
        <v>79.75</v>
      </c>
    </row>
    <row r="304" spans="1:2" x14ac:dyDescent="0.25">
      <c r="A304" s="213" t="s">
        <v>572</v>
      </c>
      <c r="B304" s="213">
        <v>97.2</v>
      </c>
    </row>
    <row r="305" spans="1:2" x14ac:dyDescent="0.25">
      <c r="A305" s="213" t="s">
        <v>573</v>
      </c>
      <c r="B305" s="213">
        <v>97.27</v>
      </c>
    </row>
    <row r="306" spans="1:2" x14ac:dyDescent="0.25">
      <c r="A306" s="213" t="s">
        <v>574</v>
      </c>
      <c r="B306" s="213">
        <v>83.78</v>
      </c>
    </row>
    <row r="307" spans="1:2" x14ac:dyDescent="0.25">
      <c r="A307" s="213" t="s">
        <v>575</v>
      </c>
      <c r="B307" s="213">
        <v>83.68</v>
      </c>
    </row>
    <row r="308" spans="1:2" x14ac:dyDescent="0.25">
      <c r="A308" s="213" t="s">
        <v>576</v>
      </c>
      <c r="B308" s="213">
        <v>90.92</v>
      </c>
    </row>
    <row r="309" spans="1:2" x14ac:dyDescent="0.25">
      <c r="A309" s="213" t="s">
        <v>577</v>
      </c>
      <c r="B309" s="213">
        <v>90.96</v>
      </c>
    </row>
    <row r="310" spans="1:2" x14ac:dyDescent="0.25">
      <c r="A310" s="213" t="s">
        <v>578</v>
      </c>
      <c r="B310" s="213">
        <v>71.959999999999994</v>
      </c>
    </row>
    <row r="311" spans="1:2" x14ac:dyDescent="0.25">
      <c r="A311" s="213" t="s">
        <v>579</v>
      </c>
      <c r="B311" s="213">
        <v>72.010000000000005</v>
      </c>
    </row>
    <row r="312" spans="1:2" x14ac:dyDescent="0.25">
      <c r="A312" s="213" t="s">
        <v>580</v>
      </c>
      <c r="B312" s="213">
        <v>3011090.67</v>
      </c>
    </row>
    <row r="313" spans="1:2" x14ac:dyDescent="0.25">
      <c r="A313" s="213" t="s">
        <v>581</v>
      </c>
      <c r="B313" s="213">
        <v>3159064.42</v>
      </c>
    </row>
    <row r="314" spans="1:2" x14ac:dyDescent="0.25">
      <c r="A314" s="213" t="s">
        <v>582</v>
      </c>
      <c r="B314" s="213">
        <v>8</v>
      </c>
    </row>
    <row r="315" spans="1:2" x14ac:dyDescent="0.25">
      <c r="A315" s="213" t="s">
        <v>583</v>
      </c>
      <c r="B315" s="213">
        <v>8</v>
      </c>
    </row>
    <row r="316" spans="1:2" x14ac:dyDescent="0.25">
      <c r="A316" s="213" t="s">
        <v>584</v>
      </c>
      <c r="B316" s="213">
        <v>31</v>
      </c>
    </row>
    <row r="317" spans="1:2" x14ac:dyDescent="0.25">
      <c r="A317" s="213" t="s">
        <v>585</v>
      </c>
      <c r="B317" s="213">
        <v>33</v>
      </c>
    </row>
    <row r="318" spans="1:2" x14ac:dyDescent="0.25">
      <c r="A318" s="213" t="s">
        <v>586</v>
      </c>
      <c r="B318" s="213">
        <v>60.38</v>
      </c>
    </row>
    <row r="319" spans="1:2" x14ac:dyDescent="0.25">
      <c r="A319" s="213" t="s">
        <v>587</v>
      </c>
      <c r="B319" s="213">
        <v>0</v>
      </c>
    </row>
    <row r="320" spans="1:2" x14ac:dyDescent="0.25">
      <c r="A320" s="213" t="s">
        <v>588</v>
      </c>
      <c r="B320" s="213">
        <v>0</v>
      </c>
    </row>
    <row r="321" spans="1:2" x14ac:dyDescent="0.25">
      <c r="A321" s="213" t="s">
        <v>589</v>
      </c>
      <c r="B321" s="213">
        <v>714250</v>
      </c>
    </row>
    <row r="322" spans="1:2" x14ac:dyDescent="0.25">
      <c r="A322" s="213" t="s">
        <v>590</v>
      </c>
      <c r="B322" s="213">
        <v>755090</v>
      </c>
    </row>
    <row r="323" spans="1:2" x14ac:dyDescent="0.25">
      <c r="A323" s="213" t="s">
        <v>591</v>
      </c>
      <c r="B323" s="213">
        <v>707830</v>
      </c>
    </row>
    <row r="324" spans="1:2" x14ac:dyDescent="0.25">
      <c r="A324" s="213" t="s">
        <v>592</v>
      </c>
      <c r="B324" s="213">
        <v>748190</v>
      </c>
    </row>
    <row r="325" spans="1:2" x14ac:dyDescent="0.25">
      <c r="A325" s="213" t="s">
        <v>593</v>
      </c>
      <c r="B325" s="213">
        <v>70783</v>
      </c>
    </row>
    <row r="326" spans="1:2" x14ac:dyDescent="0.25">
      <c r="A326" s="213" t="s">
        <v>594</v>
      </c>
      <c r="B326" s="213">
        <v>74819</v>
      </c>
    </row>
    <row r="327" spans="1:2" x14ac:dyDescent="0.25">
      <c r="A327" s="213" t="s">
        <v>595</v>
      </c>
      <c r="B327" s="213">
        <v>204170</v>
      </c>
    </row>
    <row r="328" spans="1:2" x14ac:dyDescent="0.25">
      <c r="A328" s="213" t="s">
        <v>596</v>
      </c>
      <c r="B328" s="213">
        <v>212990</v>
      </c>
    </row>
    <row r="329" spans="1:2" x14ac:dyDescent="0.25">
      <c r="A329" s="213" t="s">
        <v>597</v>
      </c>
      <c r="B329" s="213">
        <v>0</v>
      </c>
    </row>
    <row r="330" spans="1:2" x14ac:dyDescent="0.25">
      <c r="A330" s="213" t="s">
        <v>598</v>
      </c>
      <c r="B330" s="213">
        <v>0</v>
      </c>
    </row>
    <row r="331" spans="1:2" x14ac:dyDescent="0.25">
      <c r="A331" s="213" t="s">
        <v>599</v>
      </c>
      <c r="B331" s="213">
        <v>36960</v>
      </c>
    </row>
    <row r="332" spans="1:2" x14ac:dyDescent="0.25">
      <c r="A332" s="213" t="s">
        <v>600</v>
      </c>
      <c r="B332" s="213">
        <v>40380</v>
      </c>
    </row>
    <row r="333" spans="1:2" x14ac:dyDescent="0.25">
      <c r="A333" s="213" t="s">
        <v>601</v>
      </c>
      <c r="B333" s="213">
        <v>3943.6</v>
      </c>
    </row>
    <row r="334" spans="1:2" x14ac:dyDescent="0.25">
      <c r="A334" s="213" t="s">
        <v>602</v>
      </c>
      <c r="B334" s="213">
        <v>4148.6000000000004</v>
      </c>
    </row>
    <row r="335" spans="1:2" x14ac:dyDescent="0.25">
      <c r="A335" s="213" t="s">
        <v>603</v>
      </c>
      <c r="B335" s="213">
        <v>714250</v>
      </c>
    </row>
    <row r="336" spans="1:2" x14ac:dyDescent="0.25">
      <c r="A336" s="213" t="s">
        <v>604</v>
      </c>
      <c r="B336" s="213">
        <v>755090</v>
      </c>
    </row>
    <row r="337" spans="1:2" x14ac:dyDescent="0.25">
      <c r="A337" s="213" t="s">
        <v>605</v>
      </c>
      <c r="B337" s="213">
        <v>40.549999999999997</v>
      </c>
    </row>
    <row r="338" spans="1:2" x14ac:dyDescent="0.25">
      <c r="A338" s="213" t="s">
        <v>606</v>
      </c>
      <c r="B338" s="213">
        <v>41.2</v>
      </c>
    </row>
    <row r="339" spans="1:2" x14ac:dyDescent="0.25">
      <c r="A339" s="213" t="s">
        <v>607</v>
      </c>
      <c r="B339" s="213">
        <v>1160360</v>
      </c>
    </row>
    <row r="340" spans="1:2" x14ac:dyDescent="0.25">
      <c r="A340" s="213" t="s">
        <v>608</v>
      </c>
      <c r="B340" s="213">
        <v>1236720</v>
      </c>
    </row>
    <row r="341" spans="1:2" x14ac:dyDescent="0.25">
      <c r="A341" s="213" t="s">
        <v>609</v>
      </c>
      <c r="B341" s="213">
        <v>39.29</v>
      </c>
    </row>
    <row r="342" spans="1:2" x14ac:dyDescent="0.25">
      <c r="A342" s="213" t="s">
        <v>610</v>
      </c>
      <c r="B342" s="213">
        <v>39.89</v>
      </c>
    </row>
    <row r="343" spans="1:2" x14ac:dyDescent="0.25">
      <c r="A343" s="213" t="s">
        <v>611</v>
      </c>
      <c r="B343" s="213">
        <v>44.6</v>
      </c>
    </row>
    <row r="344" spans="1:2" x14ac:dyDescent="0.25">
      <c r="A344" s="213" t="s">
        <v>612</v>
      </c>
      <c r="B344" s="213">
        <v>47.42</v>
      </c>
    </row>
    <row r="345" spans="1:2" x14ac:dyDescent="0.25">
      <c r="A345" s="213" t="s">
        <v>613</v>
      </c>
      <c r="B345" s="213">
        <v>43.22</v>
      </c>
    </row>
    <row r="346" spans="1:2" x14ac:dyDescent="0.25">
      <c r="A346" s="213" t="s">
        <v>614</v>
      </c>
      <c r="B346" s="213">
        <v>45.92</v>
      </c>
    </row>
    <row r="347" spans="1:2" x14ac:dyDescent="0.25">
      <c r="A347" s="213" t="s">
        <v>615</v>
      </c>
      <c r="B347" s="213">
        <v>0</v>
      </c>
    </row>
    <row r="348" spans="1:2" x14ac:dyDescent="0.25">
      <c r="A348" s="213" t="s">
        <v>616</v>
      </c>
      <c r="B348" s="213">
        <v>0</v>
      </c>
    </row>
    <row r="349" spans="1:2" x14ac:dyDescent="0.25">
      <c r="A349" s="213" t="s">
        <v>617</v>
      </c>
      <c r="B349" s="213">
        <v>0</v>
      </c>
    </row>
    <row r="350" spans="1:2" x14ac:dyDescent="0.25">
      <c r="A350" s="213" t="s">
        <v>618</v>
      </c>
      <c r="B350" s="213">
        <v>0</v>
      </c>
    </row>
    <row r="351" spans="1:2" x14ac:dyDescent="0.25">
      <c r="A351" s="213" t="s">
        <v>619</v>
      </c>
      <c r="B351" s="213">
        <v>3525461</v>
      </c>
    </row>
    <row r="352" spans="1:2" x14ac:dyDescent="0.25">
      <c r="A352" s="213" t="s">
        <v>620</v>
      </c>
      <c r="B352" s="213">
        <v>4898051</v>
      </c>
    </row>
    <row r="353" spans="1:2" x14ac:dyDescent="0.25">
      <c r="A353" s="213" t="s">
        <v>621</v>
      </c>
      <c r="B353" s="213">
        <v>11.94</v>
      </c>
    </row>
    <row r="354" spans="1:2" x14ac:dyDescent="0.25">
      <c r="A354" s="213" t="s">
        <v>622</v>
      </c>
      <c r="B354" s="213">
        <v>15.8</v>
      </c>
    </row>
    <row r="355" spans="1:2" x14ac:dyDescent="0.25">
      <c r="A355" s="213" t="s">
        <v>623</v>
      </c>
      <c r="B355" s="213">
        <v>2488648</v>
      </c>
    </row>
    <row r="356" spans="1:2" x14ac:dyDescent="0.25">
      <c r="A356" s="213" t="s">
        <v>624</v>
      </c>
      <c r="B356" s="213">
        <v>2592360</v>
      </c>
    </row>
    <row r="357" spans="1:2" x14ac:dyDescent="0.25">
      <c r="A357" s="213" t="s">
        <v>625</v>
      </c>
      <c r="B357" s="213">
        <v>8.43</v>
      </c>
    </row>
    <row r="358" spans="1:2" x14ac:dyDescent="0.25">
      <c r="A358" s="213" t="s">
        <v>626</v>
      </c>
      <c r="B358" s="213">
        <v>8.36</v>
      </c>
    </row>
    <row r="359" spans="1:2" x14ac:dyDescent="0.25">
      <c r="A359" s="213" t="s">
        <v>627</v>
      </c>
      <c r="B359" s="213">
        <v>6014109</v>
      </c>
    </row>
    <row r="360" spans="1:2" x14ac:dyDescent="0.25">
      <c r="A360" s="213" t="s">
        <v>628</v>
      </c>
      <c r="B360" s="213">
        <v>20.37</v>
      </c>
    </row>
    <row r="361" spans="1:2" x14ac:dyDescent="0.25">
      <c r="A361" s="213" t="s">
        <v>629</v>
      </c>
      <c r="B361" s="213">
        <v>7490411</v>
      </c>
    </row>
    <row r="362" spans="1:2" x14ac:dyDescent="0.25">
      <c r="A362" s="213" t="s">
        <v>630</v>
      </c>
      <c r="B362" s="213">
        <v>24.16</v>
      </c>
    </row>
    <row r="363" spans="1:2" x14ac:dyDescent="0.25">
      <c r="A363" s="213" t="s">
        <v>631</v>
      </c>
      <c r="B363" s="213">
        <v>22.4</v>
      </c>
    </row>
    <row r="364" spans="1:2" x14ac:dyDescent="0.25">
      <c r="A364" s="213" t="s">
        <v>632</v>
      </c>
      <c r="B364" s="213">
        <v>27.81</v>
      </c>
    </row>
    <row r="365" spans="1:2" x14ac:dyDescent="0.25">
      <c r="A365" s="213" t="s">
        <v>633</v>
      </c>
      <c r="B365" s="213">
        <v>278.13857893466502</v>
      </c>
    </row>
    <row r="366" spans="1:2" x14ac:dyDescent="0.25">
      <c r="A366" s="213" t="s">
        <v>634</v>
      </c>
      <c r="B366" s="213">
        <v>16032810</v>
      </c>
    </row>
    <row r="367" spans="1:2" x14ac:dyDescent="0.25">
      <c r="A367" s="213" t="s">
        <v>635</v>
      </c>
      <c r="B367" s="213">
        <v>54.29</v>
      </c>
    </row>
    <row r="368" spans="1:2" x14ac:dyDescent="0.25">
      <c r="A368" s="213" t="s">
        <v>636</v>
      </c>
      <c r="B368" s="213">
        <v>21366300</v>
      </c>
    </row>
    <row r="369" spans="1:2" x14ac:dyDescent="0.25">
      <c r="A369" s="213" t="s">
        <v>637</v>
      </c>
      <c r="B369" s="213">
        <v>68.92</v>
      </c>
    </row>
    <row r="370" spans="1:2" x14ac:dyDescent="0.25">
      <c r="A370" s="213" t="s">
        <v>638</v>
      </c>
      <c r="B370" s="213">
        <v>9539920</v>
      </c>
    </row>
    <row r="371" spans="1:2" x14ac:dyDescent="0.25">
      <c r="A371" s="213" t="s">
        <v>639</v>
      </c>
      <c r="B371" s="213">
        <v>32.31</v>
      </c>
    </row>
    <row r="372" spans="1:2" x14ac:dyDescent="0.25">
      <c r="A372" s="213" t="s">
        <v>640</v>
      </c>
      <c r="B372" s="213">
        <v>11428273</v>
      </c>
    </row>
    <row r="373" spans="1:2" x14ac:dyDescent="0.25">
      <c r="A373" s="213" t="s">
        <v>641</v>
      </c>
      <c r="B373" s="213">
        <v>0</v>
      </c>
    </row>
    <row r="374" spans="1:2" x14ac:dyDescent="0.25">
      <c r="A374" s="213" t="s">
        <v>642</v>
      </c>
      <c r="B374" s="213">
        <v>0</v>
      </c>
    </row>
    <row r="375" spans="1:2" x14ac:dyDescent="0.25">
      <c r="A375" s="213" t="s">
        <v>643</v>
      </c>
      <c r="B375" s="213">
        <v>36.869999999999997</v>
      </c>
    </row>
    <row r="376" spans="1:2" x14ac:dyDescent="0.25">
      <c r="A376" s="213" t="s">
        <v>644</v>
      </c>
      <c r="B376" s="213">
        <v>831794.95</v>
      </c>
    </row>
    <row r="377" spans="1:2" x14ac:dyDescent="0.25">
      <c r="A377" s="213" t="s">
        <v>645</v>
      </c>
      <c r="B377" s="213">
        <v>28.17</v>
      </c>
    </row>
    <row r="378" spans="1:2" x14ac:dyDescent="0.25">
      <c r="A378" s="213" t="s">
        <v>646</v>
      </c>
      <c r="B378" s="213">
        <v>869221.33</v>
      </c>
    </row>
    <row r="379" spans="1:2" x14ac:dyDescent="0.25">
      <c r="A379" s="213" t="s">
        <v>647</v>
      </c>
      <c r="B379" s="213">
        <v>28.04</v>
      </c>
    </row>
    <row r="380" spans="1:2" x14ac:dyDescent="0.25">
      <c r="A380" s="213" t="s">
        <v>648</v>
      </c>
      <c r="B380" s="213">
        <v>751096.37</v>
      </c>
    </row>
    <row r="381" spans="1:2" x14ac:dyDescent="0.25">
      <c r="A381" s="213" t="s">
        <v>649</v>
      </c>
      <c r="B381" s="213">
        <v>25.44</v>
      </c>
    </row>
    <row r="382" spans="1:2" x14ac:dyDescent="0.25">
      <c r="A382" s="213" t="s">
        <v>650</v>
      </c>
      <c r="B382" s="213">
        <v>794719.02</v>
      </c>
    </row>
    <row r="383" spans="1:2" x14ac:dyDescent="0.25">
      <c r="A383" s="213" t="s">
        <v>651</v>
      </c>
      <c r="B383" s="213">
        <v>26.91</v>
      </c>
    </row>
    <row r="384" spans="1:2" x14ac:dyDescent="0.25">
      <c r="A384" s="213" t="s">
        <v>652</v>
      </c>
      <c r="B384" s="213">
        <v>0</v>
      </c>
    </row>
    <row r="385" spans="1:2" x14ac:dyDescent="0.25">
      <c r="A385" s="213" t="s">
        <v>653</v>
      </c>
      <c r="B385" s="213">
        <v>0</v>
      </c>
    </row>
    <row r="386" spans="1:2" x14ac:dyDescent="0.25">
      <c r="A386" s="213" t="s">
        <v>654</v>
      </c>
      <c r="B386" s="213">
        <v>0</v>
      </c>
    </row>
    <row r="387" spans="1:2" x14ac:dyDescent="0.25">
      <c r="A387" s="213" t="s">
        <v>655</v>
      </c>
      <c r="B387" s="213">
        <v>0</v>
      </c>
    </row>
    <row r="388" spans="1:2" x14ac:dyDescent="0.25">
      <c r="A388" s="213" t="s">
        <v>656</v>
      </c>
      <c r="B388" s="213">
        <v>0</v>
      </c>
    </row>
    <row r="389" spans="1:2" x14ac:dyDescent="0.25">
      <c r="A389" s="213" t="s">
        <v>657</v>
      </c>
      <c r="B389" s="213">
        <v>0</v>
      </c>
    </row>
    <row r="390" spans="1:2" x14ac:dyDescent="0.25">
      <c r="A390" s="213" t="s">
        <v>658</v>
      </c>
      <c r="B390" s="213">
        <v>1.51</v>
      </c>
    </row>
    <row r="391" spans="1:2" x14ac:dyDescent="0.25">
      <c r="A391" s="213" t="s">
        <v>659</v>
      </c>
      <c r="B391" s="213">
        <v>1.92</v>
      </c>
    </row>
    <row r="392" spans="1:2" x14ac:dyDescent="0.25">
      <c r="A392" s="213" t="s">
        <v>660</v>
      </c>
      <c r="B392" s="213">
        <v>8.02</v>
      </c>
    </row>
    <row r="393" spans="1:2" x14ac:dyDescent="0.25">
      <c r="A393" s="213" t="s">
        <v>661</v>
      </c>
      <c r="B393" s="213">
        <v>8</v>
      </c>
    </row>
    <row r="394" spans="1:2" x14ac:dyDescent="0.25">
      <c r="A394" s="213" t="s">
        <v>662</v>
      </c>
      <c r="B394" s="213">
        <v>20.03</v>
      </c>
    </row>
    <row r="395" spans="1:2" x14ac:dyDescent="0.25">
      <c r="A395" s="213" t="s">
        <v>663</v>
      </c>
      <c r="B395" s="213">
        <v>20.39</v>
      </c>
    </row>
    <row r="396" spans="1:2" x14ac:dyDescent="0.25">
      <c r="A396" s="213" t="s">
        <v>664</v>
      </c>
      <c r="B396" s="213">
        <v>89.55</v>
      </c>
    </row>
    <row r="397" spans="1:2" x14ac:dyDescent="0.25">
      <c r="A397" s="213" t="s">
        <v>665</v>
      </c>
      <c r="B397" s="213">
        <v>91.1</v>
      </c>
    </row>
    <row r="398" spans="1:2" x14ac:dyDescent="0.25">
      <c r="A398" s="213" t="s">
        <v>666</v>
      </c>
      <c r="B398" s="213">
        <v>23.83</v>
      </c>
    </row>
    <row r="399" spans="1:2" x14ac:dyDescent="0.25">
      <c r="A399" s="213" t="s">
        <v>667</v>
      </c>
      <c r="B399" s="213">
        <v>24.06</v>
      </c>
    </row>
    <row r="400" spans="1:2" x14ac:dyDescent="0.25">
      <c r="A400" s="213" t="s">
        <v>668</v>
      </c>
      <c r="B400" s="213">
        <v>77.930000000000007</v>
      </c>
    </row>
    <row r="401" spans="1:2" x14ac:dyDescent="0.25">
      <c r="A401" s="213" t="s">
        <v>669</v>
      </c>
      <c r="B401" s="213">
        <v>78.23</v>
      </c>
    </row>
    <row r="402" spans="1:2" x14ac:dyDescent="0.25">
      <c r="A402" s="213" t="s">
        <v>670</v>
      </c>
      <c r="B402" s="213">
        <v>782</v>
      </c>
    </row>
    <row r="403" spans="1:2" x14ac:dyDescent="0.25">
      <c r="A403" s="213" t="s">
        <v>671</v>
      </c>
      <c r="B403" s="213">
        <v>871</v>
      </c>
    </row>
    <row r="404" spans="1:2" x14ac:dyDescent="0.25">
      <c r="A404" s="213" t="s">
        <v>672</v>
      </c>
      <c r="B404" s="213">
        <v>95.61</v>
      </c>
    </row>
    <row r="405" spans="1:2" x14ac:dyDescent="0.25">
      <c r="A405" s="213" t="s">
        <v>673</v>
      </c>
      <c r="B405" s="213">
        <v>94.57</v>
      </c>
    </row>
    <row r="406" spans="1:2" x14ac:dyDescent="0.25">
      <c r="A406" s="213" t="s">
        <v>674</v>
      </c>
      <c r="B406" s="213">
        <v>0</v>
      </c>
    </row>
    <row r="407" spans="1:2" x14ac:dyDescent="0.25">
      <c r="A407" s="213" t="s">
        <v>675</v>
      </c>
      <c r="B407" s="213">
        <v>0</v>
      </c>
    </row>
    <row r="408" spans="1:2" x14ac:dyDescent="0.25">
      <c r="A408" s="213" t="s">
        <v>676</v>
      </c>
      <c r="B408" s="213">
        <v>11200</v>
      </c>
    </row>
    <row r="409" spans="1:2" x14ac:dyDescent="0.25">
      <c r="A409" s="213" t="s">
        <v>677</v>
      </c>
      <c r="B409" s="213">
        <v>6250</v>
      </c>
    </row>
    <row r="410" spans="1:2" x14ac:dyDescent="0.25">
      <c r="A410" s="213" t="s">
        <v>678</v>
      </c>
      <c r="B410" s="213">
        <v>0</v>
      </c>
    </row>
    <row r="411" spans="1:2" x14ac:dyDescent="0.25">
      <c r="A411" s="213" t="s">
        <v>679</v>
      </c>
      <c r="B411" s="213">
        <v>3.7927531324000001E-2</v>
      </c>
    </row>
    <row r="412" spans="1:2" x14ac:dyDescent="0.25">
      <c r="A412" s="213" t="s">
        <v>680</v>
      </c>
      <c r="B412" s="213">
        <v>2.11649170335E-2</v>
      </c>
    </row>
    <row r="413" spans="1:2" x14ac:dyDescent="0.25">
      <c r="A413" s="213" t="s">
        <v>681</v>
      </c>
      <c r="B413" s="213">
        <v>0</v>
      </c>
    </row>
    <row r="414" spans="1:2" x14ac:dyDescent="0.25">
      <c r="A414" s="213" t="s">
        <v>682</v>
      </c>
      <c r="B414" s="213">
        <v>11200</v>
      </c>
    </row>
    <row r="415" spans="1:2" x14ac:dyDescent="0.25">
      <c r="A415" s="213" t="s">
        <v>683</v>
      </c>
      <c r="B415" s="213">
        <v>6250</v>
      </c>
    </row>
    <row r="416" spans="1:2" x14ac:dyDescent="0.25">
      <c r="A416" s="213" t="s">
        <v>684</v>
      </c>
      <c r="B416" s="213">
        <v>0</v>
      </c>
    </row>
    <row r="417" spans="1:2" x14ac:dyDescent="0.25">
      <c r="A417" s="213" t="s">
        <v>685</v>
      </c>
      <c r="B417" s="213">
        <v>0.36</v>
      </c>
    </row>
    <row r="418" spans="1:2" x14ac:dyDescent="0.25">
      <c r="A418" s="213" t="s">
        <v>686</v>
      </c>
      <c r="B418" s="213">
        <v>0.2</v>
      </c>
    </row>
    <row r="419" spans="1:2" x14ac:dyDescent="0.25">
      <c r="A419" s="213" t="s">
        <v>687</v>
      </c>
      <c r="B419" s="213">
        <v>0</v>
      </c>
    </row>
    <row r="420" spans="1:2" x14ac:dyDescent="0.25">
      <c r="A420" s="213" t="s">
        <v>688</v>
      </c>
      <c r="B420" s="213">
        <v>1745</v>
      </c>
    </row>
    <row r="421" spans="1:2" x14ac:dyDescent="0.25">
      <c r="A421" s="213" t="s">
        <v>689</v>
      </c>
      <c r="B421" s="213">
        <v>0</v>
      </c>
    </row>
    <row r="422" spans="1:2" x14ac:dyDescent="0.25">
      <c r="A422" s="213" t="s">
        <v>690</v>
      </c>
      <c r="B422" s="213">
        <v>0</v>
      </c>
    </row>
    <row r="423" spans="1:2" x14ac:dyDescent="0.25">
      <c r="A423" s="213" t="s">
        <v>691</v>
      </c>
      <c r="B423" s="213">
        <v>45253</v>
      </c>
    </row>
    <row r="424" spans="1:2" x14ac:dyDescent="0.25">
      <c r="A424" s="213" t="s">
        <v>692</v>
      </c>
      <c r="B424" s="213">
        <v>48853</v>
      </c>
    </row>
    <row r="425" spans="1:2" x14ac:dyDescent="0.25">
      <c r="A425" s="213" t="s">
        <v>693</v>
      </c>
      <c r="B425" s="213">
        <v>1197320</v>
      </c>
    </row>
    <row r="426" spans="1:2" x14ac:dyDescent="0.25">
      <c r="A426" s="213" t="s">
        <v>694</v>
      </c>
      <c r="B426" s="213">
        <v>1277100</v>
      </c>
    </row>
    <row r="427" spans="1:2" x14ac:dyDescent="0.25">
      <c r="A427" s="213" t="s">
        <v>695</v>
      </c>
      <c r="B427" s="213">
        <v>40.549999999999997</v>
      </c>
    </row>
    <row r="428" spans="1:2" x14ac:dyDescent="0.25">
      <c r="A428" s="213" t="s">
        <v>696</v>
      </c>
      <c r="B428" s="213">
        <v>41.2</v>
      </c>
    </row>
    <row r="429" spans="1:2" x14ac:dyDescent="0.25">
      <c r="A429" s="213" t="s">
        <v>697</v>
      </c>
      <c r="B429" s="213">
        <v>72</v>
      </c>
    </row>
    <row r="430" spans="1:2" x14ac:dyDescent="0.25">
      <c r="A430" s="213" t="s">
        <v>698</v>
      </c>
      <c r="B430" s="213">
        <v>15840</v>
      </c>
    </row>
    <row r="431" spans="1:2" x14ac:dyDescent="0.25">
      <c r="A431" s="213" t="s">
        <v>699</v>
      </c>
      <c r="B431" s="213">
        <v>11</v>
      </c>
    </row>
    <row r="432" spans="1:2" x14ac:dyDescent="0.25">
      <c r="A432" s="213" t="s">
        <v>700</v>
      </c>
      <c r="B432" s="213">
        <v>660</v>
      </c>
    </row>
    <row r="433" spans="1:2" x14ac:dyDescent="0.25">
      <c r="A433" s="213" t="s">
        <v>701</v>
      </c>
      <c r="B433" s="213">
        <v>72</v>
      </c>
    </row>
    <row r="434" spans="1:2" x14ac:dyDescent="0.25">
      <c r="A434" s="213" t="s">
        <v>702</v>
      </c>
      <c r="B434" s="213">
        <v>2880</v>
      </c>
    </row>
    <row r="435" spans="1:2" x14ac:dyDescent="0.25">
      <c r="A435" s="213" t="s">
        <v>703</v>
      </c>
      <c r="B435" s="213">
        <v>2</v>
      </c>
    </row>
    <row r="436" spans="1:2" x14ac:dyDescent="0.25">
      <c r="A436" s="213" t="s">
        <v>704</v>
      </c>
      <c r="B436" s="213">
        <v>44</v>
      </c>
    </row>
    <row r="437" spans="1:2" x14ac:dyDescent="0.25">
      <c r="A437" s="213" t="s">
        <v>705</v>
      </c>
      <c r="B437" s="213">
        <v>92.48</v>
      </c>
    </row>
    <row r="438" spans="1:2" x14ac:dyDescent="0.25">
      <c r="A438" s="213" t="s">
        <v>706</v>
      </c>
      <c r="B438" s="213">
        <v>92.49</v>
      </c>
    </row>
    <row r="439" spans="1:2" x14ac:dyDescent="0.25">
      <c r="A439" s="213" t="s">
        <v>707</v>
      </c>
      <c r="B439" s="213">
        <v>80.44</v>
      </c>
    </row>
    <row r="440" spans="1:2" x14ac:dyDescent="0.25">
      <c r="A440" s="213" t="s">
        <v>708</v>
      </c>
      <c r="B440" s="213">
        <v>80.459999999999994</v>
      </c>
    </row>
    <row r="441" spans="1:2" x14ac:dyDescent="0.25">
      <c r="A441" s="213" t="s">
        <v>709</v>
      </c>
      <c r="B441" s="213">
        <v>86.99</v>
      </c>
    </row>
    <row r="442" spans="1:2" x14ac:dyDescent="0.25">
      <c r="A442" s="213" t="s">
        <v>710</v>
      </c>
      <c r="B442" s="213">
        <v>87</v>
      </c>
    </row>
    <row r="443" spans="1:2" x14ac:dyDescent="0.25">
      <c r="A443" s="213" t="s">
        <v>711</v>
      </c>
      <c r="B443" s="213">
        <v>491560</v>
      </c>
    </row>
    <row r="444" spans="1:2" x14ac:dyDescent="0.25">
      <c r="A444" s="213" t="s">
        <v>712</v>
      </c>
      <c r="B444" s="213">
        <v>498210</v>
      </c>
    </row>
    <row r="445" spans="1:2" x14ac:dyDescent="0.25">
      <c r="A445" s="213" t="s">
        <v>713</v>
      </c>
      <c r="B445" s="213">
        <v>93.78</v>
      </c>
    </row>
    <row r="446" spans="1:2" x14ac:dyDescent="0.25">
      <c r="A446" s="213" t="s">
        <v>714</v>
      </c>
      <c r="B446" s="213">
        <v>93.78</v>
      </c>
    </row>
    <row r="447" spans="1:2" x14ac:dyDescent="0.25">
      <c r="A447" s="213" t="s">
        <v>715</v>
      </c>
      <c r="B447" s="213">
        <v>70.64</v>
      </c>
    </row>
    <row r="448" spans="1:2" x14ac:dyDescent="0.25">
      <c r="A448" s="213" t="s">
        <v>716</v>
      </c>
      <c r="B448" s="213">
        <v>70.64</v>
      </c>
    </row>
    <row r="449" spans="1:2" x14ac:dyDescent="0.25">
      <c r="A449" s="213" t="s">
        <v>717</v>
      </c>
      <c r="B449" s="213">
        <v>75.33</v>
      </c>
    </row>
    <row r="450" spans="1:2" x14ac:dyDescent="0.25">
      <c r="A450" s="213" t="s">
        <v>718</v>
      </c>
      <c r="B450" s="213">
        <v>75.33</v>
      </c>
    </row>
    <row r="451" spans="1:2" x14ac:dyDescent="0.25">
      <c r="A451" s="213" t="s">
        <v>719</v>
      </c>
      <c r="B451" s="213">
        <v>18750</v>
      </c>
    </row>
    <row r="452" spans="1:2" x14ac:dyDescent="0.25">
      <c r="A452" s="213" t="s">
        <v>720</v>
      </c>
      <c r="B452" s="213">
        <v>18750</v>
      </c>
    </row>
    <row r="453" spans="1:2" x14ac:dyDescent="0.25">
      <c r="A453" s="213" t="s">
        <v>721</v>
      </c>
      <c r="B453" s="213">
        <v>94.71</v>
      </c>
    </row>
    <row r="454" spans="1:2" x14ac:dyDescent="0.25">
      <c r="A454" s="213" t="s">
        <v>722</v>
      </c>
      <c r="B454" s="213">
        <v>94.66</v>
      </c>
    </row>
    <row r="455" spans="1:2" x14ac:dyDescent="0.25">
      <c r="A455" s="213" t="s">
        <v>723</v>
      </c>
      <c r="B455" s="213">
        <v>66.16</v>
      </c>
    </row>
    <row r="456" spans="1:2" x14ac:dyDescent="0.25">
      <c r="A456" s="213" t="s">
        <v>724</v>
      </c>
      <c r="B456" s="213">
        <v>66.28</v>
      </c>
    </row>
    <row r="457" spans="1:2" x14ac:dyDescent="0.25">
      <c r="A457" s="213" t="s">
        <v>725</v>
      </c>
      <c r="B457" s="213">
        <v>69.849999999999994</v>
      </c>
    </row>
    <row r="458" spans="1:2" x14ac:dyDescent="0.25">
      <c r="A458" s="213" t="s">
        <v>726</v>
      </c>
      <c r="B458" s="213">
        <v>70.02</v>
      </c>
    </row>
    <row r="459" spans="1:2" x14ac:dyDescent="0.25">
      <c r="A459" s="213" t="s">
        <v>727</v>
      </c>
      <c r="B459" s="213">
        <v>267345</v>
      </c>
    </row>
    <row r="460" spans="1:2" x14ac:dyDescent="0.25">
      <c r="A460" s="213" t="s">
        <v>728</v>
      </c>
      <c r="B460" s="213">
        <v>272945</v>
      </c>
    </row>
    <row r="461" spans="1:2" x14ac:dyDescent="0.25">
      <c r="A461" s="213" t="s">
        <v>729</v>
      </c>
      <c r="B461" s="213">
        <v>0</v>
      </c>
    </row>
    <row r="462" spans="1:2" x14ac:dyDescent="0.25">
      <c r="A462" s="213" t="s">
        <v>730</v>
      </c>
      <c r="B462" s="213">
        <v>0</v>
      </c>
    </row>
    <row r="463" spans="1:2" x14ac:dyDescent="0.25">
      <c r="A463" s="213" t="s">
        <v>731</v>
      </c>
      <c r="B463" s="213">
        <v>0</v>
      </c>
    </row>
    <row r="464" spans="1:2" x14ac:dyDescent="0.25">
      <c r="A464" s="213" t="s">
        <v>732</v>
      </c>
      <c r="B464" s="213">
        <v>0</v>
      </c>
    </row>
    <row r="465" spans="1:2" x14ac:dyDescent="0.25">
      <c r="A465" s="213" t="s">
        <v>733</v>
      </c>
      <c r="B465" s="213">
        <v>0</v>
      </c>
    </row>
    <row r="466" spans="1:2" x14ac:dyDescent="0.25">
      <c r="A466" s="213" t="s">
        <v>734</v>
      </c>
      <c r="B466" s="213">
        <v>0</v>
      </c>
    </row>
    <row r="467" spans="1:2" x14ac:dyDescent="0.25">
      <c r="A467" s="213" t="s">
        <v>735</v>
      </c>
      <c r="B467" s="213">
        <v>0</v>
      </c>
    </row>
    <row r="468" spans="1:2" x14ac:dyDescent="0.25">
      <c r="A468" s="213" t="s">
        <v>736</v>
      </c>
      <c r="B468" s="213">
        <v>0</v>
      </c>
    </row>
    <row r="469" spans="1:2" x14ac:dyDescent="0.25">
      <c r="A469" s="213" t="s">
        <v>737</v>
      </c>
      <c r="B469" s="213">
        <v>0</v>
      </c>
    </row>
    <row r="470" spans="1:2" x14ac:dyDescent="0.25">
      <c r="A470" s="213" t="s">
        <v>738</v>
      </c>
      <c r="B470" s="213">
        <v>0</v>
      </c>
    </row>
    <row r="471" spans="1:2" x14ac:dyDescent="0.25">
      <c r="A471" s="213" t="s">
        <v>739</v>
      </c>
      <c r="B471" s="213">
        <v>0</v>
      </c>
    </row>
    <row r="472" spans="1:2" x14ac:dyDescent="0.25">
      <c r="A472" s="213" t="s">
        <v>740</v>
      </c>
      <c r="B472" s="213">
        <v>0</v>
      </c>
    </row>
    <row r="473" spans="1:2" x14ac:dyDescent="0.25">
      <c r="A473" s="213" t="s">
        <v>741</v>
      </c>
      <c r="B473" s="213">
        <v>0</v>
      </c>
    </row>
    <row r="474" spans="1:2" x14ac:dyDescent="0.25">
      <c r="A474" s="213" t="s">
        <v>742</v>
      </c>
      <c r="B474" s="213">
        <v>0</v>
      </c>
    </row>
    <row r="475" spans="1:2" x14ac:dyDescent="0.25">
      <c r="A475" s="213" t="s">
        <v>743</v>
      </c>
      <c r="B475" s="213">
        <v>0</v>
      </c>
    </row>
    <row r="476" spans="1:2" x14ac:dyDescent="0.25">
      <c r="A476" s="213" t="s">
        <v>744</v>
      </c>
      <c r="B476" s="213">
        <v>0</v>
      </c>
    </row>
    <row r="477" spans="1:2" x14ac:dyDescent="0.25">
      <c r="A477" s="213" t="s">
        <v>745</v>
      </c>
      <c r="B477" s="213">
        <v>0</v>
      </c>
    </row>
    <row r="478" spans="1:2" x14ac:dyDescent="0.25">
      <c r="A478" s="213" t="s">
        <v>746</v>
      </c>
      <c r="B478" s="213">
        <v>0</v>
      </c>
    </row>
    <row r="479" spans="1:2" x14ac:dyDescent="0.25">
      <c r="A479" s="213" t="s">
        <v>747</v>
      </c>
      <c r="B479" s="213">
        <v>0</v>
      </c>
    </row>
    <row r="480" spans="1:2" x14ac:dyDescent="0.25">
      <c r="A480" s="213" t="s">
        <v>748</v>
      </c>
      <c r="B480" s="213">
        <v>0</v>
      </c>
    </row>
    <row r="481" spans="1:2" x14ac:dyDescent="0.25">
      <c r="A481" s="213" t="s">
        <v>749</v>
      </c>
      <c r="B481" s="213">
        <v>0</v>
      </c>
    </row>
    <row r="482" spans="1:2" x14ac:dyDescent="0.25">
      <c r="A482" s="213" t="s">
        <v>750</v>
      </c>
      <c r="B482" s="213">
        <v>0</v>
      </c>
    </row>
    <row r="483" spans="1:2" x14ac:dyDescent="0.25">
      <c r="A483" s="213" t="s">
        <v>751</v>
      </c>
      <c r="B483" s="213">
        <v>0</v>
      </c>
    </row>
    <row r="484" spans="1:2" x14ac:dyDescent="0.25">
      <c r="A484" s="213" t="s">
        <v>752</v>
      </c>
      <c r="B484" s="213">
        <v>0</v>
      </c>
    </row>
    <row r="485" spans="1:2" x14ac:dyDescent="0.25">
      <c r="A485" s="213" t="s">
        <v>753</v>
      </c>
      <c r="B485" s="213">
        <v>0</v>
      </c>
    </row>
    <row r="486" spans="1:2" x14ac:dyDescent="0.25">
      <c r="A486" s="213" t="s">
        <v>754</v>
      </c>
      <c r="B486" s="213">
        <v>0</v>
      </c>
    </row>
    <row r="487" spans="1:2" x14ac:dyDescent="0.25">
      <c r="A487" s="213" t="s">
        <v>755</v>
      </c>
      <c r="B487" s="213">
        <v>0</v>
      </c>
    </row>
    <row r="488" spans="1:2" x14ac:dyDescent="0.25">
      <c r="A488" s="213" t="s">
        <v>756</v>
      </c>
      <c r="B488" s="213">
        <v>0</v>
      </c>
    </row>
    <row r="489" spans="1:2" x14ac:dyDescent="0.25">
      <c r="A489" s="213" t="s">
        <v>757</v>
      </c>
      <c r="B489" s="213">
        <v>0</v>
      </c>
    </row>
    <row r="490" spans="1:2" x14ac:dyDescent="0.25">
      <c r="A490" s="213" t="s">
        <v>758</v>
      </c>
      <c r="B490" s="213">
        <v>0</v>
      </c>
    </row>
    <row r="491" spans="1:2" x14ac:dyDescent="0.25">
      <c r="A491" s="213" t="s">
        <v>759</v>
      </c>
      <c r="B491" s="213">
        <v>0</v>
      </c>
    </row>
    <row r="492" spans="1:2" x14ac:dyDescent="0.25">
      <c r="A492" s="213" t="s">
        <v>760</v>
      </c>
      <c r="B492" s="213">
        <v>0</v>
      </c>
    </row>
    <row r="493" spans="1:2" x14ac:dyDescent="0.25">
      <c r="A493" s="213" t="s">
        <v>761</v>
      </c>
      <c r="B493" s="213">
        <v>0</v>
      </c>
    </row>
    <row r="494" spans="1:2" x14ac:dyDescent="0.25">
      <c r="A494" s="213" t="s">
        <v>762</v>
      </c>
      <c r="B494" s="213">
        <v>0</v>
      </c>
    </row>
    <row r="495" spans="1:2" x14ac:dyDescent="0.25">
      <c r="A495" s="213" t="s">
        <v>763</v>
      </c>
      <c r="B495" s="213">
        <v>0</v>
      </c>
    </row>
    <row r="496" spans="1:2" x14ac:dyDescent="0.25">
      <c r="A496" s="213" t="s">
        <v>764</v>
      </c>
      <c r="B496" s="213">
        <v>0</v>
      </c>
    </row>
    <row r="497" spans="1:2" x14ac:dyDescent="0.25">
      <c r="A497" s="213" t="s">
        <v>765</v>
      </c>
      <c r="B497" s="213">
        <v>0</v>
      </c>
    </row>
    <row r="498" spans="1:2" x14ac:dyDescent="0.25">
      <c r="A498" s="213" t="s">
        <v>766</v>
      </c>
      <c r="B498" s="213">
        <v>0</v>
      </c>
    </row>
    <row r="499" spans="1:2" x14ac:dyDescent="0.25">
      <c r="A499" s="213" t="s">
        <v>767</v>
      </c>
      <c r="B499" s="213">
        <v>0</v>
      </c>
    </row>
    <row r="500" spans="1:2" x14ac:dyDescent="0.25">
      <c r="A500" s="213" t="s">
        <v>768</v>
      </c>
      <c r="B500" s="213">
        <v>0</v>
      </c>
    </row>
    <row r="501" spans="1:2" x14ac:dyDescent="0.25">
      <c r="A501" s="213" t="s">
        <v>769</v>
      </c>
      <c r="B501" s="213">
        <v>0</v>
      </c>
    </row>
    <row r="502" spans="1:2" x14ac:dyDescent="0.25">
      <c r="A502" s="213" t="s">
        <v>770</v>
      </c>
      <c r="B502" s="213">
        <v>0</v>
      </c>
    </row>
    <row r="503" spans="1:2" x14ac:dyDescent="0.25">
      <c r="A503" s="213" t="s">
        <v>771</v>
      </c>
      <c r="B503" s="213">
        <v>0</v>
      </c>
    </row>
    <row r="504" spans="1:2" x14ac:dyDescent="0.25">
      <c r="A504" s="213" t="s">
        <v>772</v>
      </c>
      <c r="B504" s="213">
        <v>0</v>
      </c>
    </row>
    <row r="505" spans="1:2" x14ac:dyDescent="0.25">
      <c r="A505" s="213" t="s">
        <v>773</v>
      </c>
      <c r="B505" s="213">
        <v>0</v>
      </c>
    </row>
    <row r="506" spans="1:2" x14ac:dyDescent="0.25">
      <c r="A506" s="213" t="s">
        <v>774</v>
      </c>
      <c r="B506" s="213">
        <v>0</v>
      </c>
    </row>
    <row r="507" spans="1:2" x14ac:dyDescent="0.25">
      <c r="A507" s="213" t="s">
        <v>775</v>
      </c>
      <c r="B507" s="213">
        <v>0</v>
      </c>
    </row>
    <row r="508" spans="1:2" x14ac:dyDescent="0.25">
      <c r="A508" s="213" t="s">
        <v>776</v>
      </c>
      <c r="B508" s="213">
        <v>0</v>
      </c>
    </row>
    <row r="509" spans="1:2" x14ac:dyDescent="0.25">
      <c r="A509" s="213" t="s">
        <v>777</v>
      </c>
      <c r="B509" s="213">
        <v>79.19</v>
      </c>
    </row>
    <row r="510" spans="1:2" x14ac:dyDescent="0.25">
      <c r="A510" s="213" t="s">
        <v>778</v>
      </c>
      <c r="B510" s="213">
        <v>79.209999999999994</v>
      </c>
    </row>
    <row r="511" spans="1:2" x14ac:dyDescent="0.25">
      <c r="A511" s="213" t="s">
        <v>779</v>
      </c>
      <c r="B511" s="213">
        <v>55.27</v>
      </c>
    </row>
    <row r="512" spans="1:2" x14ac:dyDescent="0.25">
      <c r="A512" s="213" t="s">
        <v>780</v>
      </c>
      <c r="B512" s="213">
        <v>55.43</v>
      </c>
    </row>
    <row r="513" spans="1:2" x14ac:dyDescent="0.25">
      <c r="A513" s="213" t="s">
        <v>781</v>
      </c>
      <c r="B513" s="213">
        <v>69.8</v>
      </c>
    </row>
    <row r="514" spans="1:2" x14ac:dyDescent="0.25">
      <c r="A514" s="213" t="s">
        <v>782</v>
      </c>
      <c r="B514" s="213">
        <v>69.98</v>
      </c>
    </row>
    <row r="515" spans="1:2" x14ac:dyDescent="0.25">
      <c r="A515" s="213" t="s">
        <v>783</v>
      </c>
      <c r="B515" s="213">
        <v>80.959999999999994</v>
      </c>
    </row>
    <row r="516" spans="1:2" x14ac:dyDescent="0.25">
      <c r="A516" s="213" t="s">
        <v>784</v>
      </c>
      <c r="B516" s="213">
        <v>80.959999999999994</v>
      </c>
    </row>
    <row r="517" spans="1:2" x14ac:dyDescent="0.25">
      <c r="A517" s="213" t="s">
        <v>785</v>
      </c>
      <c r="B517" s="213">
        <v>48.27</v>
      </c>
    </row>
    <row r="518" spans="1:2" x14ac:dyDescent="0.25">
      <c r="A518" s="213" t="s">
        <v>786</v>
      </c>
      <c r="B518" s="213">
        <v>48.27</v>
      </c>
    </row>
    <row r="519" spans="1:2" x14ac:dyDescent="0.25">
      <c r="A519" s="213" t="s">
        <v>787</v>
      </c>
      <c r="B519" s="213">
        <v>59.64</v>
      </c>
    </row>
    <row r="520" spans="1:2" x14ac:dyDescent="0.25">
      <c r="A520" s="213" t="s">
        <v>788</v>
      </c>
      <c r="B520" s="213">
        <v>59.62</v>
      </c>
    </row>
    <row r="521" spans="1:2" x14ac:dyDescent="0.25">
      <c r="A521" s="213" t="s">
        <v>789</v>
      </c>
      <c r="B521" s="213">
        <v>87.45</v>
      </c>
    </row>
    <row r="522" spans="1:2" x14ac:dyDescent="0.25">
      <c r="A522" s="213" t="s">
        <v>790</v>
      </c>
      <c r="B522" s="213">
        <v>87.44</v>
      </c>
    </row>
    <row r="523" spans="1:2" x14ac:dyDescent="0.25">
      <c r="A523" s="213" t="s">
        <v>791</v>
      </c>
      <c r="B523" s="213">
        <v>42.6</v>
      </c>
    </row>
    <row r="524" spans="1:2" x14ac:dyDescent="0.25">
      <c r="A524" s="213" t="s">
        <v>792</v>
      </c>
      <c r="B524" s="213">
        <v>42.58</v>
      </c>
    </row>
    <row r="525" spans="1:2" x14ac:dyDescent="0.25">
      <c r="A525" s="213" t="s">
        <v>793</v>
      </c>
      <c r="B525" s="213">
        <v>48.72</v>
      </c>
    </row>
    <row r="526" spans="1:2" x14ac:dyDescent="0.25">
      <c r="A526" s="213" t="s">
        <v>794</v>
      </c>
      <c r="B526" s="213">
        <v>48.7</v>
      </c>
    </row>
    <row r="527" spans="1:2" x14ac:dyDescent="0.25">
      <c r="A527" s="213" t="s">
        <v>795</v>
      </c>
      <c r="B527" s="213">
        <v>0</v>
      </c>
    </row>
    <row r="528" spans="1:2" x14ac:dyDescent="0.25">
      <c r="A528" s="213" t="s">
        <v>796</v>
      </c>
      <c r="B528" s="213">
        <v>0</v>
      </c>
    </row>
    <row r="529" spans="1:2" x14ac:dyDescent="0.25">
      <c r="A529" s="213" t="s">
        <v>797</v>
      </c>
      <c r="B529" s="213">
        <v>0</v>
      </c>
    </row>
    <row r="530" spans="1:2" x14ac:dyDescent="0.25">
      <c r="A530" s="213" t="s">
        <v>798</v>
      </c>
      <c r="B530" s="213">
        <v>0</v>
      </c>
    </row>
    <row r="531" spans="1:2" x14ac:dyDescent="0.25">
      <c r="A531" s="213" t="s">
        <v>799</v>
      </c>
      <c r="B531" s="213">
        <v>0</v>
      </c>
    </row>
    <row r="532" spans="1:2" x14ac:dyDescent="0.25">
      <c r="A532" s="213" t="s">
        <v>800</v>
      </c>
      <c r="B532" s="213">
        <v>0</v>
      </c>
    </row>
    <row r="533" spans="1:2" x14ac:dyDescent="0.25">
      <c r="A533" s="213" t="s">
        <v>801</v>
      </c>
      <c r="B533" s="213">
        <v>69.64</v>
      </c>
    </row>
    <row r="534" spans="1:2" x14ac:dyDescent="0.25">
      <c r="A534" s="213" t="s">
        <v>802</v>
      </c>
      <c r="B534" s="213">
        <v>69.64</v>
      </c>
    </row>
    <row r="535" spans="1:2" x14ac:dyDescent="0.25">
      <c r="A535" s="213" t="s">
        <v>803</v>
      </c>
      <c r="B535" s="213">
        <v>61.97</v>
      </c>
    </row>
    <row r="536" spans="1:2" x14ac:dyDescent="0.25">
      <c r="A536" s="213" t="s">
        <v>804</v>
      </c>
      <c r="B536" s="213">
        <v>61.97</v>
      </c>
    </row>
    <row r="537" spans="1:2" x14ac:dyDescent="0.25">
      <c r="A537" s="213" t="s">
        <v>805</v>
      </c>
      <c r="B537" s="213">
        <v>88.99</v>
      </c>
    </row>
    <row r="538" spans="1:2" x14ac:dyDescent="0.25">
      <c r="A538" s="213" t="s">
        <v>806</v>
      </c>
      <c r="B538" s="213">
        <v>88.99</v>
      </c>
    </row>
    <row r="539" spans="1:2" x14ac:dyDescent="0.25">
      <c r="A539" s="213" t="s">
        <v>807</v>
      </c>
      <c r="B539" s="213">
        <v>0</v>
      </c>
    </row>
    <row r="540" spans="1:2" x14ac:dyDescent="0.25">
      <c r="A540" s="213" t="s">
        <v>808</v>
      </c>
      <c r="B540" s="213">
        <v>0</v>
      </c>
    </row>
    <row r="541" spans="1:2" x14ac:dyDescent="0.25">
      <c r="A541" s="213" t="s">
        <v>809</v>
      </c>
      <c r="B541" s="213">
        <v>0</v>
      </c>
    </row>
    <row r="542" spans="1:2" x14ac:dyDescent="0.25">
      <c r="A542" s="213" t="s">
        <v>810</v>
      </c>
      <c r="B542" s="213">
        <v>0</v>
      </c>
    </row>
    <row r="543" spans="1:2" x14ac:dyDescent="0.25">
      <c r="A543" s="213" t="s">
        <v>811</v>
      </c>
      <c r="B543" s="213">
        <v>0</v>
      </c>
    </row>
    <row r="544" spans="1:2" x14ac:dyDescent="0.25">
      <c r="A544" s="213" t="s">
        <v>812</v>
      </c>
      <c r="B544" s="213">
        <v>0</v>
      </c>
    </row>
    <row r="545" spans="1:2" x14ac:dyDescent="0.25">
      <c r="A545" s="213" t="s">
        <v>813</v>
      </c>
      <c r="B545" s="213">
        <v>0</v>
      </c>
    </row>
    <row r="546" spans="1:2" x14ac:dyDescent="0.25">
      <c r="A546" s="213" t="s">
        <v>814</v>
      </c>
      <c r="B546" s="213">
        <v>0</v>
      </c>
    </row>
    <row r="547" spans="1:2" x14ac:dyDescent="0.25">
      <c r="A547" s="213" t="s">
        <v>815</v>
      </c>
      <c r="B547" s="213">
        <v>0</v>
      </c>
    </row>
    <row r="548" spans="1:2" x14ac:dyDescent="0.25">
      <c r="A548" s="213" t="s">
        <v>816</v>
      </c>
      <c r="B548" s="213">
        <v>0</v>
      </c>
    </row>
    <row r="549" spans="1:2" x14ac:dyDescent="0.25">
      <c r="A549" s="213" t="s">
        <v>817</v>
      </c>
      <c r="B549" s="213">
        <v>0</v>
      </c>
    </row>
    <row r="550" spans="1:2" x14ac:dyDescent="0.25">
      <c r="A550" s="213" t="s">
        <v>818</v>
      </c>
      <c r="B550" s="213">
        <v>0</v>
      </c>
    </row>
    <row r="551" spans="1:2" x14ac:dyDescent="0.25">
      <c r="A551" s="213" t="s">
        <v>819</v>
      </c>
      <c r="B551" s="213">
        <v>0</v>
      </c>
    </row>
    <row r="552" spans="1:2" x14ac:dyDescent="0.25">
      <c r="A552" s="213" t="s">
        <v>820</v>
      </c>
      <c r="B552" s="213">
        <v>0</v>
      </c>
    </row>
    <row r="553" spans="1:2" x14ac:dyDescent="0.25">
      <c r="A553" s="213" t="s">
        <v>821</v>
      </c>
      <c r="B553" s="213">
        <v>0</v>
      </c>
    </row>
    <row r="554" spans="1:2" x14ac:dyDescent="0.25">
      <c r="A554" s="213" t="s">
        <v>822</v>
      </c>
      <c r="B554" s="213">
        <v>0</v>
      </c>
    </row>
    <row r="555" spans="1:2" x14ac:dyDescent="0.25">
      <c r="A555" s="213" t="s">
        <v>823</v>
      </c>
      <c r="B555" s="213">
        <v>0</v>
      </c>
    </row>
    <row r="556" spans="1:2" x14ac:dyDescent="0.25">
      <c r="A556" s="213" t="s">
        <v>824</v>
      </c>
      <c r="B556" s="213">
        <v>0</v>
      </c>
    </row>
    <row r="557" spans="1:2" x14ac:dyDescent="0.25">
      <c r="A557" s="213" t="s">
        <v>825</v>
      </c>
      <c r="B557" s="213">
        <v>0</v>
      </c>
    </row>
    <row r="558" spans="1:2" x14ac:dyDescent="0.25">
      <c r="A558" s="213" t="s">
        <v>826</v>
      </c>
      <c r="B558" s="213">
        <v>0</v>
      </c>
    </row>
    <row r="559" spans="1:2" x14ac:dyDescent="0.25">
      <c r="A559" s="213" t="s">
        <v>827</v>
      </c>
      <c r="B559" s="213">
        <v>0</v>
      </c>
    </row>
    <row r="560" spans="1:2" x14ac:dyDescent="0.25">
      <c r="A560" s="213" t="s">
        <v>828</v>
      </c>
      <c r="B560" s="213">
        <v>0</v>
      </c>
    </row>
    <row r="561" spans="1:2" x14ac:dyDescent="0.25">
      <c r="A561" s="213" t="s">
        <v>829</v>
      </c>
      <c r="B561" s="213">
        <v>0</v>
      </c>
    </row>
    <row r="562" spans="1:2" x14ac:dyDescent="0.25">
      <c r="A562" s="213" t="s">
        <v>830</v>
      </c>
      <c r="B562" s="213">
        <v>0</v>
      </c>
    </row>
    <row r="563" spans="1:2" x14ac:dyDescent="0.25">
      <c r="A563" s="213" t="s">
        <v>831</v>
      </c>
      <c r="B563" s="213">
        <v>0</v>
      </c>
    </row>
    <row r="564" spans="1:2" x14ac:dyDescent="0.25">
      <c r="A564" s="213" t="s">
        <v>832</v>
      </c>
      <c r="B564" s="213">
        <v>0</v>
      </c>
    </row>
    <row r="565" spans="1:2" x14ac:dyDescent="0.25">
      <c r="A565" s="213" t="s">
        <v>833</v>
      </c>
      <c r="B565" s="213">
        <v>0</v>
      </c>
    </row>
    <row r="566" spans="1:2" x14ac:dyDescent="0.25">
      <c r="A566" s="213" t="s">
        <v>834</v>
      </c>
      <c r="B566" s="213">
        <v>0</v>
      </c>
    </row>
    <row r="567" spans="1:2" x14ac:dyDescent="0.25">
      <c r="A567" s="213" t="s">
        <v>835</v>
      </c>
      <c r="B567" s="213">
        <v>0</v>
      </c>
    </row>
    <row r="568" spans="1:2" x14ac:dyDescent="0.25">
      <c r="A568" s="213" t="s">
        <v>836</v>
      </c>
      <c r="B568" s="213">
        <v>0</v>
      </c>
    </row>
    <row r="569" spans="1:2" x14ac:dyDescent="0.25">
      <c r="A569" s="213" t="s">
        <v>837</v>
      </c>
      <c r="B569" s="213">
        <v>99.99</v>
      </c>
    </row>
    <row r="570" spans="1:2" x14ac:dyDescent="0.25">
      <c r="A570" s="213" t="s">
        <v>838</v>
      </c>
      <c r="B570" s="213">
        <v>99.87</v>
      </c>
    </row>
    <row r="571" spans="1:2" x14ac:dyDescent="0.25">
      <c r="A571" s="213" t="s">
        <v>839</v>
      </c>
      <c r="B571" s="213">
        <v>86.71</v>
      </c>
    </row>
    <row r="572" spans="1:2" x14ac:dyDescent="0.25">
      <c r="A572" s="213" t="s">
        <v>840</v>
      </c>
      <c r="B572" s="213">
        <v>86.71</v>
      </c>
    </row>
    <row r="573" spans="1:2" x14ac:dyDescent="0.25">
      <c r="A573" s="213" t="s">
        <v>841</v>
      </c>
      <c r="B573" s="213">
        <v>85.98</v>
      </c>
    </row>
    <row r="574" spans="1:2" x14ac:dyDescent="0.25">
      <c r="A574" s="213" t="s">
        <v>842</v>
      </c>
      <c r="B574" s="213">
        <v>85.98</v>
      </c>
    </row>
    <row r="575" spans="1:2" x14ac:dyDescent="0.25">
      <c r="A575" s="213" t="s">
        <v>843</v>
      </c>
      <c r="B575" s="213">
        <v>99.17</v>
      </c>
    </row>
    <row r="576" spans="1:2" x14ac:dyDescent="0.25">
      <c r="A576" s="213" t="s">
        <v>844</v>
      </c>
      <c r="B576" s="213">
        <v>99.17</v>
      </c>
    </row>
    <row r="577" spans="1:2" x14ac:dyDescent="0.25">
      <c r="A577" s="213" t="s">
        <v>845</v>
      </c>
      <c r="B577" s="213">
        <v>68.17</v>
      </c>
    </row>
    <row r="578" spans="1:2" x14ac:dyDescent="0.25">
      <c r="A578" s="213" t="s">
        <v>846</v>
      </c>
      <c r="B578" s="213">
        <v>68.09</v>
      </c>
    </row>
    <row r="579" spans="1:2" x14ac:dyDescent="0.25">
      <c r="A579" s="213" t="s">
        <v>847</v>
      </c>
      <c r="B579" s="213">
        <v>65.540000000000006</v>
      </c>
    </row>
    <row r="580" spans="1:2" x14ac:dyDescent="0.25">
      <c r="A580" s="213" t="s">
        <v>848</v>
      </c>
      <c r="B580" s="213">
        <v>65.430000000000007</v>
      </c>
    </row>
    <row r="581" spans="1:2" x14ac:dyDescent="0.25">
      <c r="A581" s="213" t="s">
        <v>849</v>
      </c>
      <c r="B581" s="213">
        <v>96.13</v>
      </c>
    </row>
    <row r="582" spans="1:2" x14ac:dyDescent="0.25">
      <c r="A582" s="213" t="s">
        <v>850</v>
      </c>
      <c r="B582" s="213">
        <v>96.08</v>
      </c>
    </row>
    <row r="583" spans="1:2" x14ac:dyDescent="0.25">
      <c r="A583" s="213" t="s">
        <v>851</v>
      </c>
      <c r="B583" s="213">
        <v>0</v>
      </c>
    </row>
    <row r="584" spans="1:2" x14ac:dyDescent="0.25">
      <c r="A584" s="213" t="s">
        <v>852</v>
      </c>
      <c r="B584" s="213">
        <v>0</v>
      </c>
    </row>
    <row r="585" spans="1:2" x14ac:dyDescent="0.25">
      <c r="A585" s="213" t="s">
        <v>853</v>
      </c>
      <c r="B585" s="213">
        <v>0</v>
      </c>
    </row>
    <row r="586" spans="1:2" x14ac:dyDescent="0.25">
      <c r="A586" s="213" t="s">
        <v>854</v>
      </c>
      <c r="B586" s="213">
        <v>0</v>
      </c>
    </row>
    <row r="587" spans="1:2" x14ac:dyDescent="0.25">
      <c r="A587" s="213" t="s">
        <v>855</v>
      </c>
      <c r="B587" s="213">
        <v>0</v>
      </c>
    </row>
    <row r="588" spans="1:2" x14ac:dyDescent="0.25">
      <c r="A588" s="213" t="s">
        <v>856</v>
      </c>
      <c r="B588" s="213">
        <v>0</v>
      </c>
    </row>
    <row r="589" spans="1:2" x14ac:dyDescent="0.25">
      <c r="A589" s="213" t="s">
        <v>857</v>
      </c>
      <c r="B589" s="213">
        <v>0</v>
      </c>
    </row>
    <row r="590" spans="1:2" x14ac:dyDescent="0.25">
      <c r="A590" s="213" t="s">
        <v>858</v>
      </c>
      <c r="B590" s="213">
        <v>0</v>
      </c>
    </row>
    <row r="591" spans="1:2" x14ac:dyDescent="0.25">
      <c r="A591" s="213" t="s">
        <v>859</v>
      </c>
      <c r="B591" s="213">
        <v>0</v>
      </c>
    </row>
    <row r="592" spans="1:2" x14ac:dyDescent="0.25">
      <c r="A592" s="213" t="s">
        <v>860</v>
      </c>
      <c r="B592" s="213">
        <v>0</v>
      </c>
    </row>
    <row r="593" spans="1:2" x14ac:dyDescent="0.25">
      <c r="A593" s="213" t="s">
        <v>861</v>
      </c>
      <c r="B593" s="213">
        <v>0</v>
      </c>
    </row>
    <row r="594" spans="1:2" x14ac:dyDescent="0.25">
      <c r="A594" s="213" t="s">
        <v>862</v>
      </c>
      <c r="B594" s="213">
        <v>0</v>
      </c>
    </row>
    <row r="595" spans="1:2" x14ac:dyDescent="0.25">
      <c r="A595" s="213" t="s">
        <v>863</v>
      </c>
      <c r="B595" s="213">
        <v>98.16</v>
      </c>
    </row>
    <row r="596" spans="1:2" x14ac:dyDescent="0.25">
      <c r="A596" s="213" t="s">
        <v>864</v>
      </c>
      <c r="B596" s="213">
        <v>98.17</v>
      </c>
    </row>
    <row r="597" spans="1:2" x14ac:dyDescent="0.25">
      <c r="A597" s="213" t="s">
        <v>865</v>
      </c>
      <c r="B597" s="213">
        <v>94.91</v>
      </c>
    </row>
    <row r="598" spans="1:2" x14ac:dyDescent="0.25">
      <c r="A598" s="213" t="s">
        <v>866</v>
      </c>
      <c r="B598" s="213">
        <v>94.93</v>
      </c>
    </row>
    <row r="599" spans="1:2" x14ac:dyDescent="0.25">
      <c r="A599" s="213" t="s">
        <v>867</v>
      </c>
      <c r="B599" s="213">
        <v>96.69</v>
      </c>
    </row>
    <row r="600" spans="1:2" x14ac:dyDescent="0.25">
      <c r="A600" s="213" t="s">
        <v>868</v>
      </c>
      <c r="B600" s="213">
        <v>96.7</v>
      </c>
    </row>
    <row r="601" spans="1:2" x14ac:dyDescent="0.25">
      <c r="A601" s="213" t="s">
        <v>869</v>
      </c>
      <c r="B601" s="213">
        <v>570.84</v>
      </c>
    </row>
    <row r="602" spans="1:2" x14ac:dyDescent="0.25">
      <c r="A602" s="213" t="s">
        <v>870</v>
      </c>
      <c r="B602" s="213">
        <v>570.84</v>
      </c>
    </row>
    <row r="603" spans="1:2" x14ac:dyDescent="0.25">
      <c r="A603" s="213" t="s">
        <v>871</v>
      </c>
      <c r="B603" s="213">
        <v>2182.71</v>
      </c>
    </row>
    <row r="604" spans="1:2" x14ac:dyDescent="0.25">
      <c r="A604" s="213" t="s">
        <v>872</v>
      </c>
      <c r="B604" s="213">
        <v>2182.71</v>
      </c>
    </row>
    <row r="605" spans="1:2" x14ac:dyDescent="0.25">
      <c r="A605" s="213" t="s">
        <v>873</v>
      </c>
      <c r="B605" s="213" t="s">
        <v>874</v>
      </c>
    </row>
    <row r="606" spans="1:2" x14ac:dyDescent="0.25">
      <c r="A606" s="213" t="s">
        <v>875</v>
      </c>
      <c r="B606" s="213" t="s">
        <v>874</v>
      </c>
    </row>
    <row r="607" spans="1:2" x14ac:dyDescent="0.25">
      <c r="A607" s="213" t="s">
        <v>876</v>
      </c>
      <c r="B607" s="213">
        <v>2745</v>
      </c>
    </row>
    <row r="608" spans="1:2" x14ac:dyDescent="0.25">
      <c r="A608" s="213" t="s">
        <v>877</v>
      </c>
      <c r="B608" s="213">
        <v>2745</v>
      </c>
    </row>
    <row r="609" spans="1:2" x14ac:dyDescent="0.25">
      <c r="A609" s="213" t="s">
        <v>878</v>
      </c>
      <c r="B609" s="213">
        <v>1485</v>
      </c>
    </row>
    <row r="610" spans="1:2" x14ac:dyDescent="0.25">
      <c r="A610" s="213" t="s">
        <v>879</v>
      </c>
      <c r="B610" s="213">
        <v>1525</v>
      </c>
    </row>
    <row r="611" spans="1:2" x14ac:dyDescent="0.25">
      <c r="A611" s="213" t="s">
        <v>880</v>
      </c>
      <c r="B611" s="213">
        <v>0.05</v>
      </c>
    </row>
    <row r="612" spans="1:2" x14ac:dyDescent="0.25">
      <c r="A612" s="213" t="s">
        <v>881</v>
      </c>
      <c r="B612" s="213">
        <v>0.05</v>
      </c>
    </row>
    <row r="613" spans="1:2" x14ac:dyDescent="0.25">
      <c r="A613" s="213" t="s">
        <v>882</v>
      </c>
      <c r="B613" s="213">
        <v>5603.5</v>
      </c>
    </row>
    <row r="614" spans="1:2" x14ac:dyDescent="0.25">
      <c r="A614" s="213" t="s">
        <v>883</v>
      </c>
      <c r="B614" s="213">
        <v>5853.5</v>
      </c>
    </row>
    <row r="615" spans="1:2" x14ac:dyDescent="0.25">
      <c r="A615" s="213" t="s">
        <v>884</v>
      </c>
      <c r="B615" s="213">
        <v>0.19</v>
      </c>
    </row>
    <row r="616" spans="1:2" x14ac:dyDescent="0.25">
      <c r="A616" s="213" t="s">
        <v>885</v>
      </c>
      <c r="B616" s="213">
        <v>0.19</v>
      </c>
    </row>
    <row r="617" spans="1:2" x14ac:dyDescent="0.25">
      <c r="A617" s="213" t="s">
        <v>886</v>
      </c>
      <c r="B617" s="213">
        <v>0</v>
      </c>
    </row>
    <row r="618" spans="1:2" x14ac:dyDescent="0.25">
      <c r="A618" s="213" t="s">
        <v>887</v>
      </c>
      <c r="B618" s="213">
        <v>0</v>
      </c>
    </row>
    <row r="619" spans="1:2" x14ac:dyDescent="0.25">
      <c r="A619" s="213" t="s">
        <v>888</v>
      </c>
      <c r="B619" s="213">
        <v>0</v>
      </c>
    </row>
    <row r="620" spans="1:2" x14ac:dyDescent="0.25">
      <c r="A620" s="213" t="s">
        <v>889</v>
      </c>
      <c r="B620" s="213">
        <v>0</v>
      </c>
    </row>
    <row r="621" spans="1:2" x14ac:dyDescent="0.25">
      <c r="A621" s="213" t="s">
        <v>890</v>
      </c>
      <c r="B621" s="213">
        <v>0</v>
      </c>
    </row>
    <row r="622" spans="1:2" x14ac:dyDescent="0.25">
      <c r="A622" s="213" t="s">
        <v>891</v>
      </c>
      <c r="B622" s="213">
        <v>0</v>
      </c>
    </row>
    <row r="623" spans="1:2" x14ac:dyDescent="0.25">
      <c r="A623" s="213" t="s">
        <v>892</v>
      </c>
      <c r="B623" s="213">
        <v>0</v>
      </c>
    </row>
    <row r="624" spans="1:2" x14ac:dyDescent="0.25">
      <c r="A624" s="213" t="s">
        <v>893</v>
      </c>
      <c r="B624" s="213">
        <v>0</v>
      </c>
    </row>
    <row r="625" spans="1:2" x14ac:dyDescent="0.25">
      <c r="A625" s="213" t="s">
        <v>894</v>
      </c>
      <c r="B625" s="213">
        <v>3550</v>
      </c>
    </row>
    <row r="626" spans="1:2" x14ac:dyDescent="0.25">
      <c r="A626" s="213" t="s">
        <v>895</v>
      </c>
      <c r="B626" s="213">
        <v>3650</v>
      </c>
    </row>
    <row r="627" spans="1:2" x14ac:dyDescent="0.25">
      <c r="A627" s="213" t="s">
        <v>896</v>
      </c>
      <c r="B627" s="213">
        <v>0.12</v>
      </c>
    </row>
    <row r="628" spans="1:2" x14ac:dyDescent="0.25">
      <c r="A628" s="213" t="s">
        <v>897</v>
      </c>
      <c r="B628" s="213">
        <v>0.12</v>
      </c>
    </row>
    <row r="629" spans="1:2" x14ac:dyDescent="0.25">
      <c r="A629" s="213" t="s">
        <v>898</v>
      </c>
      <c r="B629" s="213">
        <v>5275</v>
      </c>
    </row>
    <row r="630" spans="1:2" x14ac:dyDescent="0.25">
      <c r="A630" s="213" t="s">
        <v>899</v>
      </c>
      <c r="B630" s="213">
        <v>5725</v>
      </c>
    </row>
    <row r="631" spans="1:2" x14ac:dyDescent="0.25">
      <c r="A631" s="213" t="s">
        <v>900</v>
      </c>
      <c r="B631" s="213">
        <v>0.18</v>
      </c>
    </row>
    <row r="632" spans="1:2" x14ac:dyDescent="0.25">
      <c r="A632" s="213" t="s">
        <v>901</v>
      </c>
      <c r="B632" s="213">
        <v>0.18</v>
      </c>
    </row>
    <row r="633" spans="1:2" x14ac:dyDescent="0.25">
      <c r="A633" s="213" t="s">
        <v>902</v>
      </c>
      <c r="B633" s="213">
        <v>547</v>
      </c>
    </row>
    <row r="634" spans="1:2" x14ac:dyDescent="0.25">
      <c r="A634" s="213" t="s">
        <v>903</v>
      </c>
      <c r="B634" s="213">
        <v>598</v>
      </c>
    </row>
    <row r="635" spans="1:2" x14ac:dyDescent="0.25">
      <c r="A635" s="213" t="s">
        <v>904</v>
      </c>
      <c r="B635" s="213">
        <v>0.02</v>
      </c>
    </row>
    <row r="636" spans="1:2" x14ac:dyDescent="0.25">
      <c r="A636" s="213" t="s">
        <v>905</v>
      </c>
      <c r="B636" s="213">
        <v>0.02</v>
      </c>
    </row>
    <row r="637" spans="1:2" x14ac:dyDescent="0.25">
      <c r="A637" s="213" t="s">
        <v>906</v>
      </c>
      <c r="B637" s="213">
        <v>3148.5</v>
      </c>
    </row>
    <row r="638" spans="1:2" x14ac:dyDescent="0.25">
      <c r="A638" s="213" t="s">
        <v>907</v>
      </c>
      <c r="B638" s="213">
        <v>4108</v>
      </c>
    </row>
    <row r="639" spans="1:2" x14ac:dyDescent="0.25">
      <c r="A639" s="213" t="s">
        <v>908</v>
      </c>
      <c r="B639" s="213">
        <v>0.11</v>
      </c>
    </row>
    <row r="640" spans="1:2" x14ac:dyDescent="0.25">
      <c r="A640" s="213" t="s">
        <v>909</v>
      </c>
      <c r="B640" s="213">
        <v>0.13</v>
      </c>
    </row>
    <row r="641" spans="1:2" x14ac:dyDescent="0.25">
      <c r="A641" s="213" t="s">
        <v>910</v>
      </c>
      <c r="B641" s="213">
        <v>4670</v>
      </c>
    </row>
    <row r="642" spans="1:2" x14ac:dyDescent="0.25">
      <c r="A642" s="213" t="s">
        <v>911</v>
      </c>
      <c r="B642" s="213">
        <v>7988</v>
      </c>
    </row>
    <row r="643" spans="1:2" x14ac:dyDescent="0.25">
      <c r="A643" s="213" t="s">
        <v>912</v>
      </c>
      <c r="B643" s="213">
        <v>0.16</v>
      </c>
    </row>
    <row r="644" spans="1:2" x14ac:dyDescent="0.25">
      <c r="A644" s="213" t="s">
        <v>913</v>
      </c>
      <c r="B644" s="213">
        <v>0.26</v>
      </c>
    </row>
    <row r="645" spans="1:2" x14ac:dyDescent="0.25">
      <c r="A645" s="213" t="s">
        <v>914</v>
      </c>
      <c r="B645" s="213">
        <v>910</v>
      </c>
    </row>
    <row r="646" spans="1:2" x14ac:dyDescent="0.25">
      <c r="A646" s="213" t="s">
        <v>915</v>
      </c>
      <c r="B646" s="213">
        <v>910</v>
      </c>
    </row>
    <row r="647" spans="1:2" x14ac:dyDescent="0.25">
      <c r="A647" s="213" t="s">
        <v>916</v>
      </c>
      <c r="B647" s="213">
        <v>0.03</v>
      </c>
    </row>
    <row r="648" spans="1:2" x14ac:dyDescent="0.25">
      <c r="A648" s="213" t="s">
        <v>917</v>
      </c>
      <c r="B648" s="213">
        <v>0.03</v>
      </c>
    </row>
    <row r="649" spans="1:2" x14ac:dyDescent="0.25">
      <c r="A649" s="213" t="s">
        <v>918</v>
      </c>
      <c r="B649" s="213">
        <v>7700</v>
      </c>
    </row>
    <row r="650" spans="1:2" x14ac:dyDescent="0.25">
      <c r="A650" s="213" t="s">
        <v>919</v>
      </c>
      <c r="B650" s="213">
        <v>0</v>
      </c>
    </row>
    <row r="651" spans="1:2" x14ac:dyDescent="0.25">
      <c r="A651" s="213" t="s">
        <v>920</v>
      </c>
      <c r="B651" s="213">
        <v>3675</v>
      </c>
    </row>
    <row r="652" spans="1:2" x14ac:dyDescent="0.25">
      <c r="A652" s="213" t="s">
        <v>921</v>
      </c>
      <c r="B652" s="213">
        <v>985</v>
      </c>
    </row>
    <row r="653" spans="1:2" x14ac:dyDescent="0.25">
      <c r="A653" s="213" t="s">
        <v>922</v>
      </c>
      <c r="B653" s="213">
        <v>0</v>
      </c>
    </row>
    <row r="654" spans="1:2" x14ac:dyDescent="0.25">
      <c r="A654" s="213" t="s">
        <v>923</v>
      </c>
      <c r="B654" s="213">
        <v>0</v>
      </c>
    </row>
    <row r="655" spans="1:2" x14ac:dyDescent="0.25">
      <c r="A655" s="213" t="s">
        <v>924</v>
      </c>
      <c r="B655" s="213">
        <v>36</v>
      </c>
    </row>
    <row r="656" spans="1:2" x14ac:dyDescent="0.25">
      <c r="A656" s="213" t="s">
        <v>925</v>
      </c>
      <c r="B656" s="213">
        <v>36</v>
      </c>
    </row>
    <row r="657" spans="1:2" x14ac:dyDescent="0.25">
      <c r="A657" s="213" t="s">
        <v>926</v>
      </c>
      <c r="B657" s="213">
        <v>34</v>
      </c>
    </row>
    <row r="658" spans="1:2" x14ac:dyDescent="0.25">
      <c r="A658" s="213" t="s">
        <v>927</v>
      </c>
      <c r="B658" s="213">
        <v>34</v>
      </c>
    </row>
    <row r="659" spans="1:2" x14ac:dyDescent="0.25">
      <c r="A659" s="213" t="s">
        <v>928</v>
      </c>
      <c r="B659" s="213">
        <v>56</v>
      </c>
    </row>
    <row r="660" spans="1:2" x14ac:dyDescent="0.25">
      <c r="A660" s="213" t="s">
        <v>929</v>
      </c>
      <c r="B660" s="213">
        <v>57</v>
      </c>
    </row>
    <row r="661" spans="1:2" x14ac:dyDescent="0.25">
      <c r="A661" s="213" t="s">
        <v>930</v>
      </c>
      <c r="B661" s="213">
        <v>94</v>
      </c>
    </row>
    <row r="662" spans="1:2" x14ac:dyDescent="0.25">
      <c r="A662" s="213" t="s">
        <v>931</v>
      </c>
      <c r="B662" s="213">
        <v>94</v>
      </c>
    </row>
    <row r="663" spans="1:2" x14ac:dyDescent="0.25">
      <c r="A663" s="213" t="s">
        <v>932</v>
      </c>
      <c r="B663" s="213">
        <v>87</v>
      </c>
    </row>
    <row r="664" spans="1:2" x14ac:dyDescent="0.25">
      <c r="A664" s="213" t="s">
        <v>933</v>
      </c>
      <c r="B664" s="213">
        <v>87</v>
      </c>
    </row>
    <row r="665" spans="1:2" x14ac:dyDescent="0.25">
      <c r="A665" s="213" t="s">
        <v>934</v>
      </c>
      <c r="B665" s="213">
        <v>97</v>
      </c>
    </row>
    <row r="666" spans="1:2" x14ac:dyDescent="0.25">
      <c r="A666" s="213" t="s">
        <v>935</v>
      </c>
      <c r="B666" s="213">
        <v>97</v>
      </c>
    </row>
    <row r="667" spans="1:2" x14ac:dyDescent="0.25">
      <c r="A667" s="213" t="s">
        <v>936</v>
      </c>
      <c r="B667" s="213">
        <v>0.02</v>
      </c>
    </row>
    <row r="668" spans="1:2" x14ac:dyDescent="0.25">
      <c r="A668" s="213" t="s">
        <v>937</v>
      </c>
      <c r="B668" s="213">
        <v>0.02</v>
      </c>
    </row>
    <row r="669" spans="1:2" x14ac:dyDescent="0.25">
      <c r="A669" s="213" t="s">
        <v>938</v>
      </c>
      <c r="B669" s="213">
        <v>0</v>
      </c>
    </row>
    <row r="670" spans="1:2" x14ac:dyDescent="0.25">
      <c r="A670" s="213" t="s">
        <v>939</v>
      </c>
      <c r="B670" s="213">
        <v>0.02</v>
      </c>
    </row>
    <row r="671" spans="1:2" x14ac:dyDescent="0.25">
      <c r="A671" s="213" t="s">
        <v>940</v>
      </c>
      <c r="B671" s="213">
        <v>0.03</v>
      </c>
    </row>
    <row r="672" spans="1:2" x14ac:dyDescent="0.25">
      <c r="A672" s="213" t="s">
        <v>941</v>
      </c>
      <c r="B672" s="213">
        <v>0.02</v>
      </c>
    </row>
    <row r="673" spans="1:2" x14ac:dyDescent="0.25">
      <c r="A673" s="213" t="s">
        <v>942</v>
      </c>
      <c r="B673" s="213">
        <v>0</v>
      </c>
    </row>
    <row r="674" spans="1:2" x14ac:dyDescent="0.25">
      <c r="A674" s="213" t="s">
        <v>943</v>
      </c>
      <c r="B674" s="213">
        <v>0.02</v>
      </c>
    </row>
    <row r="675" spans="1:2" x14ac:dyDescent="0.25">
      <c r="A675" s="213" t="s">
        <v>944</v>
      </c>
      <c r="B675" s="213">
        <v>0.03</v>
      </c>
    </row>
    <row r="676" spans="1:2" x14ac:dyDescent="0.25">
      <c r="A676" s="213" t="s">
        <v>945</v>
      </c>
      <c r="B676" s="213">
        <v>0.02</v>
      </c>
    </row>
    <row r="677" spans="1:2" x14ac:dyDescent="0.25">
      <c r="A677" s="213" t="s">
        <v>946</v>
      </c>
      <c r="B677" s="213">
        <v>0</v>
      </c>
    </row>
    <row r="678" spans="1:2" x14ac:dyDescent="0.25">
      <c r="A678" s="213" t="s">
        <v>947</v>
      </c>
      <c r="B678" s="213">
        <v>0.02</v>
      </c>
    </row>
    <row r="679" spans="1:2" x14ac:dyDescent="0.25">
      <c r="A679" s="213" t="s">
        <v>948</v>
      </c>
      <c r="B679" s="213">
        <v>0</v>
      </c>
    </row>
    <row r="680" spans="1:2" x14ac:dyDescent="0.25">
      <c r="A680" s="213" t="s">
        <v>949</v>
      </c>
      <c r="B680" s="213">
        <v>0.02</v>
      </c>
    </row>
    <row r="681" spans="1:2" x14ac:dyDescent="0.25">
      <c r="A681" s="213" t="s">
        <v>950</v>
      </c>
      <c r="B681" s="213">
        <v>2.9000000000000001E-2</v>
      </c>
    </row>
    <row r="682" spans="1:2" x14ac:dyDescent="0.25">
      <c r="A682" s="213" t="s">
        <v>951</v>
      </c>
      <c r="B682" s="213">
        <v>2.9000000000000001E-2</v>
      </c>
    </row>
    <row r="683" spans="1:2" x14ac:dyDescent="0.25">
      <c r="A683" s="213" t="s">
        <v>952</v>
      </c>
      <c r="B683" s="213">
        <v>309.17</v>
      </c>
    </row>
    <row r="684" spans="1:2" x14ac:dyDescent="0.25">
      <c r="A684" s="213" t="s">
        <v>953</v>
      </c>
      <c r="B684" s="213">
        <v>308.91000000000003</v>
      </c>
    </row>
    <row r="685" spans="1:2" x14ac:dyDescent="0.25">
      <c r="A685" s="213" t="s">
        <v>954</v>
      </c>
      <c r="B685" s="213">
        <v>105.33</v>
      </c>
    </row>
    <row r="686" spans="1:2" x14ac:dyDescent="0.25">
      <c r="A686" s="213" t="s">
        <v>955</v>
      </c>
      <c r="B686" s="213">
        <v>105.16</v>
      </c>
    </row>
    <row r="687" spans="1:2" x14ac:dyDescent="0.25">
      <c r="A687" s="213" t="s">
        <v>956</v>
      </c>
      <c r="B687" s="213">
        <v>849</v>
      </c>
    </row>
    <row r="688" spans="1:2" x14ac:dyDescent="0.25">
      <c r="A688" s="213" t="s">
        <v>957</v>
      </c>
      <c r="B688" s="213">
        <v>851.25</v>
      </c>
    </row>
    <row r="689" spans="1:2" x14ac:dyDescent="0.25">
      <c r="A689" s="213" t="s">
        <v>958</v>
      </c>
      <c r="B689" s="213">
        <v>1210.67</v>
      </c>
    </row>
    <row r="690" spans="1:2" x14ac:dyDescent="0.25">
      <c r="A690" s="213" t="s">
        <v>959</v>
      </c>
      <c r="B690" s="213">
        <v>1210.94</v>
      </c>
    </row>
    <row r="691" spans="1:2" x14ac:dyDescent="0.25">
      <c r="A691" s="213" t="s">
        <v>960</v>
      </c>
      <c r="B691" s="213">
        <v>99.28</v>
      </c>
    </row>
    <row r="692" spans="1:2" x14ac:dyDescent="0.25">
      <c r="A692" s="213" t="s">
        <v>961</v>
      </c>
      <c r="B692" s="213">
        <v>99.13</v>
      </c>
    </row>
    <row r="693" spans="1:2" x14ac:dyDescent="0.25">
      <c r="A693" s="213" t="s">
        <v>962</v>
      </c>
      <c r="B693" s="213">
        <v>76.92</v>
      </c>
    </row>
    <row r="694" spans="1:2" x14ac:dyDescent="0.25">
      <c r="A694" s="213" t="s">
        <v>963</v>
      </c>
      <c r="B694" s="213">
        <v>77.05</v>
      </c>
    </row>
    <row r="695" spans="1:2" x14ac:dyDescent="0.25">
      <c r="A695" s="213" t="s">
        <v>964</v>
      </c>
      <c r="B695" s="213">
        <v>73.05</v>
      </c>
    </row>
    <row r="696" spans="1:2" x14ac:dyDescent="0.25">
      <c r="A696" s="213" t="s">
        <v>965</v>
      </c>
      <c r="B696" s="213">
        <v>72.88</v>
      </c>
    </row>
    <row r="697" spans="1:2" x14ac:dyDescent="0.25">
      <c r="A697" s="213" t="s">
        <v>966</v>
      </c>
      <c r="B697" s="213">
        <v>14.74</v>
      </c>
    </row>
    <row r="698" spans="1:2" x14ac:dyDescent="0.25">
      <c r="A698" s="213" t="s">
        <v>967</v>
      </c>
      <c r="B698" s="213">
        <v>14.66</v>
      </c>
    </row>
    <row r="699" spans="1:2" x14ac:dyDescent="0.25">
      <c r="A699" s="213" t="s">
        <v>968</v>
      </c>
      <c r="B699" s="213">
        <v>310.58999999999997</v>
      </c>
    </row>
    <row r="700" spans="1:2" x14ac:dyDescent="0.25">
      <c r="A700" s="213" t="s">
        <v>969</v>
      </c>
      <c r="B700" s="213">
        <v>309.45999999999998</v>
      </c>
    </row>
    <row r="701" spans="1:2" x14ac:dyDescent="0.25">
      <c r="A701" s="213" t="s">
        <v>970</v>
      </c>
      <c r="B701" s="213">
        <v>617.32000000000005</v>
      </c>
    </row>
    <row r="702" spans="1:2" x14ac:dyDescent="0.25">
      <c r="A702" s="213" t="s">
        <v>971</v>
      </c>
      <c r="B702" s="213">
        <v>614.95000000000005</v>
      </c>
    </row>
    <row r="703" spans="1:2" x14ac:dyDescent="0.25">
      <c r="A703" s="213" t="s">
        <v>972</v>
      </c>
      <c r="B703" s="213">
        <v>25</v>
      </c>
    </row>
    <row r="704" spans="1:2" x14ac:dyDescent="0.25">
      <c r="A704" s="213" t="s">
        <v>973</v>
      </c>
      <c r="B704" s="213">
        <v>25</v>
      </c>
    </row>
    <row r="705" spans="1:2" x14ac:dyDescent="0.25">
      <c r="A705" s="213" t="s">
        <v>974</v>
      </c>
      <c r="B705" s="213">
        <v>8.1</v>
      </c>
    </row>
    <row r="706" spans="1:2" x14ac:dyDescent="0.25">
      <c r="A706" s="213" t="s">
        <v>975</v>
      </c>
      <c r="B706" s="213">
        <v>8.11</v>
      </c>
    </row>
    <row r="707" spans="1:2" x14ac:dyDescent="0.25">
      <c r="A707" s="213" t="s">
        <v>976</v>
      </c>
      <c r="B707" s="213">
        <v>7.53</v>
      </c>
    </row>
    <row r="708" spans="1:2" x14ac:dyDescent="0.25">
      <c r="A708" s="213" t="s">
        <v>977</v>
      </c>
      <c r="B708" s="213">
        <v>7.51</v>
      </c>
    </row>
    <row r="709" spans="1:2" x14ac:dyDescent="0.25">
      <c r="A709" s="213" t="s">
        <v>978</v>
      </c>
      <c r="B709" s="213">
        <v>9.44</v>
      </c>
    </row>
    <row r="710" spans="1:2" x14ac:dyDescent="0.25">
      <c r="A710" s="213" t="s">
        <v>979</v>
      </c>
      <c r="B710" s="213">
        <v>9.44</v>
      </c>
    </row>
    <row r="711" spans="1:2" x14ac:dyDescent="0.25">
      <c r="A711" s="213" t="s">
        <v>980</v>
      </c>
      <c r="B711" s="213">
        <v>99.9</v>
      </c>
    </row>
    <row r="712" spans="1:2" x14ac:dyDescent="0.25">
      <c r="A712" s="213" t="s">
        <v>981</v>
      </c>
      <c r="B712" s="213">
        <v>99.9</v>
      </c>
    </row>
    <row r="713" spans="1:2" x14ac:dyDescent="0.25">
      <c r="A713" s="213" t="s">
        <v>982</v>
      </c>
      <c r="B713" s="215">
        <v>0</v>
      </c>
    </row>
    <row r="714" spans="1:2" x14ac:dyDescent="0.25">
      <c r="A714" s="213" t="s">
        <v>983</v>
      </c>
      <c r="B714" s="215">
        <v>0</v>
      </c>
    </row>
    <row r="715" spans="1:2" x14ac:dyDescent="0.25">
      <c r="A715" s="213" t="s">
        <v>984</v>
      </c>
      <c r="B715" s="215">
        <v>5.9027777777777797E-2</v>
      </c>
    </row>
    <row r="716" spans="1:2" x14ac:dyDescent="0.25">
      <c r="A716" s="213" t="s">
        <v>985</v>
      </c>
      <c r="B716" s="215">
        <v>5.9027777777777797E-2</v>
      </c>
    </row>
    <row r="717" spans="1:2" x14ac:dyDescent="0.25">
      <c r="A717" s="213" t="s">
        <v>986</v>
      </c>
      <c r="B717" s="215">
        <v>0</v>
      </c>
    </row>
    <row r="718" spans="1:2" x14ac:dyDescent="0.25">
      <c r="A718" s="213" t="s">
        <v>987</v>
      </c>
      <c r="B718" s="215">
        <v>0</v>
      </c>
    </row>
    <row r="719" spans="1:2" x14ac:dyDescent="0.25">
      <c r="A719" s="213" t="s">
        <v>988</v>
      </c>
      <c r="B719" s="215">
        <v>0</v>
      </c>
    </row>
    <row r="720" spans="1:2" x14ac:dyDescent="0.25">
      <c r="A720" s="213" t="s">
        <v>989</v>
      </c>
      <c r="B720" s="215">
        <v>0</v>
      </c>
    </row>
    <row r="721" spans="1:2" x14ac:dyDescent="0.25">
      <c r="A721" s="213" t="s">
        <v>990</v>
      </c>
      <c r="B721" s="215">
        <v>0</v>
      </c>
    </row>
    <row r="722" spans="1:2" x14ac:dyDescent="0.25">
      <c r="A722" s="213" t="s">
        <v>991</v>
      </c>
      <c r="B722" s="215">
        <v>0</v>
      </c>
    </row>
    <row r="723" spans="1:2" x14ac:dyDescent="0.25">
      <c r="A723" s="213" t="s">
        <v>992</v>
      </c>
      <c r="B723" s="213" t="s">
        <v>994</v>
      </c>
    </row>
    <row r="724" spans="1:2" x14ac:dyDescent="0.25">
      <c r="A724" s="213" t="s">
        <v>993</v>
      </c>
      <c r="B724" s="213" t="s">
        <v>994</v>
      </c>
    </row>
    <row r="725" spans="1:2" x14ac:dyDescent="0.25">
      <c r="A725" s="213" t="s">
        <v>995</v>
      </c>
      <c r="B725" s="215">
        <v>0.12291666666666699</v>
      </c>
    </row>
    <row r="726" spans="1:2" x14ac:dyDescent="0.25">
      <c r="A726" s="213" t="s">
        <v>996</v>
      </c>
      <c r="B726" s="215">
        <v>0.12291666666666699</v>
      </c>
    </row>
    <row r="727" spans="1:2" x14ac:dyDescent="0.25">
      <c r="A727" s="213" t="s">
        <v>997</v>
      </c>
      <c r="B727" s="215">
        <v>0</v>
      </c>
    </row>
    <row r="728" spans="1:2" x14ac:dyDescent="0.25">
      <c r="A728" s="213" t="s">
        <v>998</v>
      </c>
      <c r="B728" s="215">
        <v>0</v>
      </c>
    </row>
    <row r="729" spans="1:2" x14ac:dyDescent="0.25">
      <c r="A729" s="213" t="s">
        <v>999</v>
      </c>
      <c r="B729" s="215">
        <v>1.6666666666666701E-2</v>
      </c>
    </row>
    <row r="730" spans="1:2" x14ac:dyDescent="0.25">
      <c r="A730" s="213" t="s">
        <v>1000</v>
      </c>
      <c r="B730" s="215">
        <v>1.6666666666666701E-2</v>
      </c>
    </row>
    <row r="731" spans="1:2" x14ac:dyDescent="0.25">
      <c r="A731" s="213" t="s">
        <v>1001</v>
      </c>
      <c r="B731" s="215">
        <v>0</v>
      </c>
    </row>
    <row r="732" spans="1:2" x14ac:dyDescent="0.25">
      <c r="A732" s="213" t="s">
        <v>1002</v>
      </c>
      <c r="B732" s="215">
        <v>0</v>
      </c>
    </row>
    <row r="733" spans="1:2" x14ac:dyDescent="0.25">
      <c r="A733" s="213" t="s">
        <v>1003</v>
      </c>
      <c r="B733" s="215">
        <v>5.5555555555555497E-3</v>
      </c>
    </row>
    <row r="734" spans="1:2" x14ac:dyDescent="0.25">
      <c r="A734" s="213" t="s">
        <v>1004</v>
      </c>
      <c r="B734" s="215">
        <v>5.5555555555555497E-3</v>
      </c>
    </row>
    <row r="735" spans="1:2" x14ac:dyDescent="0.25">
      <c r="A735" s="213" t="s">
        <v>1005</v>
      </c>
      <c r="B735" s="215">
        <v>0</v>
      </c>
    </row>
    <row r="736" spans="1:2" x14ac:dyDescent="0.25">
      <c r="A736" s="213" t="s">
        <v>1006</v>
      </c>
      <c r="B736" s="215">
        <v>0</v>
      </c>
    </row>
    <row r="737" spans="1:2" x14ac:dyDescent="0.25">
      <c r="A737" s="213" t="s">
        <v>1007</v>
      </c>
      <c r="B737" s="215">
        <v>0</v>
      </c>
    </row>
    <row r="738" spans="1:2" x14ac:dyDescent="0.25">
      <c r="A738" s="213" t="s">
        <v>1008</v>
      </c>
      <c r="B738" s="215">
        <v>0</v>
      </c>
    </row>
    <row r="739" spans="1:2" x14ac:dyDescent="0.25">
      <c r="A739" s="213" t="s">
        <v>1009</v>
      </c>
      <c r="B739" s="215">
        <v>1.38888888888889E-3</v>
      </c>
    </row>
    <row r="740" spans="1:2" x14ac:dyDescent="0.25">
      <c r="A740" s="213" t="s">
        <v>1010</v>
      </c>
      <c r="B740" s="215">
        <v>1.38888888888889E-3</v>
      </c>
    </row>
    <row r="741" spans="1:2" x14ac:dyDescent="0.25">
      <c r="A741" s="213" t="s">
        <v>1011</v>
      </c>
      <c r="B741" s="215">
        <v>0</v>
      </c>
    </row>
    <row r="742" spans="1:2" x14ac:dyDescent="0.25">
      <c r="A742" s="213" t="s">
        <v>1012</v>
      </c>
      <c r="B742" s="215">
        <v>0</v>
      </c>
    </row>
    <row r="743" spans="1:2" x14ac:dyDescent="0.25">
      <c r="A743" s="213" t="s">
        <v>1013</v>
      </c>
      <c r="B743" s="215">
        <v>0</v>
      </c>
    </row>
    <row r="744" spans="1:2" x14ac:dyDescent="0.25">
      <c r="A744" s="213" t="s">
        <v>1014</v>
      </c>
      <c r="B744" s="215">
        <v>0</v>
      </c>
    </row>
    <row r="745" spans="1:2" x14ac:dyDescent="0.25">
      <c r="A745" s="213" t="s">
        <v>1015</v>
      </c>
      <c r="B745" s="215">
        <v>0</v>
      </c>
    </row>
    <row r="746" spans="1:2" x14ac:dyDescent="0.25">
      <c r="A746" s="213" t="s">
        <v>1016</v>
      </c>
      <c r="B746" s="215">
        <v>0</v>
      </c>
    </row>
    <row r="747" spans="1:2" x14ac:dyDescent="0.25">
      <c r="A747" s="213" t="s">
        <v>1017</v>
      </c>
      <c r="B747" s="215">
        <v>0</v>
      </c>
    </row>
    <row r="748" spans="1:2" x14ac:dyDescent="0.25">
      <c r="A748" s="213" t="s">
        <v>1018</v>
      </c>
      <c r="B748" s="215">
        <v>0</v>
      </c>
    </row>
    <row r="749" spans="1:2" x14ac:dyDescent="0.25">
      <c r="A749" s="213" t="s">
        <v>1019</v>
      </c>
      <c r="B749" s="215">
        <v>0</v>
      </c>
    </row>
    <row r="750" spans="1:2" x14ac:dyDescent="0.25">
      <c r="A750" s="213" t="s">
        <v>1020</v>
      </c>
      <c r="B750" s="215">
        <v>0</v>
      </c>
    </row>
    <row r="751" spans="1:2" x14ac:dyDescent="0.25">
      <c r="A751" s="213" t="s">
        <v>1021</v>
      </c>
      <c r="B751" s="215">
        <v>2.29166666666667E-2</v>
      </c>
    </row>
    <row r="752" spans="1:2" x14ac:dyDescent="0.25">
      <c r="A752" s="213" t="s">
        <v>1022</v>
      </c>
      <c r="B752" s="215">
        <v>2.29166666666667E-2</v>
      </c>
    </row>
    <row r="753" spans="1:2" x14ac:dyDescent="0.25">
      <c r="A753" s="213" t="s">
        <v>1023</v>
      </c>
      <c r="B753" s="215">
        <v>0</v>
      </c>
    </row>
    <row r="754" spans="1:2" x14ac:dyDescent="0.25">
      <c r="A754" s="213" t="s">
        <v>1024</v>
      </c>
      <c r="B754" s="215">
        <v>0</v>
      </c>
    </row>
    <row r="755" spans="1:2" x14ac:dyDescent="0.25">
      <c r="A755" s="213" t="s">
        <v>1025</v>
      </c>
      <c r="B755" s="215">
        <v>0</v>
      </c>
    </row>
    <row r="756" spans="1:2" x14ac:dyDescent="0.25">
      <c r="A756" s="213" t="s">
        <v>1026</v>
      </c>
      <c r="B756" s="215">
        <v>0</v>
      </c>
    </row>
    <row r="757" spans="1:2" x14ac:dyDescent="0.25">
      <c r="A757" s="213" t="s">
        <v>1027</v>
      </c>
      <c r="B757" s="215">
        <v>0</v>
      </c>
    </row>
    <row r="758" spans="1:2" x14ac:dyDescent="0.25">
      <c r="A758" s="213" t="s">
        <v>1028</v>
      </c>
      <c r="B758" s="215">
        <v>0</v>
      </c>
    </row>
    <row r="759" spans="1:2" x14ac:dyDescent="0.25">
      <c r="A759" s="213" t="s">
        <v>1029</v>
      </c>
      <c r="B759" s="215">
        <v>0</v>
      </c>
    </row>
    <row r="760" spans="1:2" x14ac:dyDescent="0.25">
      <c r="A760" s="213" t="s">
        <v>1030</v>
      </c>
      <c r="B760" s="215">
        <v>0</v>
      </c>
    </row>
    <row r="761" spans="1:2" x14ac:dyDescent="0.25">
      <c r="A761" s="213" t="s">
        <v>1031</v>
      </c>
      <c r="B761" s="215">
        <v>0</v>
      </c>
    </row>
    <row r="762" spans="1:2" x14ac:dyDescent="0.25">
      <c r="A762" s="213" t="s">
        <v>1032</v>
      </c>
      <c r="B762" s="215">
        <v>0</v>
      </c>
    </row>
    <row r="763" spans="1:2" x14ac:dyDescent="0.25">
      <c r="A763" s="213" t="s">
        <v>1033</v>
      </c>
      <c r="B763" s="215">
        <v>0</v>
      </c>
    </row>
    <row r="764" spans="1:2" x14ac:dyDescent="0.25">
      <c r="A764" s="213" t="s">
        <v>1034</v>
      </c>
      <c r="B764" s="215">
        <v>0</v>
      </c>
    </row>
    <row r="765" spans="1:2" x14ac:dyDescent="0.25">
      <c r="A765" s="213" t="s">
        <v>1035</v>
      </c>
      <c r="B765" s="215">
        <v>1.18055555555556E-2</v>
      </c>
    </row>
    <row r="766" spans="1:2" x14ac:dyDescent="0.25">
      <c r="A766" s="213" t="s">
        <v>1036</v>
      </c>
      <c r="B766" s="215">
        <v>1.18055555555556E-2</v>
      </c>
    </row>
    <row r="767" spans="1:2" x14ac:dyDescent="0.25">
      <c r="A767" s="213" t="s">
        <v>1037</v>
      </c>
      <c r="B767" s="215">
        <v>0</v>
      </c>
    </row>
    <row r="768" spans="1:2" x14ac:dyDescent="0.25">
      <c r="A768" s="213" t="s">
        <v>1038</v>
      </c>
      <c r="B768" s="215">
        <v>0</v>
      </c>
    </row>
    <row r="769" spans="1:2" x14ac:dyDescent="0.25">
      <c r="A769" s="213" t="s">
        <v>1039</v>
      </c>
      <c r="B769" s="215">
        <v>0</v>
      </c>
    </row>
    <row r="770" spans="1:2" x14ac:dyDescent="0.25">
      <c r="A770" s="213" t="s">
        <v>1040</v>
      </c>
      <c r="B770" s="215">
        <v>0</v>
      </c>
    </row>
    <row r="771" spans="1:2" x14ac:dyDescent="0.25">
      <c r="A771" s="213" t="s">
        <v>1041</v>
      </c>
      <c r="B771" s="215">
        <v>0</v>
      </c>
    </row>
    <row r="772" spans="1:2" x14ac:dyDescent="0.25">
      <c r="A772" s="213" t="s">
        <v>1042</v>
      </c>
      <c r="B772" s="215">
        <v>0</v>
      </c>
    </row>
    <row r="773" spans="1:2" x14ac:dyDescent="0.25">
      <c r="A773" s="213" t="s">
        <v>1043</v>
      </c>
      <c r="B773" s="215">
        <v>0</v>
      </c>
    </row>
    <row r="774" spans="1:2" x14ac:dyDescent="0.25">
      <c r="A774" s="213" t="s">
        <v>1044</v>
      </c>
      <c r="B774" s="215">
        <v>0</v>
      </c>
    </row>
    <row r="775" spans="1:2" x14ac:dyDescent="0.25">
      <c r="A775" s="213" t="s">
        <v>1045</v>
      </c>
      <c r="B775" s="215">
        <v>0</v>
      </c>
    </row>
    <row r="776" spans="1:2" x14ac:dyDescent="0.25">
      <c r="A776" s="213" t="s">
        <v>1046</v>
      </c>
      <c r="B776" s="215">
        <v>0</v>
      </c>
    </row>
    <row r="777" spans="1:2" x14ac:dyDescent="0.25">
      <c r="A777" s="213" t="s">
        <v>1047</v>
      </c>
      <c r="B777" s="215">
        <v>0</v>
      </c>
    </row>
    <row r="778" spans="1:2" x14ac:dyDescent="0.25">
      <c r="A778" s="213" t="s">
        <v>1048</v>
      </c>
      <c r="B778" s="215">
        <v>0</v>
      </c>
    </row>
    <row r="779" spans="1:2" x14ac:dyDescent="0.25">
      <c r="A779" s="213" t="s">
        <v>1049</v>
      </c>
      <c r="B779" s="215">
        <v>0</v>
      </c>
    </row>
    <row r="780" spans="1:2" x14ac:dyDescent="0.25">
      <c r="A780" s="213" t="s">
        <v>1050</v>
      </c>
      <c r="B780" s="215">
        <v>0</v>
      </c>
    </row>
    <row r="781" spans="1:2" x14ac:dyDescent="0.25">
      <c r="A781" s="213" t="s">
        <v>1051</v>
      </c>
      <c r="B781" s="215">
        <v>0</v>
      </c>
    </row>
    <row r="782" spans="1:2" x14ac:dyDescent="0.25">
      <c r="A782" s="213" t="s">
        <v>1052</v>
      </c>
      <c r="B782" s="215">
        <v>0</v>
      </c>
    </row>
    <row r="783" spans="1:2" x14ac:dyDescent="0.25">
      <c r="A783" s="213" t="s">
        <v>1053</v>
      </c>
      <c r="B783" s="215">
        <v>0</v>
      </c>
    </row>
    <row r="784" spans="1:2" x14ac:dyDescent="0.25">
      <c r="A784" s="213" t="s">
        <v>1054</v>
      </c>
      <c r="B784" s="215">
        <v>0</v>
      </c>
    </row>
    <row r="785" spans="1:2" x14ac:dyDescent="0.25">
      <c r="A785" s="213" t="s">
        <v>1055</v>
      </c>
      <c r="B785" s="215">
        <v>0</v>
      </c>
    </row>
    <row r="786" spans="1:2" x14ac:dyDescent="0.25">
      <c r="A786" s="213" t="s">
        <v>1056</v>
      </c>
      <c r="B786" s="215">
        <v>0</v>
      </c>
    </row>
    <row r="787" spans="1:2" x14ac:dyDescent="0.25">
      <c r="A787" s="213" t="s">
        <v>1057</v>
      </c>
      <c r="B787" s="215">
        <v>0</v>
      </c>
    </row>
    <row r="788" spans="1:2" x14ac:dyDescent="0.25">
      <c r="A788" s="213" t="s">
        <v>1058</v>
      </c>
      <c r="B788" s="215">
        <v>0</v>
      </c>
    </row>
    <row r="789" spans="1:2" x14ac:dyDescent="0.25">
      <c r="A789" s="213" t="s">
        <v>1059</v>
      </c>
      <c r="B789" s="215">
        <v>0</v>
      </c>
    </row>
    <row r="790" spans="1:2" x14ac:dyDescent="0.25">
      <c r="A790" s="213" t="s">
        <v>1060</v>
      </c>
      <c r="B790" s="215">
        <v>0</v>
      </c>
    </row>
    <row r="791" spans="1:2" x14ac:dyDescent="0.25">
      <c r="A791" s="213" t="s">
        <v>1061</v>
      </c>
      <c r="B791" s="215">
        <v>0</v>
      </c>
    </row>
    <row r="792" spans="1:2" x14ac:dyDescent="0.25">
      <c r="A792" s="213" t="s">
        <v>1062</v>
      </c>
      <c r="B792" s="215">
        <v>0</v>
      </c>
    </row>
    <row r="793" spans="1:2" x14ac:dyDescent="0.25">
      <c r="A793" s="213" t="s">
        <v>1063</v>
      </c>
      <c r="B793" s="215">
        <v>0</v>
      </c>
    </row>
    <row r="794" spans="1:2" x14ac:dyDescent="0.25">
      <c r="A794" s="213" t="s">
        <v>1064</v>
      </c>
      <c r="B794" s="215">
        <v>0</v>
      </c>
    </row>
    <row r="795" spans="1:2" x14ac:dyDescent="0.25">
      <c r="A795" s="213" t="s">
        <v>1065</v>
      </c>
      <c r="B795" s="215">
        <v>8.3333333333333297E-3</v>
      </c>
    </row>
    <row r="796" spans="1:2" x14ac:dyDescent="0.25">
      <c r="A796" s="213" t="s">
        <v>1066</v>
      </c>
      <c r="B796" s="215">
        <v>8.3333333333333297E-3</v>
      </c>
    </row>
    <row r="797" spans="1:2" x14ac:dyDescent="0.25">
      <c r="A797" s="213" t="s">
        <v>1067</v>
      </c>
      <c r="B797" s="215">
        <v>0</v>
      </c>
    </row>
    <row r="798" spans="1:2" x14ac:dyDescent="0.25">
      <c r="A798" s="213" t="s">
        <v>1068</v>
      </c>
      <c r="B798" s="215">
        <v>0</v>
      </c>
    </row>
    <row r="799" spans="1:2" x14ac:dyDescent="0.25">
      <c r="A799" s="213" t="s">
        <v>1069</v>
      </c>
      <c r="B799" s="215">
        <v>0</v>
      </c>
    </row>
    <row r="800" spans="1:2" x14ac:dyDescent="0.25">
      <c r="A800" s="213" t="s">
        <v>1070</v>
      </c>
      <c r="B800" s="215">
        <v>0</v>
      </c>
    </row>
    <row r="801" spans="1:2" x14ac:dyDescent="0.25">
      <c r="A801" s="213" t="s">
        <v>1071</v>
      </c>
      <c r="B801" s="215">
        <v>0</v>
      </c>
    </row>
    <row r="802" spans="1:2" x14ac:dyDescent="0.25">
      <c r="A802" s="213" t="s">
        <v>1072</v>
      </c>
      <c r="B802" s="215">
        <v>0</v>
      </c>
    </row>
    <row r="803" spans="1:2" x14ac:dyDescent="0.25">
      <c r="A803" s="213" t="s">
        <v>1073</v>
      </c>
      <c r="B803" s="215">
        <v>0</v>
      </c>
    </row>
    <row r="804" spans="1:2" x14ac:dyDescent="0.25">
      <c r="A804" s="213" t="s">
        <v>1074</v>
      </c>
      <c r="B804" s="215">
        <v>0</v>
      </c>
    </row>
    <row r="805" spans="1:2" x14ac:dyDescent="0.25">
      <c r="A805" s="213" t="s">
        <v>1075</v>
      </c>
      <c r="B805" s="215">
        <v>0</v>
      </c>
    </row>
    <row r="806" spans="1:2" x14ac:dyDescent="0.25">
      <c r="A806" s="213" t="s">
        <v>1076</v>
      </c>
      <c r="B806" s="215">
        <v>0</v>
      </c>
    </row>
    <row r="807" spans="1:2" x14ac:dyDescent="0.25">
      <c r="A807" s="213" t="s">
        <v>1077</v>
      </c>
      <c r="B807" s="215">
        <v>0</v>
      </c>
    </row>
    <row r="808" spans="1:2" x14ac:dyDescent="0.25">
      <c r="A808" s="213" t="s">
        <v>1078</v>
      </c>
      <c r="B808" s="215">
        <v>0</v>
      </c>
    </row>
    <row r="809" spans="1:2" x14ac:dyDescent="0.25">
      <c r="A809" s="213" t="s">
        <v>1079</v>
      </c>
      <c r="B809" s="215">
        <v>0</v>
      </c>
    </row>
    <row r="810" spans="1:2" x14ac:dyDescent="0.25">
      <c r="A810" s="213" t="s">
        <v>1080</v>
      </c>
      <c r="B810" s="215">
        <v>0</v>
      </c>
    </row>
    <row r="811" spans="1:2" x14ac:dyDescent="0.25">
      <c r="A811" s="213" t="s">
        <v>1081</v>
      </c>
      <c r="B811" s="215">
        <v>0</v>
      </c>
    </row>
    <row r="812" spans="1:2" x14ac:dyDescent="0.25">
      <c r="A812" s="213" t="s">
        <v>1082</v>
      </c>
      <c r="B812" s="215">
        <v>0</v>
      </c>
    </row>
    <row r="813" spans="1:2" x14ac:dyDescent="0.25">
      <c r="A813" s="213" t="s">
        <v>1083</v>
      </c>
      <c r="B813" s="215">
        <v>0</v>
      </c>
    </row>
    <row r="814" spans="1:2" x14ac:dyDescent="0.25">
      <c r="A814" s="213" t="s">
        <v>1084</v>
      </c>
      <c r="B814" s="215">
        <v>0</v>
      </c>
    </row>
    <row r="815" spans="1:2" x14ac:dyDescent="0.25">
      <c r="A815" s="213" t="s">
        <v>1085</v>
      </c>
      <c r="B815" s="215">
        <v>0</v>
      </c>
    </row>
    <row r="816" spans="1:2" x14ac:dyDescent="0.25">
      <c r="A816" s="213" t="s">
        <v>1086</v>
      </c>
      <c r="B816" s="215">
        <v>0</v>
      </c>
    </row>
    <row r="817" spans="1:2" x14ac:dyDescent="0.25">
      <c r="A817" s="213" t="s">
        <v>1087</v>
      </c>
      <c r="B817" s="215">
        <v>6.9444444444444397E-3</v>
      </c>
    </row>
    <row r="818" spans="1:2" x14ac:dyDescent="0.25">
      <c r="A818" s="213" t="s">
        <v>1088</v>
      </c>
      <c r="B818" s="215">
        <v>6.9444444444444397E-3</v>
      </c>
    </row>
    <row r="819" spans="1:2" x14ac:dyDescent="0.25">
      <c r="A819" s="213" t="s">
        <v>1089</v>
      </c>
      <c r="B819" s="215">
        <v>0</v>
      </c>
    </row>
    <row r="820" spans="1:2" x14ac:dyDescent="0.25">
      <c r="A820" s="213" t="s">
        <v>1090</v>
      </c>
      <c r="B820" s="215">
        <v>0</v>
      </c>
    </row>
    <row r="821" spans="1:2" x14ac:dyDescent="0.25">
      <c r="A821" s="213" t="s">
        <v>1091</v>
      </c>
      <c r="B821" s="215">
        <v>0</v>
      </c>
    </row>
    <row r="822" spans="1:2" x14ac:dyDescent="0.25">
      <c r="A822" s="213" t="s">
        <v>1092</v>
      </c>
      <c r="B822" s="215">
        <v>0</v>
      </c>
    </row>
    <row r="823" spans="1:2" x14ac:dyDescent="0.25">
      <c r="A823" s="213" t="s">
        <v>1093</v>
      </c>
      <c r="B823" s="215">
        <v>0</v>
      </c>
    </row>
    <row r="824" spans="1:2" x14ac:dyDescent="0.25">
      <c r="A824" s="213" t="s">
        <v>1094</v>
      </c>
      <c r="B824" s="215">
        <v>0</v>
      </c>
    </row>
    <row r="825" spans="1:2" x14ac:dyDescent="0.25">
      <c r="A825" s="213" t="s">
        <v>1095</v>
      </c>
      <c r="B825" s="215">
        <v>0</v>
      </c>
    </row>
    <row r="826" spans="1:2" x14ac:dyDescent="0.25">
      <c r="A826" s="213" t="s">
        <v>1096</v>
      </c>
      <c r="B826" s="215">
        <v>0</v>
      </c>
    </row>
    <row r="827" spans="1:2" x14ac:dyDescent="0.25">
      <c r="A827" s="213" t="s">
        <v>1097</v>
      </c>
      <c r="B827" s="215">
        <v>3.2638888888888898E-2</v>
      </c>
    </row>
    <row r="828" spans="1:2" x14ac:dyDescent="0.25">
      <c r="A828" s="213" t="s">
        <v>1098</v>
      </c>
      <c r="B828" s="215">
        <v>3.2638888888888898E-2</v>
      </c>
    </row>
    <row r="829" spans="1:2" x14ac:dyDescent="0.25">
      <c r="A829" s="213" t="s">
        <v>1099</v>
      </c>
      <c r="B829" s="215">
        <v>0</v>
      </c>
    </row>
    <row r="830" spans="1:2" x14ac:dyDescent="0.25">
      <c r="A830" s="213" t="s">
        <v>1100</v>
      </c>
      <c r="B830" s="215">
        <v>0</v>
      </c>
    </row>
    <row r="831" spans="1:2" x14ac:dyDescent="0.25">
      <c r="A831" s="213" t="s">
        <v>1101</v>
      </c>
      <c r="B831" s="215">
        <v>0</v>
      </c>
    </row>
    <row r="832" spans="1:2" x14ac:dyDescent="0.25">
      <c r="A832" s="213" t="s">
        <v>1102</v>
      </c>
      <c r="B832" s="215">
        <v>0</v>
      </c>
    </row>
    <row r="833" spans="1:2" x14ac:dyDescent="0.25">
      <c r="A833" s="213" t="s">
        <v>1103</v>
      </c>
      <c r="B833" s="215">
        <v>0.25208333333333299</v>
      </c>
    </row>
    <row r="834" spans="1:2" x14ac:dyDescent="0.25">
      <c r="A834" s="213" t="s">
        <v>1104</v>
      </c>
      <c r="B834" s="215">
        <v>0.25208333333333299</v>
      </c>
    </row>
    <row r="835" spans="1:2" x14ac:dyDescent="0.25">
      <c r="A835" s="213" t="s">
        <v>1105</v>
      </c>
      <c r="B835" s="215">
        <v>0</v>
      </c>
    </row>
    <row r="836" spans="1:2" x14ac:dyDescent="0.25">
      <c r="A836" s="213" t="s">
        <v>1106</v>
      </c>
      <c r="B836" s="215">
        <v>0</v>
      </c>
    </row>
    <row r="837" spans="1:2" x14ac:dyDescent="0.25">
      <c r="A837" s="213" t="s">
        <v>1107</v>
      </c>
      <c r="B837" s="215">
        <v>0</v>
      </c>
    </row>
    <row r="838" spans="1:2" x14ac:dyDescent="0.25">
      <c r="A838" s="213" t="s">
        <v>1108</v>
      </c>
      <c r="B838" s="215">
        <v>0</v>
      </c>
    </row>
    <row r="839" spans="1:2" x14ac:dyDescent="0.25">
      <c r="A839" s="213" t="s">
        <v>1109</v>
      </c>
      <c r="B839" s="215">
        <v>0</v>
      </c>
    </row>
    <row r="840" spans="1:2" x14ac:dyDescent="0.25">
      <c r="A840" s="213" t="s">
        <v>1110</v>
      </c>
      <c r="B840" s="215">
        <v>0</v>
      </c>
    </row>
    <row r="841" spans="1:2" x14ac:dyDescent="0.25">
      <c r="A841" s="213" t="s">
        <v>1111</v>
      </c>
      <c r="B841" s="215">
        <v>0</v>
      </c>
    </row>
    <row r="842" spans="1:2" x14ac:dyDescent="0.25">
      <c r="A842" s="213" t="s">
        <v>1112</v>
      </c>
      <c r="B842" s="215">
        <v>0</v>
      </c>
    </row>
    <row r="843" spans="1:2" x14ac:dyDescent="0.25">
      <c r="A843" s="213" t="s">
        <v>1113</v>
      </c>
      <c r="B843" s="215">
        <v>0</v>
      </c>
    </row>
    <row r="844" spans="1:2" x14ac:dyDescent="0.25">
      <c r="A844" s="213" t="s">
        <v>1114</v>
      </c>
      <c r="B844" s="215">
        <v>0</v>
      </c>
    </row>
    <row r="845" spans="1:2" x14ac:dyDescent="0.25">
      <c r="A845" s="213" t="s">
        <v>1115</v>
      </c>
      <c r="B845" s="215">
        <v>0</v>
      </c>
    </row>
    <row r="846" spans="1:2" x14ac:dyDescent="0.25">
      <c r="A846" s="213" t="s">
        <v>1116</v>
      </c>
      <c r="B846" s="215">
        <v>0</v>
      </c>
    </row>
    <row r="847" spans="1:2" x14ac:dyDescent="0.25">
      <c r="A847" s="213" t="s">
        <v>1117</v>
      </c>
      <c r="B847" s="215">
        <v>0</v>
      </c>
    </row>
    <row r="848" spans="1:2" x14ac:dyDescent="0.25">
      <c r="A848" s="213" t="s">
        <v>1118</v>
      </c>
      <c r="B848" s="215">
        <v>0</v>
      </c>
    </row>
    <row r="849" spans="1:2" x14ac:dyDescent="0.25">
      <c r="A849" s="213" t="s">
        <v>1119</v>
      </c>
      <c r="B849" s="215">
        <v>2.5000000000000001E-2</v>
      </c>
    </row>
    <row r="850" spans="1:2" x14ac:dyDescent="0.25">
      <c r="A850" s="213" t="s">
        <v>1120</v>
      </c>
      <c r="B850" s="215">
        <v>2.5000000000000001E-2</v>
      </c>
    </row>
    <row r="851" spans="1:2" x14ac:dyDescent="0.25">
      <c r="A851" s="213" t="s">
        <v>1121</v>
      </c>
      <c r="B851" s="215">
        <v>0</v>
      </c>
    </row>
    <row r="852" spans="1:2" x14ac:dyDescent="0.25">
      <c r="A852" s="213" t="s">
        <v>1122</v>
      </c>
      <c r="B852" s="215">
        <v>0</v>
      </c>
    </row>
    <row r="853" spans="1:2" x14ac:dyDescent="0.25">
      <c r="A853" s="213" t="s">
        <v>1123</v>
      </c>
      <c r="B853" s="215">
        <v>0</v>
      </c>
    </row>
    <row r="854" spans="1:2" x14ac:dyDescent="0.25">
      <c r="A854" s="213" t="s">
        <v>1124</v>
      </c>
      <c r="B854" s="215">
        <v>0</v>
      </c>
    </row>
    <row r="855" spans="1:2" x14ac:dyDescent="0.25">
      <c r="A855" s="213" t="s">
        <v>1125</v>
      </c>
      <c r="B855" s="215">
        <v>0</v>
      </c>
    </row>
    <row r="856" spans="1:2" x14ac:dyDescent="0.25">
      <c r="A856" s="213" t="s">
        <v>1126</v>
      </c>
      <c r="B856" s="215">
        <v>0</v>
      </c>
    </row>
    <row r="857" spans="1:2" x14ac:dyDescent="0.25">
      <c r="A857" s="213" t="s">
        <v>1127</v>
      </c>
      <c r="B857" s="215">
        <v>6.9444444444444406E-2</v>
      </c>
    </row>
    <row r="858" spans="1:2" x14ac:dyDescent="0.25">
      <c r="A858" s="213" t="s">
        <v>1128</v>
      </c>
      <c r="B858" s="215">
        <v>6.9444444444444406E-2</v>
      </c>
    </row>
    <row r="859" spans="1:2" x14ac:dyDescent="0.25">
      <c r="A859" s="213" t="s">
        <v>1129</v>
      </c>
      <c r="B859" s="215">
        <v>0</v>
      </c>
    </row>
    <row r="860" spans="1:2" x14ac:dyDescent="0.25">
      <c r="A860" s="213" t="s">
        <v>1130</v>
      </c>
      <c r="B860" s="215">
        <v>0</v>
      </c>
    </row>
    <row r="861" spans="1:2" x14ac:dyDescent="0.25">
      <c r="A861" s="213" t="s">
        <v>1131</v>
      </c>
      <c r="B861" s="215">
        <v>0</v>
      </c>
    </row>
    <row r="862" spans="1:2" x14ac:dyDescent="0.25">
      <c r="A862" s="213" t="s">
        <v>1132</v>
      </c>
      <c r="B862" s="215">
        <v>0</v>
      </c>
    </row>
    <row r="863" spans="1:2" x14ac:dyDescent="0.25">
      <c r="A863" s="213" t="s">
        <v>1133</v>
      </c>
      <c r="B863" s="215">
        <v>0</v>
      </c>
    </row>
    <row r="864" spans="1:2" x14ac:dyDescent="0.25">
      <c r="A864" s="213" t="s">
        <v>1134</v>
      </c>
      <c r="B864" s="215">
        <v>0</v>
      </c>
    </row>
    <row r="865" spans="1:2" x14ac:dyDescent="0.25">
      <c r="A865" s="213" t="s">
        <v>1135</v>
      </c>
      <c r="B865" s="215">
        <v>0</v>
      </c>
    </row>
    <row r="866" spans="1:2" x14ac:dyDescent="0.25">
      <c r="A866" s="213" t="s">
        <v>1136</v>
      </c>
      <c r="B866" s="215">
        <v>0</v>
      </c>
    </row>
    <row r="867" spans="1:2" x14ac:dyDescent="0.25">
      <c r="A867" s="213" t="s">
        <v>1137</v>
      </c>
      <c r="B867" s="215">
        <v>0</v>
      </c>
    </row>
    <row r="868" spans="1:2" x14ac:dyDescent="0.25">
      <c r="A868" s="213" t="s">
        <v>1138</v>
      </c>
      <c r="B868" s="215">
        <v>0</v>
      </c>
    </row>
    <row r="869" spans="1:2" x14ac:dyDescent="0.25">
      <c r="A869" s="213" t="s">
        <v>1139</v>
      </c>
      <c r="B869" s="215">
        <v>0</v>
      </c>
    </row>
    <row r="870" spans="1:2" x14ac:dyDescent="0.25">
      <c r="A870" s="213" t="s">
        <v>1140</v>
      </c>
      <c r="B870" s="215">
        <v>0</v>
      </c>
    </row>
    <row r="871" spans="1:2" x14ac:dyDescent="0.25">
      <c r="A871" s="213" t="s">
        <v>1141</v>
      </c>
      <c r="B871" s="215">
        <v>0</v>
      </c>
    </row>
    <row r="872" spans="1:2" x14ac:dyDescent="0.25">
      <c r="A872" s="213" t="s">
        <v>1142</v>
      </c>
      <c r="B872" s="215">
        <v>0</v>
      </c>
    </row>
    <row r="873" spans="1:2" x14ac:dyDescent="0.25">
      <c r="A873" s="213" t="s">
        <v>1143</v>
      </c>
      <c r="B873" s="213">
        <v>0</v>
      </c>
    </row>
    <row r="874" spans="1:2" x14ac:dyDescent="0.25">
      <c r="A874" s="213" t="s">
        <v>1144</v>
      </c>
      <c r="B874" s="213">
        <v>0</v>
      </c>
    </row>
    <row r="875" spans="1:2" x14ac:dyDescent="0.25">
      <c r="A875" s="213" t="s">
        <v>1145</v>
      </c>
      <c r="B875" s="215">
        <v>0</v>
      </c>
    </row>
    <row r="876" spans="1:2" x14ac:dyDescent="0.25">
      <c r="A876" s="213" t="s">
        <v>1146</v>
      </c>
      <c r="B876" s="215">
        <v>0</v>
      </c>
    </row>
    <row r="877" spans="1:2" x14ac:dyDescent="0.25">
      <c r="A877" s="213" t="s">
        <v>1147</v>
      </c>
      <c r="B877" s="215">
        <v>0</v>
      </c>
    </row>
    <row r="878" spans="1:2" x14ac:dyDescent="0.25">
      <c r="A878" s="213" t="s">
        <v>1148</v>
      </c>
      <c r="B878" s="215">
        <v>5.9027777777777797E-2</v>
      </c>
    </row>
    <row r="879" spans="1:2" x14ac:dyDescent="0.25">
      <c r="A879" s="213" t="s">
        <v>1149</v>
      </c>
      <c r="B879" s="215">
        <v>5.9027777777777797E-2</v>
      </c>
    </row>
    <row r="880" spans="1:2" x14ac:dyDescent="0.25">
      <c r="A880" s="213" t="s">
        <v>1150</v>
      </c>
      <c r="B880" s="215">
        <v>0.37916666666666698</v>
      </c>
    </row>
    <row r="881" spans="1:2" x14ac:dyDescent="0.25">
      <c r="A881" s="213" t="s">
        <v>1151</v>
      </c>
      <c r="B881" s="213" t="s">
        <v>1192</v>
      </c>
    </row>
    <row r="882" spans="1:2" x14ac:dyDescent="0.25">
      <c r="A882" s="213" t="s">
        <v>1152</v>
      </c>
      <c r="B882" s="213" t="s">
        <v>1194</v>
      </c>
    </row>
    <row r="883" spans="1:2" x14ac:dyDescent="0.25">
      <c r="A883" s="213" t="s">
        <v>1153</v>
      </c>
      <c r="B883" s="215">
        <v>2.29166666666667E-2</v>
      </c>
    </row>
    <row r="884" spans="1:2" x14ac:dyDescent="0.25">
      <c r="A884" s="213" t="s">
        <v>1154</v>
      </c>
      <c r="B884" s="215">
        <v>9.7222222222222206E-3</v>
      </c>
    </row>
    <row r="885" spans="1:2" x14ac:dyDescent="0.25">
      <c r="A885" s="213" t="s">
        <v>1155</v>
      </c>
      <c r="B885" s="215">
        <v>3.2638888888888898E-2</v>
      </c>
    </row>
    <row r="886" spans="1:2" x14ac:dyDescent="0.25">
      <c r="A886" s="213" t="s">
        <v>1156</v>
      </c>
      <c r="B886" s="215">
        <v>0</v>
      </c>
    </row>
    <row r="887" spans="1:2" x14ac:dyDescent="0.25">
      <c r="A887" s="213" t="s">
        <v>1157</v>
      </c>
      <c r="B887" s="215">
        <v>0</v>
      </c>
    </row>
    <row r="888" spans="1:2" x14ac:dyDescent="0.25">
      <c r="A888" s="213" t="s">
        <v>1158</v>
      </c>
      <c r="B888" s="215">
        <v>0</v>
      </c>
    </row>
    <row r="889" spans="1:2" x14ac:dyDescent="0.25">
      <c r="A889" s="213" t="s">
        <v>1159</v>
      </c>
      <c r="B889" s="215">
        <v>0.25208333333333299</v>
      </c>
    </row>
    <row r="890" spans="1:2" x14ac:dyDescent="0.25">
      <c r="A890" s="213" t="s">
        <v>1160</v>
      </c>
      <c r="B890" s="215">
        <v>0</v>
      </c>
    </row>
    <row r="891" spans="1:2" x14ac:dyDescent="0.25">
      <c r="A891" s="213" t="s">
        <v>1161</v>
      </c>
      <c r="B891" s="215">
        <v>0.25208333333333299</v>
      </c>
    </row>
    <row r="892" spans="1:2" x14ac:dyDescent="0.25">
      <c r="A892" s="213" t="s">
        <v>1162</v>
      </c>
      <c r="B892" s="215">
        <v>0</v>
      </c>
    </row>
    <row r="893" spans="1:2" x14ac:dyDescent="0.25">
      <c r="A893" s="213" t="s">
        <v>1163</v>
      </c>
      <c r="B893" s="215">
        <v>0</v>
      </c>
    </row>
    <row r="894" spans="1:2" x14ac:dyDescent="0.25">
      <c r="A894" s="213" t="s">
        <v>1164</v>
      </c>
      <c r="B894" s="215">
        <v>0</v>
      </c>
    </row>
    <row r="895" spans="1:2" x14ac:dyDescent="0.25">
      <c r="A895" s="213" t="s">
        <v>1165</v>
      </c>
      <c r="B895" s="215">
        <v>0</v>
      </c>
    </row>
    <row r="896" spans="1:2" x14ac:dyDescent="0.25">
      <c r="A896" s="213" t="s">
        <v>1166</v>
      </c>
      <c r="B896" s="215">
        <v>0</v>
      </c>
    </row>
    <row r="897" spans="1:2" x14ac:dyDescent="0.25">
      <c r="A897" s="213" t="s">
        <v>1167</v>
      </c>
      <c r="B897" s="215">
        <v>0</v>
      </c>
    </row>
    <row r="898" spans="1:2" x14ac:dyDescent="0.25">
      <c r="A898" s="213" t="s">
        <v>1168</v>
      </c>
      <c r="B898" s="215">
        <v>9.2361111111111102E-2</v>
      </c>
    </row>
    <row r="899" spans="1:2" x14ac:dyDescent="0.25">
      <c r="A899" s="213" t="s">
        <v>1169</v>
      </c>
      <c r="B899" s="215">
        <v>2.0833333333333298E-3</v>
      </c>
    </row>
    <row r="900" spans="1:2" x14ac:dyDescent="0.25">
      <c r="A900" s="213" t="s">
        <v>1170</v>
      </c>
      <c r="B900" s="215">
        <v>9.44444444444444E-2</v>
      </c>
    </row>
    <row r="901" spans="1:2" x14ac:dyDescent="0.25">
      <c r="A901" s="213" t="s">
        <v>1171</v>
      </c>
      <c r="B901" s="215">
        <v>0</v>
      </c>
    </row>
    <row r="902" spans="1:2" x14ac:dyDescent="0.25">
      <c r="A902" s="213" t="s">
        <v>1172</v>
      </c>
      <c r="B902" s="215">
        <v>0</v>
      </c>
    </row>
    <row r="903" spans="1:2" x14ac:dyDescent="0.25">
      <c r="A903" s="213" t="s">
        <v>1173</v>
      </c>
      <c r="B903" s="215">
        <v>0</v>
      </c>
    </row>
    <row r="904" spans="1:2" x14ac:dyDescent="0.25">
      <c r="A904" s="213" t="s">
        <v>1174</v>
      </c>
      <c r="B904" s="215">
        <v>0.74652777777777801</v>
      </c>
    </row>
    <row r="905" spans="1:2" x14ac:dyDescent="0.25">
      <c r="A905" s="213" t="s">
        <v>1175</v>
      </c>
      <c r="B905" s="213" t="s">
        <v>1233</v>
      </c>
    </row>
    <row r="906" spans="1:2" x14ac:dyDescent="0.25">
      <c r="A906" s="213" t="s">
        <v>1176</v>
      </c>
      <c r="B906" s="213" t="s">
        <v>1234</v>
      </c>
    </row>
    <row r="907" spans="1:2" x14ac:dyDescent="0.25">
      <c r="A907" s="213" t="s">
        <v>1177</v>
      </c>
      <c r="B907" s="213" t="s">
        <v>1235</v>
      </c>
    </row>
    <row r="908" spans="1:2" x14ac:dyDescent="0.25">
      <c r="A908" s="213" t="s">
        <v>1178</v>
      </c>
      <c r="B908" s="213" t="s">
        <v>1236</v>
      </c>
    </row>
    <row r="909" spans="1:2" x14ac:dyDescent="0.25">
      <c r="A909" s="213" t="s">
        <v>1179</v>
      </c>
      <c r="B909" s="213">
        <v>7.27</v>
      </c>
    </row>
    <row r="910" spans="1:2" x14ac:dyDescent="0.25">
      <c r="A910" s="213" t="s">
        <v>1180</v>
      </c>
      <c r="B910" s="213" t="s">
        <v>1237</v>
      </c>
    </row>
    <row r="911" spans="1:2" x14ac:dyDescent="0.25">
      <c r="A911" s="213" t="s">
        <v>1181</v>
      </c>
      <c r="B911" s="213" t="s">
        <v>1238</v>
      </c>
    </row>
    <row r="912" spans="1:2" x14ac:dyDescent="0.25">
      <c r="A912" s="213" t="s">
        <v>1182</v>
      </c>
      <c r="B912" s="213" t="s">
        <v>1239</v>
      </c>
    </row>
    <row r="913" spans="1:2" x14ac:dyDescent="0.25">
      <c r="A913" s="213" t="s">
        <v>1183</v>
      </c>
      <c r="B913" s="215">
        <v>0.87986111111111098</v>
      </c>
    </row>
    <row r="914" spans="1:2" x14ac:dyDescent="0.25">
      <c r="A914" s="213" t="s">
        <v>1184</v>
      </c>
      <c r="B914" s="213" t="s">
        <v>1240</v>
      </c>
    </row>
    <row r="915" spans="1:2" x14ac:dyDescent="0.25">
      <c r="A915" s="213" t="s">
        <v>1185</v>
      </c>
      <c r="B915" s="213" t="s">
        <v>1194</v>
      </c>
    </row>
    <row r="916" spans="1:2" x14ac:dyDescent="0.25">
      <c r="A916" s="213" t="s">
        <v>1186</v>
      </c>
      <c r="B916" s="215">
        <v>9.44444444444444E-2</v>
      </c>
    </row>
    <row r="917" spans="1:2" x14ac:dyDescent="0.25">
      <c r="A917" s="213" t="s">
        <v>1187</v>
      </c>
      <c r="B917" s="215">
        <v>0</v>
      </c>
    </row>
    <row r="918" spans="1:2" x14ac:dyDescent="0.25">
      <c r="A918" s="213" t="s">
        <v>1188</v>
      </c>
      <c r="B918" s="215">
        <v>5.9027777777777797E-2</v>
      </c>
    </row>
    <row r="919" spans="1:2" x14ac:dyDescent="0.25">
      <c r="A919" s="213" t="s">
        <v>1189</v>
      </c>
      <c r="B919" s="215">
        <v>5.9027777777777797E-2</v>
      </c>
    </row>
    <row r="920" spans="1:2" x14ac:dyDescent="0.25">
      <c r="A920" s="213" t="s">
        <v>1190</v>
      </c>
      <c r="B920" s="215">
        <v>0.37916666666666698</v>
      </c>
    </row>
    <row r="921" spans="1:2" x14ac:dyDescent="0.25">
      <c r="A921" s="213" t="s">
        <v>1191</v>
      </c>
      <c r="B921" s="213" t="s">
        <v>1192</v>
      </c>
    </row>
    <row r="922" spans="1:2" x14ac:dyDescent="0.25">
      <c r="A922" s="213" t="s">
        <v>1193</v>
      </c>
      <c r="B922" s="213" t="s">
        <v>1194</v>
      </c>
    </row>
    <row r="923" spans="1:2" x14ac:dyDescent="0.25">
      <c r="A923" s="213" t="s">
        <v>1195</v>
      </c>
      <c r="B923" s="215">
        <v>2.29166666666667E-2</v>
      </c>
    </row>
    <row r="924" spans="1:2" x14ac:dyDescent="0.25">
      <c r="A924" s="213" t="s">
        <v>1196</v>
      </c>
      <c r="B924" s="215">
        <v>9.7222222222222206E-3</v>
      </c>
    </row>
    <row r="925" spans="1:2" x14ac:dyDescent="0.25">
      <c r="A925" s="213" t="s">
        <v>1197</v>
      </c>
      <c r="B925" s="215">
        <v>3.2638888888888898E-2</v>
      </c>
    </row>
    <row r="926" spans="1:2" x14ac:dyDescent="0.25">
      <c r="A926" s="213" t="s">
        <v>1198</v>
      </c>
      <c r="B926" s="215">
        <v>0</v>
      </c>
    </row>
    <row r="927" spans="1:2" x14ac:dyDescent="0.25">
      <c r="A927" s="213" t="s">
        <v>1199</v>
      </c>
      <c r="B927" s="215">
        <v>0</v>
      </c>
    </row>
    <row r="928" spans="1:2" x14ac:dyDescent="0.25">
      <c r="A928" s="213" t="s">
        <v>1200</v>
      </c>
      <c r="B928" s="215">
        <v>0</v>
      </c>
    </row>
    <row r="929" spans="1:2" x14ac:dyDescent="0.25">
      <c r="A929" s="213" t="s">
        <v>1201</v>
      </c>
      <c r="B929" s="215">
        <v>0.25208333333333299</v>
      </c>
    </row>
    <row r="930" spans="1:2" x14ac:dyDescent="0.25">
      <c r="A930" s="213" t="s">
        <v>1202</v>
      </c>
      <c r="B930" s="215">
        <v>0</v>
      </c>
    </row>
    <row r="931" spans="1:2" x14ac:dyDescent="0.25">
      <c r="A931" s="213" t="s">
        <v>1203</v>
      </c>
      <c r="B931" s="215">
        <v>0.25208333333333299</v>
      </c>
    </row>
    <row r="932" spans="1:2" x14ac:dyDescent="0.25">
      <c r="A932" s="213" t="s">
        <v>1204</v>
      </c>
      <c r="B932" s="215">
        <v>0</v>
      </c>
    </row>
    <row r="933" spans="1:2" x14ac:dyDescent="0.25">
      <c r="A933" s="213" t="s">
        <v>1205</v>
      </c>
      <c r="B933" s="215">
        <v>0</v>
      </c>
    </row>
    <row r="934" spans="1:2" x14ac:dyDescent="0.25">
      <c r="A934" s="213" t="s">
        <v>1206</v>
      </c>
      <c r="B934" s="215">
        <v>0</v>
      </c>
    </row>
    <row r="935" spans="1:2" x14ac:dyDescent="0.25">
      <c r="A935" s="213" t="s">
        <v>1207</v>
      </c>
      <c r="B935" s="215">
        <v>0</v>
      </c>
    </row>
    <row r="936" spans="1:2" x14ac:dyDescent="0.25">
      <c r="A936" s="213" t="s">
        <v>1208</v>
      </c>
      <c r="B936" s="215">
        <v>0</v>
      </c>
    </row>
    <row r="937" spans="1:2" x14ac:dyDescent="0.25">
      <c r="A937" s="213" t="s">
        <v>1209</v>
      </c>
      <c r="B937" s="215">
        <v>0</v>
      </c>
    </row>
    <row r="938" spans="1:2" x14ac:dyDescent="0.25">
      <c r="A938" s="213" t="s">
        <v>1210</v>
      </c>
      <c r="B938" s="215">
        <v>9.2361111111111102E-2</v>
      </c>
    </row>
    <row r="939" spans="1:2" x14ac:dyDescent="0.25">
      <c r="A939" s="213" t="s">
        <v>1211</v>
      </c>
      <c r="B939" s="215">
        <v>2.0833333333333298E-3</v>
      </c>
    </row>
    <row r="940" spans="1:2" x14ac:dyDescent="0.25">
      <c r="A940" s="213" t="s">
        <v>1212</v>
      </c>
      <c r="B940" s="215">
        <v>9.44444444444444E-2</v>
      </c>
    </row>
    <row r="941" spans="1:2" x14ac:dyDescent="0.25">
      <c r="A941" s="213" t="s">
        <v>1213</v>
      </c>
      <c r="B941" s="215">
        <v>0</v>
      </c>
    </row>
    <row r="942" spans="1:2" x14ac:dyDescent="0.25">
      <c r="A942" s="213" t="s">
        <v>1214</v>
      </c>
      <c r="B942" s="215">
        <v>0</v>
      </c>
    </row>
    <row r="943" spans="1:2" x14ac:dyDescent="0.25">
      <c r="A943" s="213" t="s">
        <v>1215</v>
      </c>
      <c r="B943" s="215">
        <v>0</v>
      </c>
    </row>
    <row r="944" spans="1:2" x14ac:dyDescent="0.25">
      <c r="A944" s="213" t="s">
        <v>1216</v>
      </c>
      <c r="B944" s="215">
        <v>0.74652777777777801</v>
      </c>
    </row>
    <row r="945" spans="1:2" x14ac:dyDescent="0.25">
      <c r="A945" s="213" t="s">
        <v>1217</v>
      </c>
      <c r="B945" s="213" t="s">
        <v>1233</v>
      </c>
    </row>
    <row r="946" spans="1:2" x14ac:dyDescent="0.25">
      <c r="A946" s="213" t="s">
        <v>1218</v>
      </c>
      <c r="B946" s="213" t="s">
        <v>1235</v>
      </c>
    </row>
    <row r="947" spans="1:2" x14ac:dyDescent="0.25">
      <c r="A947" s="213" t="s">
        <v>1219</v>
      </c>
      <c r="B947" s="213" t="s">
        <v>1241</v>
      </c>
    </row>
    <row r="948" spans="1:2" x14ac:dyDescent="0.25">
      <c r="A948" s="213" t="s">
        <v>1220</v>
      </c>
      <c r="B948" s="213" t="s">
        <v>1242</v>
      </c>
    </row>
    <row r="949" spans="1:2" x14ac:dyDescent="0.25">
      <c r="A949" s="213" t="s">
        <v>1221</v>
      </c>
      <c r="B949" s="213">
        <v>6.82</v>
      </c>
    </row>
    <row r="950" spans="1:2" x14ac:dyDescent="0.25">
      <c r="A950" s="213" t="s">
        <v>1222</v>
      </c>
      <c r="B950" s="213" t="s">
        <v>1243</v>
      </c>
    </row>
    <row r="951" spans="1:2" x14ac:dyDescent="0.25">
      <c r="A951" s="213" t="s">
        <v>1223</v>
      </c>
      <c r="B951" s="213" t="s">
        <v>1244</v>
      </c>
    </row>
    <row r="952" spans="1:2" x14ac:dyDescent="0.25">
      <c r="A952" s="213" t="s">
        <v>1224</v>
      </c>
      <c r="B952" s="213" t="s">
        <v>1239</v>
      </c>
    </row>
    <row r="953" spans="1:2" x14ac:dyDescent="0.25">
      <c r="A953" s="213" t="s">
        <v>1225</v>
      </c>
      <c r="B953" s="215">
        <v>0.87986111111111098</v>
      </c>
    </row>
    <row r="954" spans="1:2" x14ac:dyDescent="0.25">
      <c r="A954" s="213" t="s">
        <v>1226</v>
      </c>
      <c r="B954" s="213" t="s">
        <v>1240</v>
      </c>
    </row>
    <row r="955" spans="1:2" x14ac:dyDescent="0.25">
      <c r="A955" s="213" t="s">
        <v>1227</v>
      </c>
      <c r="B955" s="213" t="s">
        <v>1194</v>
      </c>
    </row>
    <row r="956" spans="1:2" x14ac:dyDescent="0.25">
      <c r="A956" s="213" t="s">
        <v>1228</v>
      </c>
      <c r="B956" s="215">
        <v>9.44444444444444E-2</v>
      </c>
    </row>
    <row r="957" spans="1:2" x14ac:dyDescent="0.25">
      <c r="A957" s="213" t="s">
        <v>1229</v>
      </c>
      <c r="B957" s="213" t="s">
        <v>1245</v>
      </c>
    </row>
    <row r="958" spans="1:2" x14ac:dyDescent="0.25">
      <c r="A958" s="213" t="s">
        <v>1230</v>
      </c>
      <c r="B958" s="213" t="s">
        <v>1246</v>
      </c>
    </row>
    <row r="959" spans="1:2" x14ac:dyDescent="0.25">
      <c r="A959" s="213" t="s">
        <v>1231</v>
      </c>
      <c r="B959" s="213" t="s">
        <v>1234</v>
      </c>
    </row>
    <row r="960" spans="1:2" x14ac:dyDescent="0.25">
      <c r="A960" s="213" t="s">
        <v>1232</v>
      </c>
      <c r="B960" s="213" t="s">
        <v>1241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RT 7 (C)</vt:lpstr>
      <vt:lpstr>Data</vt:lpstr>
      <vt:lpstr>'RT 7 (C)'!Print_Area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2020-12-08T05:34:18Z</dcterms:created>
  <dcterms:modified xsi:type="dcterms:W3CDTF">2020-12-08T07:30:27Z</dcterms:modified>
</cp:coreProperties>
</file>