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my_projects\web_based\ASEL PROJECTS\Web Based\Litmus Web Based\LabFinalProject\LitmusApp\LitmusWeb\ReportTemplates\ExcelReportTemplates\"/>
    </mc:Choice>
  </mc:AlternateContent>
  <bookViews>
    <workbookView xWindow="0" yWindow="0" windowWidth="23040" windowHeight="9192" activeTab="4"/>
  </bookViews>
  <sheets>
    <sheet name="Sheet1" sheetId="7" r:id="rId1"/>
    <sheet name="Sheet2" sheetId="9" r:id="rId2"/>
    <sheet name="Sheet3" sheetId="10" r:id="rId3"/>
    <sheet name="Sheet4" sheetId="11" r:id="rId4"/>
    <sheet name="PrvSeason" sheetId="3" r:id="rId5"/>
    <sheet name="Data" sheetId="2" r:id="rId6"/>
    <sheet name="CropDay" sheetId="4" r:id="rId7"/>
  </sheets>
  <calcPr calcId="162913"/>
</workbook>
</file>

<file path=xl/calcChain.xml><?xml version="1.0" encoding="utf-8"?>
<calcChain xmlns="http://schemas.openxmlformats.org/spreadsheetml/2006/main">
  <c r="A1" i="7" l="1"/>
  <c r="M47" i="11"/>
  <c r="L47" i="11"/>
  <c r="F31" i="11"/>
  <c r="F33" i="11" s="1"/>
  <c r="E31" i="11"/>
  <c r="E33" i="11" s="1"/>
  <c r="O70" i="7" l="1"/>
  <c r="N70" i="7"/>
  <c r="N69" i="7"/>
  <c r="O69" i="7"/>
  <c r="O68" i="7"/>
  <c r="N68" i="7"/>
  <c r="O67" i="7"/>
  <c r="N67" i="7"/>
  <c r="O66" i="7"/>
  <c r="N66" i="7"/>
  <c r="O65" i="7"/>
  <c r="N65" i="7"/>
  <c r="O64" i="7"/>
  <c r="N64" i="7"/>
  <c r="O63" i="7"/>
  <c r="N63" i="7"/>
  <c r="O62" i="7"/>
  <c r="N62" i="7"/>
  <c r="O61" i="7"/>
  <c r="N61" i="7"/>
  <c r="O60" i="7"/>
  <c r="N60" i="7"/>
  <c r="O59" i="7"/>
  <c r="N59" i="7"/>
  <c r="O58" i="7"/>
  <c r="N58" i="7"/>
  <c r="O57" i="7"/>
  <c r="N57" i="7"/>
  <c r="O56" i="7"/>
  <c r="N56" i="7"/>
  <c r="O55" i="7"/>
  <c r="N55" i="7"/>
  <c r="O54" i="7"/>
  <c r="N54" i="7"/>
  <c r="O53" i="7"/>
  <c r="N53" i="7"/>
  <c r="O52" i="7"/>
  <c r="N52" i="7"/>
  <c r="H70" i="7"/>
  <c r="G70" i="7"/>
  <c r="H69" i="7"/>
  <c r="G69" i="7"/>
  <c r="H68" i="7"/>
  <c r="G68" i="7"/>
  <c r="H67" i="7"/>
  <c r="G67" i="7"/>
  <c r="H66" i="7"/>
  <c r="G66" i="7"/>
  <c r="H65" i="7"/>
  <c r="G65" i="7"/>
  <c r="H64" i="7"/>
  <c r="G64" i="7"/>
  <c r="H63" i="7"/>
  <c r="G63" i="7"/>
  <c r="H62" i="7"/>
  <c r="G62" i="7"/>
  <c r="G61" i="7"/>
  <c r="H61" i="7"/>
  <c r="H60" i="7"/>
  <c r="G60" i="7"/>
  <c r="H59" i="7"/>
  <c r="G59" i="7"/>
  <c r="H58" i="7"/>
  <c r="G58" i="7"/>
  <c r="H57" i="7"/>
  <c r="G57" i="7"/>
  <c r="H56" i="7"/>
  <c r="G56" i="7"/>
  <c r="H55" i="7"/>
  <c r="G55" i="7"/>
  <c r="H54" i="7"/>
  <c r="G54" i="7"/>
  <c r="H53" i="7"/>
  <c r="G53" i="7"/>
  <c r="H52" i="7"/>
  <c r="G52" i="7"/>
  <c r="N43" i="7"/>
  <c r="L43" i="7"/>
  <c r="N42" i="7"/>
  <c r="L42" i="7"/>
  <c r="N40" i="7"/>
  <c r="L40" i="7"/>
  <c r="N39" i="7"/>
  <c r="L39" i="7"/>
  <c r="N38" i="7"/>
  <c r="L38" i="7"/>
  <c r="N37" i="7"/>
  <c r="L37" i="7"/>
  <c r="N36" i="7"/>
  <c r="L36" i="7"/>
  <c r="N35" i="7"/>
  <c r="L35" i="7"/>
  <c r="N34" i="7"/>
  <c r="L34" i="7"/>
  <c r="N33" i="7"/>
  <c r="L33" i="7"/>
  <c r="N32" i="7"/>
  <c r="L32" i="7"/>
  <c r="J43" i="7"/>
  <c r="H43" i="7"/>
  <c r="J42" i="7"/>
  <c r="H42" i="7"/>
  <c r="J40" i="7"/>
  <c r="H40" i="7"/>
  <c r="J39" i="7"/>
  <c r="H39" i="7"/>
  <c r="H38" i="7"/>
  <c r="J38" i="7"/>
  <c r="J37" i="7"/>
  <c r="H37" i="7"/>
  <c r="H36" i="7"/>
  <c r="J36" i="7"/>
  <c r="J35" i="7"/>
  <c r="H35" i="7"/>
  <c r="J34" i="7"/>
  <c r="H34" i="7"/>
  <c r="H33" i="7"/>
  <c r="J33" i="7"/>
  <c r="J32" i="7"/>
  <c r="H32" i="7"/>
  <c r="N24" i="7"/>
  <c r="N23" i="7"/>
  <c r="N21" i="7"/>
  <c r="N19" i="7"/>
  <c r="N22" i="7"/>
  <c r="N20" i="7"/>
  <c r="N18" i="7"/>
  <c r="M29" i="7"/>
  <c r="M28" i="7"/>
  <c r="M27" i="7"/>
  <c r="M26" i="7"/>
  <c r="M23" i="7"/>
  <c r="M21" i="7"/>
  <c r="M19" i="7"/>
  <c r="M25" i="7"/>
  <c r="M24" i="7"/>
  <c r="M22" i="7"/>
  <c r="M20" i="7"/>
  <c r="M18" i="7"/>
  <c r="L25" i="7"/>
  <c r="L24" i="7"/>
  <c r="L23" i="7"/>
  <c r="L21" i="7"/>
  <c r="L19" i="7"/>
  <c r="L22" i="7"/>
  <c r="L20" i="7"/>
  <c r="L18" i="7"/>
  <c r="L26" i="7" s="1"/>
  <c r="K29" i="7"/>
  <c r="K28" i="7"/>
  <c r="K27" i="7"/>
  <c r="K26" i="7"/>
  <c r="K25" i="7"/>
  <c r="K23" i="7"/>
  <c r="K22" i="7"/>
  <c r="K21" i="7"/>
  <c r="K20" i="7"/>
  <c r="K19" i="7"/>
  <c r="K18" i="7"/>
  <c r="J25" i="7"/>
  <c r="J24" i="7"/>
  <c r="J23" i="7"/>
  <c r="J22" i="7"/>
  <c r="J21" i="7"/>
  <c r="J20" i="7"/>
  <c r="J19" i="7"/>
  <c r="J18" i="7"/>
  <c r="J26" i="7" s="1"/>
  <c r="I29" i="7"/>
  <c r="I28" i="7"/>
  <c r="I27" i="7"/>
  <c r="I26" i="7"/>
  <c r="I25" i="7"/>
  <c r="I24" i="7"/>
  <c r="I23" i="7"/>
  <c r="I22" i="7"/>
  <c r="I21" i="7"/>
  <c r="I20" i="7"/>
  <c r="I19" i="7"/>
  <c r="I18" i="7"/>
  <c r="H23" i="7"/>
  <c r="H22" i="7"/>
  <c r="H21" i="7"/>
  <c r="H20" i="7"/>
  <c r="H19" i="7"/>
  <c r="H18" i="7"/>
  <c r="G25" i="7"/>
  <c r="G24" i="7"/>
  <c r="G23" i="7"/>
  <c r="G22" i="7"/>
  <c r="G21" i="7"/>
  <c r="G20" i="7"/>
  <c r="G19" i="7"/>
  <c r="N26" i="7" l="1"/>
  <c r="G18" i="7"/>
  <c r="G26" i="7" s="1"/>
  <c r="F29" i="7"/>
  <c r="F27" i="7"/>
  <c r="F26" i="7"/>
  <c r="F24" i="7"/>
  <c r="F23" i="7"/>
  <c r="F22" i="7"/>
  <c r="F21" i="7"/>
  <c r="F25" i="7"/>
  <c r="F20" i="7"/>
  <c r="F19" i="7"/>
  <c r="F18" i="7"/>
  <c r="E25" i="7"/>
  <c r="E23" i="7"/>
  <c r="E22" i="7"/>
  <c r="E21" i="7"/>
  <c r="E20" i="7"/>
  <c r="E19" i="7"/>
  <c r="E18" i="7"/>
  <c r="K12" i="7"/>
  <c r="M12" i="7"/>
  <c r="E7" i="7"/>
  <c r="N49" i="7" s="1"/>
  <c r="H12" i="7"/>
  <c r="E12" i="7"/>
  <c r="N7" i="7"/>
  <c r="N6" i="7"/>
  <c r="M7" i="7"/>
  <c r="M6" i="7"/>
  <c r="J7" i="7"/>
  <c r="J6" i="7"/>
  <c r="H7" i="7"/>
  <c r="H6" i="7"/>
  <c r="E6" i="7"/>
  <c r="L48" i="7" s="1"/>
  <c r="C7" i="7"/>
  <c r="J48" i="7" s="1"/>
  <c r="C6" i="7"/>
  <c r="H48" i="7" s="1"/>
  <c r="H44" i="7"/>
  <c r="J44" i="7"/>
  <c r="L44" i="7"/>
  <c r="N44" i="7"/>
  <c r="H45" i="7"/>
  <c r="J45" i="7"/>
  <c r="L45" i="7"/>
  <c r="N45" i="7"/>
  <c r="H46" i="7"/>
  <c r="J46" i="7"/>
  <c r="L46" i="7"/>
  <c r="N46" i="7"/>
  <c r="L47" i="7"/>
  <c r="L49" i="7"/>
  <c r="M42" i="9"/>
  <c r="Q42" i="9"/>
  <c r="U42" i="9"/>
  <c r="M43" i="9"/>
  <c r="O43" i="9"/>
  <c r="F43" i="9" s="1"/>
  <c r="F42" i="9" s="1"/>
  <c r="P43" i="9"/>
  <c r="Q43" i="9"/>
  <c r="S43" i="9"/>
  <c r="G43" i="9" s="1"/>
  <c r="G42" i="9" s="1"/>
  <c r="T43" i="9"/>
  <c r="U43" i="9"/>
  <c r="W43" i="9"/>
  <c r="H43" i="9" s="1"/>
  <c r="H42" i="9" s="1"/>
  <c r="X43" i="9"/>
  <c r="Y43" i="9"/>
  <c r="AA43" i="9"/>
  <c r="AB43" i="9"/>
  <c r="F44" i="9"/>
  <c r="G44" i="9"/>
  <c r="H44" i="9"/>
  <c r="M44" i="9"/>
  <c r="O44" i="9"/>
  <c r="Q44" i="9"/>
  <c r="S44" i="9"/>
  <c r="U44" i="9"/>
  <c r="W44" i="9"/>
  <c r="Y44" i="9"/>
  <c r="AA44" i="9"/>
  <c r="F45" i="9"/>
  <c r="G45" i="9"/>
  <c r="K45" i="9"/>
  <c r="M45" i="9"/>
  <c r="O45" i="9"/>
  <c r="P45" i="9"/>
  <c r="I45" i="9" s="1"/>
  <c r="Q45" i="9"/>
  <c r="S45" i="9"/>
  <c r="T45" i="9"/>
  <c r="J45" i="9" s="1"/>
  <c r="U45" i="9"/>
  <c r="W45" i="9"/>
  <c r="H45" i="9" s="1"/>
  <c r="X45" i="9"/>
  <c r="Y45" i="9"/>
  <c r="AA45" i="9"/>
  <c r="AB45" i="9"/>
  <c r="I46" i="9"/>
  <c r="K46" i="9"/>
  <c r="M46" i="9"/>
  <c r="O46" i="9"/>
  <c r="F46" i="9" s="1"/>
  <c r="P46" i="9"/>
  <c r="Q46" i="9"/>
  <c r="S46" i="9"/>
  <c r="G46" i="9" s="1"/>
  <c r="T46" i="9"/>
  <c r="J46" i="9" s="1"/>
  <c r="U46" i="9"/>
  <c r="W46" i="9"/>
  <c r="H46" i="9" s="1"/>
  <c r="X46" i="9"/>
  <c r="Y46" i="9"/>
  <c r="AA46" i="9"/>
  <c r="AB46" i="9"/>
  <c r="I47" i="9"/>
  <c r="M47" i="9"/>
  <c r="N47" i="9"/>
  <c r="O47" i="9" s="1"/>
  <c r="F47" i="9" s="1"/>
  <c r="P47" i="9"/>
  <c r="Q47" i="9"/>
  <c r="R47" i="9"/>
  <c r="T47" i="9" s="1"/>
  <c r="J47" i="9" s="1"/>
  <c r="S47" i="9"/>
  <c r="G47" i="9" s="1"/>
  <c r="U47" i="9"/>
  <c r="V47" i="9"/>
  <c r="W47" i="9" s="1"/>
  <c r="H47" i="9" s="1"/>
  <c r="X47" i="9"/>
  <c r="Y47" i="9"/>
  <c r="Z47" i="9"/>
  <c r="AB47" i="9" s="1"/>
  <c r="K47" i="9" s="1"/>
  <c r="AA47" i="9"/>
  <c r="M48" i="9"/>
  <c r="N48" i="9"/>
  <c r="O48" i="9" s="1"/>
  <c r="F48" i="9" s="1"/>
  <c r="Q48" i="9"/>
  <c r="U48" i="9"/>
  <c r="V48" i="9"/>
  <c r="W48" i="9" s="1"/>
  <c r="H48" i="9" s="1"/>
  <c r="Y48" i="9"/>
  <c r="F49" i="9"/>
  <c r="G49" i="9"/>
  <c r="K49" i="9"/>
  <c r="M49" i="9"/>
  <c r="O49" i="9"/>
  <c r="P49" i="9"/>
  <c r="I49" i="9" s="1"/>
  <c r="Q49" i="9"/>
  <c r="S49" i="9"/>
  <c r="T49" i="9"/>
  <c r="J49" i="9" s="1"/>
  <c r="U49" i="9"/>
  <c r="W49" i="9"/>
  <c r="H49" i="9" s="1"/>
  <c r="X49" i="9"/>
  <c r="Y49" i="9"/>
  <c r="AA49" i="9"/>
  <c r="AB49" i="9"/>
  <c r="M13" i="7" l="1"/>
  <c r="M11" i="7"/>
  <c r="O11" i="7" s="1"/>
  <c r="E13" i="7"/>
  <c r="E11" i="7" s="1"/>
  <c r="G11" i="7" s="1"/>
  <c r="F28" i="7"/>
  <c r="H13" i="7"/>
  <c r="H11" i="7" s="1"/>
  <c r="I11" i="7" s="1"/>
  <c r="G12" i="7"/>
  <c r="K13" i="7"/>
  <c r="K11" i="7" s="1"/>
  <c r="L11" i="7" s="1"/>
  <c r="O12" i="7"/>
  <c r="N48" i="7"/>
  <c r="N47" i="7"/>
  <c r="J47" i="7"/>
  <c r="J49" i="7"/>
  <c r="H49" i="7"/>
  <c r="H47" i="7"/>
  <c r="R48" i="9"/>
  <c r="Z48" i="9"/>
  <c r="X48" i="9"/>
  <c r="P48" i="9"/>
  <c r="I48" i="9" s="1"/>
  <c r="I43" i="9" s="1"/>
  <c r="L12" i="7" l="1"/>
  <c r="AB48" i="9"/>
  <c r="K48" i="9" s="1"/>
  <c r="K43" i="9" s="1"/>
  <c r="AA48" i="9"/>
  <c r="T48" i="9"/>
  <c r="J48" i="9" s="1"/>
  <c r="J43" i="9" s="1"/>
  <c r="S48" i="9"/>
  <c r="G48" i="9" s="1"/>
</calcChain>
</file>

<file path=xl/sharedStrings.xml><?xml version="1.0" encoding="utf-8"?>
<sst xmlns="http://schemas.openxmlformats.org/spreadsheetml/2006/main" count="2792" uniqueCount="1454">
  <si>
    <t>company_name</t>
  </si>
  <si>
    <t>Avadh Sugar &amp; Energy Ltd.</t>
  </si>
  <si>
    <t>unit_name</t>
  </si>
  <si>
    <t>Seohara</t>
  </si>
  <si>
    <t>unit_address</t>
  </si>
  <si>
    <t>Avadh Sugar &amp; Energy Ltd. Unit- Seohara (246746)</t>
  </si>
  <si>
    <t>report_dates</t>
  </si>
  <si>
    <t>01-01-21 To 10-01-21</t>
  </si>
  <si>
    <t>season_start_date</t>
  </si>
  <si>
    <t>report_from_date</t>
  </si>
  <si>
    <t>report_to_date</t>
  </si>
  <si>
    <t>season_year</t>
  </si>
  <si>
    <t>2020-21</t>
  </si>
  <si>
    <t>crop_day</t>
  </si>
  <si>
    <t>od_cane_crushed</t>
  </si>
  <si>
    <t>td_cane_crushed</t>
  </si>
  <si>
    <t>od_cane_early</t>
  </si>
  <si>
    <t>td_cane_early</t>
  </si>
  <si>
    <t>od_cane_early_percent</t>
  </si>
  <si>
    <t>td_cane_early_percent</t>
  </si>
  <si>
    <t>od_cane_general</t>
  </si>
  <si>
    <t>td_cane_general</t>
  </si>
  <si>
    <t>od_cane_general_percent</t>
  </si>
  <si>
    <t>td_cane_general_percent</t>
  </si>
  <si>
    <t>od_cane_reject</t>
  </si>
  <si>
    <t>td_cane_reject</t>
  </si>
  <si>
    <t>od_cane_reject_percent</t>
  </si>
  <si>
    <t>td_cane_reject_percent</t>
  </si>
  <si>
    <t>od_cane_burnt</t>
  </si>
  <si>
    <t>td_cane_burnt</t>
  </si>
  <si>
    <t>od_cane_burnt_percent</t>
  </si>
  <si>
    <t>td_cane_burnt_percent</t>
  </si>
  <si>
    <t>od_cane_farm</t>
  </si>
  <si>
    <t>td_cane_farm</t>
  </si>
  <si>
    <t>od_cane_farm_percent</t>
  </si>
  <si>
    <t>td_cane_farm_percent</t>
  </si>
  <si>
    <t>od_cane_centre</t>
  </si>
  <si>
    <t>td_cane_centre</t>
  </si>
  <si>
    <t>od_cane_centre_percent</t>
  </si>
  <si>
    <t>td_cane_centre_percent</t>
  </si>
  <si>
    <t>od_cane_gate</t>
  </si>
  <si>
    <t>td_cane_gate</t>
  </si>
  <si>
    <t>od_cane_gate_percent</t>
  </si>
  <si>
    <t>td_cane_gate_percent</t>
  </si>
  <si>
    <t>od_sugar_bagged</t>
  </si>
  <si>
    <t>td_sugar_bagged</t>
  </si>
  <si>
    <t>od_sugar_in_process</t>
  </si>
  <si>
    <t>td_sugar_in_process</t>
  </si>
  <si>
    <t>od_net_sugar_made</t>
  </si>
  <si>
    <t>td_net_sugar_made</t>
  </si>
  <si>
    <t>od_estimated_sugar_percent_cane</t>
  </si>
  <si>
    <t>td_estimated_sugar_percent_cane</t>
  </si>
  <si>
    <t>od_pol_in_cane_percent</t>
  </si>
  <si>
    <t>td_pol_in_cane_percent</t>
  </si>
  <si>
    <t>od_net_sugar_bagged</t>
  </si>
  <si>
    <t>td_net_sugar_bagged</t>
  </si>
  <si>
    <t>od_pol_in_cane_qtl</t>
  </si>
  <si>
    <t>td_pol_in_cane_qtl</t>
  </si>
  <si>
    <t>od_pol_in_mixed_juice_qtl</t>
  </si>
  <si>
    <t>td_pol_in_mixed_juice_qtl</t>
  </si>
  <si>
    <t>od_pol_in_bagasse_qtl</t>
  </si>
  <si>
    <t>td_pol_in_bagasse_qtl</t>
  </si>
  <si>
    <t>od_pol_in_press_cake_qtl</t>
  </si>
  <si>
    <t>td_pol_in_press_cake_qtl</t>
  </si>
  <si>
    <t>od_final_molasses_pol_qtl</t>
  </si>
  <si>
    <t>td_final_molasses_pol_qtl</t>
  </si>
  <si>
    <t>od_final_molasses_sent_out</t>
  </si>
  <si>
    <t>od_final_molasses_sent_out_percent_cane</t>
  </si>
  <si>
    <t>td_final_molasses_sentout</t>
  </si>
  <si>
    <t>td_final_molasses_sent_out_percent_cane</t>
  </si>
  <si>
    <t>od_final_molasses_qtl_brix_as_per_avg</t>
  </si>
  <si>
    <t>td_final_molasses_qtl_brix_as_per_avg</t>
  </si>
  <si>
    <t>od_final_molasses_qtl_pol_as_per_avg</t>
  </si>
  <si>
    <t>td_final_molasses_qtl_pol_as_per_avg</t>
  </si>
  <si>
    <t>od_non_sugar_in_final_molasses</t>
  </si>
  <si>
    <t>td_non_sugar_in_final_molasses</t>
  </si>
  <si>
    <t>od_non_sugar_in_final_molasses_percent_cane</t>
  </si>
  <si>
    <t>td_non_sugar_in_final_molasses_percent_cane</t>
  </si>
  <si>
    <t>od_final_molasses_non_sugar_extimated</t>
  </si>
  <si>
    <t>td_final_molasses_non_sugar_extimated</t>
  </si>
  <si>
    <t>od_theoritical_final_molasses_percent_cane</t>
  </si>
  <si>
    <t>td_theoritical_final_molasses_percent_cane</t>
  </si>
  <si>
    <t>od_trs_percent</t>
  </si>
  <si>
    <t>td_trs_percent</t>
  </si>
  <si>
    <t>od_molasses_in_process</t>
  </si>
  <si>
    <t>td_molasses_in_process</t>
  </si>
  <si>
    <t>od_net_molases_made_from_cane</t>
  </si>
  <si>
    <t>td_net_molasses_made_from_cane</t>
  </si>
  <si>
    <t>od_molasses_percent_cane</t>
  </si>
  <si>
    <t>td_molasses_perent_cane</t>
  </si>
  <si>
    <t>od_net_mixed_juice_percent_cane</t>
  </si>
  <si>
    <t>td_net_mixed_juice_percent_cane</t>
  </si>
  <si>
    <t>od_gross_mixed_juice</t>
  </si>
  <si>
    <t>td_gross_mixed_juice</t>
  </si>
  <si>
    <t>od_gross_mixed_juice_percent</t>
  </si>
  <si>
    <t>td_gross_mixed_juice_percent</t>
  </si>
  <si>
    <t>od_water_percent_cane</t>
  </si>
  <si>
    <t>td_water_percent_cane</t>
  </si>
  <si>
    <t>od_total_water</t>
  </si>
  <si>
    <t>td_total_water</t>
  </si>
  <si>
    <t>od_filter_water</t>
  </si>
  <si>
    <t>td_filter_water</t>
  </si>
  <si>
    <t>od_brix_free_cane_water_percent_fiber</t>
  </si>
  <si>
    <t>td_brix_free_cane_water_percent_fiber</t>
  </si>
  <si>
    <t>od_filter_water_percent_cane</t>
  </si>
  <si>
    <t>td_filter_water_percent_cane</t>
  </si>
  <si>
    <t>od_bagasse_percent_cane</t>
  </si>
  <si>
    <t>td_bagasse_percent_cane</t>
  </si>
  <si>
    <t>od_press_cake</t>
  </si>
  <si>
    <t>td_press_cake</t>
  </si>
  <si>
    <t>od_press_cake_percent_cane</t>
  </si>
  <si>
    <t>td_press_cake_percent_cane</t>
  </si>
  <si>
    <t>od_fiber_percent_cane</t>
  </si>
  <si>
    <t>td_fiber_percent_cane</t>
  </si>
  <si>
    <t>od_average_crush_including_stoppage</t>
  </si>
  <si>
    <t>td_average_crush_including_stoppage</t>
  </si>
  <si>
    <t>od_average_crushe_excluding_stoppage</t>
  </si>
  <si>
    <t>td_average_crushe_excluding_stoppage</t>
  </si>
  <si>
    <t>od_icumsa_l31</t>
  </si>
  <si>
    <t>td_icumsa_l31</t>
  </si>
  <si>
    <t>od_icumsa_M31</t>
  </si>
  <si>
    <t>td_icumsa_m31</t>
  </si>
  <si>
    <t>od_icumsa_S31</t>
  </si>
  <si>
    <t>td_icumsa_s31</t>
  </si>
  <si>
    <t>od_icumsa_l30</t>
  </si>
  <si>
    <t>td_icumsa_l30</t>
  </si>
  <si>
    <t>od_icumsa_M30</t>
  </si>
  <si>
    <t>td_icumsa_m30</t>
  </si>
  <si>
    <t>od_icumsa_S30</t>
  </si>
  <si>
    <t>td_icumsa_s30</t>
  </si>
  <si>
    <t>od_sugar_l31</t>
  </si>
  <si>
    <t>td_sugar_l31</t>
  </si>
  <si>
    <t>od_sugar_M31</t>
  </si>
  <si>
    <t>td_sugar_M31</t>
  </si>
  <si>
    <t>od_sugar_S31</t>
  </si>
  <si>
    <t>td_sugar_S31</t>
  </si>
  <si>
    <t>od_sugar_l30</t>
  </si>
  <si>
    <t>td_sugar_l30</t>
  </si>
  <si>
    <t>od_sugar_M30</t>
  </si>
  <si>
    <t>td_sugar_M30</t>
  </si>
  <si>
    <t>od_sugar_S30</t>
  </si>
  <si>
    <t>td_sugar_S30</t>
  </si>
  <si>
    <t>od_sugar_biss</t>
  </si>
  <si>
    <t>td_sugar_biss</t>
  </si>
  <si>
    <t>od_icumsa_raw</t>
  </si>
  <si>
    <t>od_raw_sugar</t>
  </si>
  <si>
    <t>td_raw_sugar</t>
  </si>
  <si>
    <t>od_iu_primary_juice</t>
  </si>
  <si>
    <t>td_iu_primary_juice</t>
  </si>
  <si>
    <t>od_iu_mixed_juice</t>
  </si>
  <si>
    <t>td_iu_mixed_juice</t>
  </si>
  <si>
    <t>od_iu_clear_juice</t>
  </si>
  <si>
    <t>td_iu_clear_juice</t>
  </si>
  <si>
    <t>od_l31_percent</t>
  </si>
  <si>
    <t>td_l31_percent</t>
  </si>
  <si>
    <t>od_M31_percent</t>
  </si>
  <si>
    <t>td_M31_percent</t>
  </si>
  <si>
    <t>od_S31_percent</t>
  </si>
  <si>
    <t>td_S31_percent</t>
  </si>
  <si>
    <t>od_l30_percent</t>
  </si>
  <si>
    <t>td_l30_percent</t>
  </si>
  <si>
    <t>od_M30_percent</t>
  </si>
  <si>
    <t>td_M30_percent</t>
  </si>
  <si>
    <t>od_S30_percent</t>
  </si>
  <si>
    <t>td_S30_percent</t>
  </si>
  <si>
    <t>od_raw_percent</t>
  </si>
  <si>
    <t>td_raw_percent</t>
  </si>
  <si>
    <t>od_biss_percent</t>
  </si>
  <si>
    <t>td_biss_percent</t>
  </si>
  <si>
    <t>od_primary_juice_brix</t>
  </si>
  <si>
    <t>od_primary_juice_pol</t>
  </si>
  <si>
    <t>od_primary_juice_purity</t>
  </si>
  <si>
    <t>td_primary_juice_brix</t>
  </si>
  <si>
    <t>td_primary_juice_pol</t>
  </si>
  <si>
    <t>td_primary_juice_purity</t>
  </si>
  <si>
    <t>od_mixed_juice_brix</t>
  </si>
  <si>
    <t>od_mixed_juice_pol</t>
  </si>
  <si>
    <t>od_mixed_juice_purity</t>
  </si>
  <si>
    <t>td_mixed_juice_brix</t>
  </si>
  <si>
    <t>td_mixed_juice_pol</t>
  </si>
  <si>
    <t>td_mixed_juice_purity</t>
  </si>
  <si>
    <t>od_last_mill_juice_brix</t>
  </si>
  <si>
    <t>od_last_mill_juice_pol</t>
  </si>
  <si>
    <t>od_last_mill_juice_purity</t>
  </si>
  <si>
    <t>td_last_mill_juice_brix</t>
  </si>
  <si>
    <t>td_last_mill_juice_pol</t>
  </si>
  <si>
    <t>td_last_mill_juice_purity</t>
  </si>
  <si>
    <t>od_clear_juice_brix</t>
  </si>
  <si>
    <t>od_clear_juice_pol</t>
  </si>
  <si>
    <t>od_clear_juice_purity</t>
  </si>
  <si>
    <t>td_clear_juice_brix</t>
  </si>
  <si>
    <t>td_clear_juice_pol</t>
  </si>
  <si>
    <t>td_clear_juice_purity</t>
  </si>
  <si>
    <t>od_oliver_brix</t>
  </si>
  <si>
    <t>od_oliver_pol</t>
  </si>
  <si>
    <t>od_oliver_purity</t>
  </si>
  <si>
    <t>td_oliver_brix</t>
  </si>
  <si>
    <t>td_oliver_pol</t>
  </si>
  <si>
    <t>td_oliver_purity</t>
  </si>
  <si>
    <t>od_unsulphured_syrup_brix</t>
  </si>
  <si>
    <t>od_unsulphured_syrup_pol</t>
  </si>
  <si>
    <t>od_unsulphured_syrup_purity</t>
  </si>
  <si>
    <t>td_unsulphured_syrup_brix</t>
  </si>
  <si>
    <t>td_unsulphured_syrup_pol</t>
  </si>
  <si>
    <t>td_unsulphured_syrup_purity</t>
  </si>
  <si>
    <t>od_sulphured_syrup_brix</t>
  </si>
  <si>
    <t>od_sulphured_syrup_pol</t>
  </si>
  <si>
    <t>od_sulphured_syrup_purity</t>
  </si>
  <si>
    <t>td_sulphured_syrup_brix</t>
  </si>
  <si>
    <t>td_sulphured_syrup_pol</t>
  </si>
  <si>
    <t>td_sulphured_syrup_purity</t>
  </si>
  <si>
    <t>od_final_molasses_brix</t>
  </si>
  <si>
    <t>od_final_molasses_pol</t>
  </si>
  <si>
    <t>od_final_molasses_purity</t>
  </si>
  <si>
    <t>td_final_molasses_brix</t>
  </si>
  <si>
    <t>td_final_molasses_pol</t>
  </si>
  <si>
    <t>td_final_molasses_purity</t>
  </si>
  <si>
    <t>od_primary_juice_ph</t>
  </si>
  <si>
    <t>td_combined_pj_ph</t>
  </si>
  <si>
    <t>od_mixed_juice_ph</t>
  </si>
  <si>
    <t>td_combined_mj_ph</t>
  </si>
  <si>
    <t>od_clear_juice_ph</t>
  </si>
  <si>
    <t>td_clear_juice_ph</t>
  </si>
  <si>
    <t>od_sulphered_ph</t>
  </si>
  <si>
    <t>td_sulphured_ph</t>
  </si>
  <si>
    <t>od_unsulphered_ph</t>
  </si>
  <si>
    <t>td_unsulphured_ph</t>
  </si>
  <si>
    <t>od_combined_bagasse_pol</t>
  </si>
  <si>
    <t>td_combined_bagasse_pol</t>
  </si>
  <si>
    <t>od_combined_bagasse_brix</t>
  </si>
  <si>
    <t>td_brix_percent_bagasse</t>
  </si>
  <si>
    <t>od_combined_bagasse_moisture_percent</t>
  </si>
  <si>
    <t>td_combined_bagasse_moisture_percent</t>
  </si>
  <si>
    <t>od_dirt_correction_percent_cane</t>
  </si>
  <si>
    <t>td_dirt_correction_percent_cane</t>
  </si>
  <si>
    <t>od_pol_in_press_cake_percent</t>
  </si>
  <si>
    <t>td_pol_in_press_cake_percent</t>
  </si>
  <si>
    <t>od_virtual_purity_final_molasses</t>
  </si>
  <si>
    <t>td_virtual_purity_final_molasses</t>
  </si>
  <si>
    <t>od_extracted_mixed_juice_added_water</t>
  </si>
  <si>
    <t>td_extracted_mixed_juice_added_water</t>
  </si>
  <si>
    <t>od_lost_juice_per_fiber</t>
  </si>
  <si>
    <t>od_brix_free_cane_water_percent_cane</t>
  </si>
  <si>
    <t>od_milling_ratio</t>
  </si>
  <si>
    <t>od_undiluted_juice_extracted</t>
  </si>
  <si>
    <t>td_undiluted_juice_extracted</t>
  </si>
  <si>
    <t>od_undiluted_lost_percent_fiber</t>
  </si>
  <si>
    <t>td_undiluted_juice_lost_percent_fiber</t>
  </si>
  <si>
    <t>od_dilution_percent_cane</t>
  </si>
  <si>
    <t>od_undiluted_juice_percent_cane</t>
  </si>
  <si>
    <t>td_undiluted_juice_percent_cane</t>
  </si>
  <si>
    <t>od_added_water_percent_fiber</t>
  </si>
  <si>
    <t>td_added_water_percent_fiber</t>
  </si>
  <si>
    <t>od_dilution_percent_primary_juice_to_added_water</t>
  </si>
  <si>
    <t>od_brix_percent_cane</t>
  </si>
  <si>
    <t>td_brix_percent_cane</t>
  </si>
  <si>
    <t>od_pol_in_mixed_juice_percent</t>
  </si>
  <si>
    <t>td_pol_in_mixed_juice_percent_cane</t>
  </si>
  <si>
    <t>od_pol_in_bagasse_percent</t>
  </si>
  <si>
    <t>td_pol_in_bagasse_percent</t>
  </si>
  <si>
    <t>od_fiber_in_bagasse_qtl</t>
  </si>
  <si>
    <t>td_fiber_in_bagasse_qtl</t>
  </si>
  <si>
    <t>od_fiber_percent_bagasse</t>
  </si>
  <si>
    <t>td_fiber_percent_bagasse</t>
  </si>
  <si>
    <t>od_fiber_in_bagasse_percent</t>
  </si>
  <si>
    <t>td_fiber_in_bagasse_percent</t>
  </si>
  <si>
    <t>od_pol_in_press_cake</t>
  </si>
  <si>
    <t>td_pol_in_percent_cane</t>
  </si>
  <si>
    <t>od_moisture_in_press_cake</t>
  </si>
  <si>
    <t>td_moisture_in_press_cake</t>
  </si>
  <si>
    <t>od_pol_in_molasses_percent_cane</t>
  </si>
  <si>
    <t>td_pol_in_molasses_percent_cane</t>
  </si>
  <si>
    <t>od_unknown_loss</t>
  </si>
  <si>
    <t>td_unknown_loss</t>
  </si>
  <si>
    <t>od_unknown_loss_qtl</t>
  </si>
  <si>
    <t>td_unknown_loss_qtl</t>
  </si>
  <si>
    <t>od_total_loss</t>
  </si>
  <si>
    <t>td_total_loss</t>
  </si>
  <si>
    <t>od_total_loss_qtl</t>
  </si>
  <si>
    <t>td_total_loss_qtl</t>
  </si>
  <si>
    <t>od_sugar_in_sugar_percent</t>
  </si>
  <si>
    <t>td_sugar_in_sugar_percent</t>
  </si>
  <si>
    <t>od_sugar_in_sugar_qtl</t>
  </si>
  <si>
    <t>td_sugar_in_sugar_qtl</t>
  </si>
  <si>
    <t>od_dmf</t>
  </si>
  <si>
    <t>td_dmf</t>
  </si>
  <si>
    <t>od_java_ratio</t>
  </si>
  <si>
    <t>td_java_ratio</t>
  </si>
  <si>
    <t>od_clerification_efficiency</t>
  </si>
  <si>
    <t>td_clerification_efficiency</t>
  </si>
  <si>
    <t>od_clerification_factor</t>
  </si>
  <si>
    <t>td_clerification_factor</t>
  </si>
  <si>
    <t>od_mill_extraction</t>
  </si>
  <si>
    <t>td_mill_extraction</t>
  </si>
  <si>
    <t>od_boiling_house_recovery</t>
  </si>
  <si>
    <t>td_boiling_house_recovery</t>
  </si>
  <si>
    <t>od_reduced_mill_extraction_deer</t>
  </si>
  <si>
    <t>td_reduced_mill_extraction_deer</t>
  </si>
  <si>
    <t>od_bhr_basic</t>
  </si>
  <si>
    <t>td_bhr_basic</t>
  </si>
  <si>
    <t>od_reduced_boiling_house_recovery_deer</t>
  </si>
  <si>
    <t>td_reduced_boiling_house_recovery_deer</t>
  </si>
  <si>
    <t>od_reduced_boiling_house_recovery_rao</t>
  </si>
  <si>
    <t>td_reduced_boiling_house_recovery_rao</t>
  </si>
  <si>
    <t>od_reduced_overall_recovery_deer</t>
  </si>
  <si>
    <t>td_reduced_overall_recovery_deer</t>
  </si>
  <si>
    <t>od_reduced_overall_recovery_rao</t>
  </si>
  <si>
    <t>td_reduced_overall_recovery_rao</t>
  </si>
  <si>
    <t>od_erq_mj_to_pj</t>
  </si>
  <si>
    <t>td_erq_mj_to_pj</t>
  </si>
  <si>
    <t>od_erq_lj_to_pj</t>
  </si>
  <si>
    <t>td_erq_lj_to_pj</t>
  </si>
  <si>
    <t>od_nm_p_index</t>
  </si>
  <si>
    <t>td_p_index</t>
  </si>
  <si>
    <t>od_nm_pry_ext</t>
  </si>
  <si>
    <t>td_pry_ext</t>
  </si>
  <si>
    <t>od_cane_purchased</t>
  </si>
  <si>
    <t>td_cane_purchased</t>
  </si>
  <si>
    <t>od_temp_min</t>
  </si>
  <si>
    <t>td_temp_min</t>
  </si>
  <si>
    <t>od_temp_max</t>
  </si>
  <si>
    <t>td_temp_max</t>
  </si>
  <si>
    <t>od_humidity</t>
  </si>
  <si>
    <t>od_rain_fall</t>
  </si>
  <si>
    <t>td_rain_fall</t>
  </si>
  <si>
    <t>od_live_steam_generation</t>
  </si>
  <si>
    <t>td_live_steam_generation</t>
  </si>
  <si>
    <t>od_live_steam_consumption</t>
  </si>
  <si>
    <t>td_live_steam_consumption</t>
  </si>
  <si>
    <t>od_live_steam_consumption_ton</t>
  </si>
  <si>
    <t>td_live_steam_consumption_ton</t>
  </si>
  <si>
    <t>od_power_turnines</t>
  </si>
  <si>
    <t>td_power_turbines</t>
  </si>
  <si>
    <t>od_bleeding_acf</t>
  </si>
  <si>
    <t>td_bleeding_acf</t>
  </si>
  <si>
    <t>od_d_super_heating</t>
  </si>
  <si>
    <t>td_d_super_heating</t>
  </si>
  <si>
    <t>od_drain_pipe_loss</t>
  </si>
  <si>
    <t>td_drain_pipe_loss</t>
  </si>
  <si>
    <t>od_exhaust_steam_generation</t>
  </si>
  <si>
    <t>td_exhaust_steam_generation</t>
  </si>
  <si>
    <t>od_steam_percent_cane</t>
  </si>
  <si>
    <t>td_steam_percent_cane</t>
  </si>
  <si>
    <t>od_steam_consumption_without_d_super_heating</t>
  </si>
  <si>
    <t>td_steam_consumption_without_d_super_heating</t>
  </si>
  <si>
    <t>od_steam_consumption_without_d_super_heating_percent_cane</t>
  </si>
  <si>
    <t>td_steam_consumption_without_d_super_heating_percent_cane</t>
  </si>
  <si>
    <t>od_steam_per_ten_ton_sugar</t>
  </si>
  <si>
    <t>td_steam_per_ten_ton_sugar</t>
  </si>
  <si>
    <t>od_Steam_per_ten_ton_sugar_without_d_superheating</t>
  </si>
  <si>
    <t>td_Steam_per_ten_ton_sugar_without_d_superheating</t>
  </si>
  <si>
    <t>od_power_from_grid</t>
  </si>
  <si>
    <t>td_power_from_grid</t>
  </si>
  <si>
    <t>od_power_from_grid_per_ton_cane</t>
  </si>
  <si>
    <t>td_power_from_grid_per_ton_cane</t>
  </si>
  <si>
    <t>od_power_import_cogen</t>
  </si>
  <si>
    <t>td_power_import_cogen</t>
  </si>
  <si>
    <t>od_power_import_cogen_per_ton_cane</t>
  </si>
  <si>
    <t>td_power_import_cogen_per_ton_cane</t>
  </si>
  <si>
    <t>od_power_from_sugar</t>
  </si>
  <si>
    <t>td_power_from_sugar</t>
  </si>
  <si>
    <t>od_power_from_sugar_per_ton_cane</t>
  </si>
  <si>
    <t>td_power_from_sugar_per_ton_cane</t>
  </si>
  <si>
    <t>od_total_power_consumed</t>
  </si>
  <si>
    <t>od_total_power_consumed_per_ton_cane</t>
  </si>
  <si>
    <t>td_total_power_consumed</t>
  </si>
  <si>
    <t>td_total_power_consumed_per_ton_cane</t>
  </si>
  <si>
    <t>od_total_power_per_qtl_sugar</t>
  </si>
  <si>
    <t>td_total_power_per_qtl_sugar</t>
  </si>
  <si>
    <t>td_total_power_per_ton_sugar</t>
  </si>
  <si>
    <t>od_power_generation_cogen</t>
  </si>
  <si>
    <t>od_power_generation_cogen_per_ton_cane</t>
  </si>
  <si>
    <t>td_power_generation_cogen</t>
  </si>
  <si>
    <t>td_power_generation_cogen_per_ton_cane</t>
  </si>
  <si>
    <t>od_power_export_from_cogen</t>
  </si>
  <si>
    <t>od_power_export_from_cogen_per_ton_cane</t>
  </si>
  <si>
    <t>td_power_export_from_cogen</t>
  </si>
  <si>
    <t>od_power_dg_set</t>
  </si>
  <si>
    <t>td_power_dg_set</t>
  </si>
  <si>
    <t>td_power_export_from_cogen_per_ton_cane</t>
  </si>
  <si>
    <t>od_total_bagasse</t>
  </si>
  <si>
    <t>od_total_bagasse_percent_cane</t>
  </si>
  <si>
    <t>td_total_bagasse</t>
  </si>
  <si>
    <t>td_total_bagasse_percent_cane</t>
  </si>
  <si>
    <t>od_bagasse_consumed</t>
  </si>
  <si>
    <t>od_bagasse_consumed_percent_cane</t>
  </si>
  <si>
    <t>td_bagasse_consumed</t>
  </si>
  <si>
    <t>td_bagasse_consumed_percent_cane</t>
  </si>
  <si>
    <t>od_bagasse_sold</t>
  </si>
  <si>
    <t>od_bagasse_sold_percent_cane</t>
  </si>
  <si>
    <t>td_bagasse_sold</t>
  </si>
  <si>
    <t>td_bagasse_sold_percent_cane</t>
  </si>
  <si>
    <t>od_bagasse_baed</t>
  </si>
  <si>
    <t>td_bagasse_baed</t>
  </si>
  <si>
    <t>od_nm_bagasse_pol_avg</t>
  </si>
  <si>
    <t>od_om_bagasse_pol_avg</t>
  </si>
  <si>
    <t>od_etp_ph</t>
  </si>
  <si>
    <t>td_etp_ph</t>
  </si>
  <si>
    <t>od_etp_tss</t>
  </si>
  <si>
    <t>td_etp_tss</t>
  </si>
  <si>
    <t>od_etp_cod</t>
  </si>
  <si>
    <t>td_etp_code</t>
  </si>
  <si>
    <t>od_etp_bod</t>
  </si>
  <si>
    <t>td_etp_bode</t>
  </si>
  <si>
    <t>od_etp_water_flow</t>
  </si>
  <si>
    <t>td_etp_water_flow</t>
  </si>
  <si>
    <t>od_total_operating_tube_well</t>
  </si>
  <si>
    <t>td_total_operating_tube_well</t>
  </si>
  <si>
    <t>od_exhaust_condensate_recovery</t>
  </si>
  <si>
    <t>td_exhaust_condensate_recovery</t>
  </si>
  <si>
    <t>od_T_c_massecuite_pan</t>
  </si>
  <si>
    <t>td_T_c_massecuite_pan</t>
  </si>
  <si>
    <t>od_water_pan_a</t>
  </si>
  <si>
    <t>od_water_pan_b</t>
  </si>
  <si>
    <t>od_pan_water_c</t>
  </si>
  <si>
    <t>od_water_percent_cane_pan_a</t>
  </si>
  <si>
    <t>od_water_percent_cane_pan_b</t>
  </si>
  <si>
    <t>od_water_percent_cane_pan_c</t>
  </si>
  <si>
    <t>td_water_pan_a</t>
  </si>
  <si>
    <t>td_water_pan_b</t>
  </si>
  <si>
    <t>td_water_pan_c</t>
  </si>
  <si>
    <t>td_water_consumption_percent_cane_pan_a</t>
  </si>
  <si>
    <t>td_water_consumption_percent_cane_pan_b</t>
  </si>
  <si>
    <t>td_water_consumption_percent_cane_pan_c</t>
  </si>
  <si>
    <t>total_pan_water_ton</t>
  </si>
  <si>
    <t>od_bleeding_acf_in_ton</t>
  </si>
  <si>
    <t>td_bleeding_acf_in_ton</t>
  </si>
  <si>
    <t>od_ata3_cogen_in_ton</t>
  </si>
  <si>
    <t>td_ata3_cogen_in_ton</t>
  </si>
  <si>
    <t>od_exhaust_steam_consumption</t>
  </si>
  <si>
    <t>td_exhaust_steam_consumption</t>
  </si>
  <si>
    <t>od_steam_per_ton_cane_percent</t>
  </si>
  <si>
    <t>td_steam_per_ton_cane_percent</t>
  </si>
  <si>
    <t>od_balance_truck_count</t>
  </si>
  <si>
    <t>od_balance_truck_weight</t>
  </si>
  <si>
    <t>od_balance_trolley_count</t>
  </si>
  <si>
    <t>od_balance_trolley_weight</t>
  </si>
  <si>
    <t>od_balance_trippler_count</t>
  </si>
  <si>
    <t>od_balance_trippler_weight</t>
  </si>
  <si>
    <t>od_balance_cart_count</t>
  </si>
  <si>
    <t>od_balance_cart_weight</t>
  </si>
  <si>
    <t>od_a_massecuite_brix</t>
  </si>
  <si>
    <t>td_a_massecuite_brix</t>
  </si>
  <si>
    <t>od_a_massecuite_pol</t>
  </si>
  <si>
    <t>td_a_massecuite_a_pol</t>
  </si>
  <si>
    <t>od_a_massecuite_a_purity</t>
  </si>
  <si>
    <t>td_a_massecuite_purity</t>
  </si>
  <si>
    <t>od_a_massecuite_hl</t>
  </si>
  <si>
    <t>td_a_massecuite_hl</t>
  </si>
  <si>
    <t>od_a1_massecuite_brix</t>
  </si>
  <si>
    <t>td_a1_massecuite_brix</t>
  </si>
  <si>
    <t>od_a1_massecuite_pol</t>
  </si>
  <si>
    <t>td_a1_massecuite_a_pol</t>
  </si>
  <si>
    <t>od_a1_massecuite_a_purity</t>
  </si>
  <si>
    <t>td_a1_massecuite_purity</t>
  </si>
  <si>
    <t>od_a1_massecuite_hl</t>
  </si>
  <si>
    <t>td_a1_massecuite_hl</t>
  </si>
  <si>
    <t>od_b_massecuite_brix</t>
  </si>
  <si>
    <t>td_b_massecuite_brix</t>
  </si>
  <si>
    <t>od_b_massecuite_pol</t>
  </si>
  <si>
    <t>td_b_massecuite_b_pol</t>
  </si>
  <si>
    <t>od_b_massecuite_b_purity</t>
  </si>
  <si>
    <t>td_b_massecuite_purity</t>
  </si>
  <si>
    <t>od_b_massecuite_hl</t>
  </si>
  <si>
    <t>td_b_massecuite_hl</t>
  </si>
  <si>
    <t>od_c_massecuite_brix</t>
  </si>
  <si>
    <t>td_c_massecuite_brix</t>
  </si>
  <si>
    <t>od_c_massecuite_pol</t>
  </si>
  <si>
    <t>td_c_massecuite_c_pol</t>
  </si>
  <si>
    <t>od_c_massecuite_c_purity</t>
  </si>
  <si>
    <t>td_c_massecuite_purity</t>
  </si>
  <si>
    <t>od_c_massecuite_hl</t>
  </si>
  <si>
    <t>td_c_massecuite_hl</t>
  </si>
  <si>
    <t>od_c1_massecuite_brix</t>
  </si>
  <si>
    <t>td_c1_massecuite_brix</t>
  </si>
  <si>
    <t>od_c1_massecuite_pol</t>
  </si>
  <si>
    <t>td_c1_massecuite_c1_pol</t>
  </si>
  <si>
    <t>od_c1_massecuite_c1_purity</t>
  </si>
  <si>
    <t>td_c1_massecuite_purity</t>
  </si>
  <si>
    <t>od_c1_massecuite_hl</t>
  </si>
  <si>
    <t>td_c1_massecuite_hl</t>
  </si>
  <si>
    <t>od_raw_massecuite_brix</t>
  </si>
  <si>
    <t>td_raw_massecuite_brix</t>
  </si>
  <si>
    <t>od_raw_massecuite_pol</t>
  </si>
  <si>
    <t>td_raw_massecuite_pol</t>
  </si>
  <si>
    <t>od_raw_massecuite_purity</t>
  </si>
  <si>
    <t>td_raw_massecuite_purity</t>
  </si>
  <si>
    <t>od_raw_massecuite_hl</t>
  </si>
  <si>
    <t>td_raw_massecuite_hl</t>
  </si>
  <si>
    <t>od_r1_massecuite_brix</t>
  </si>
  <si>
    <t>td_r1_massecuite_brix</t>
  </si>
  <si>
    <t>od_r1_massecuite_pol</t>
  </si>
  <si>
    <t>td_r1_massecuite_pol</t>
  </si>
  <si>
    <t>od_r1_massecuite_purity</t>
  </si>
  <si>
    <t>td_r1_massecuite_purity</t>
  </si>
  <si>
    <t>od_r1_massecuite_hl</t>
  </si>
  <si>
    <t>td_r1_massecuite_hl</t>
  </si>
  <si>
    <t>od_r3_massecuite_brix</t>
  </si>
  <si>
    <t>td_r3_massecuite_brix</t>
  </si>
  <si>
    <t>od_r3_massecuite_pol</t>
  </si>
  <si>
    <t>td_r3_massecuite_pol</t>
  </si>
  <si>
    <t>od_r3_massecuite_purity</t>
  </si>
  <si>
    <t>td_r3_massecuite_purity</t>
  </si>
  <si>
    <t>od_r3_massecuite_hl</t>
  </si>
  <si>
    <t>td_r3_massecuite_hl</t>
  </si>
  <si>
    <t>od_r2_massecuite_brix</t>
  </si>
  <si>
    <t>td_r2_massecuite_brix</t>
  </si>
  <si>
    <t>od_r2_massecuite_pol</t>
  </si>
  <si>
    <t>td_r2_massecuite_pol</t>
  </si>
  <si>
    <t>od_r2_massecuite</t>
  </si>
  <si>
    <t>td_r2_massecuite</t>
  </si>
  <si>
    <t>od_r2_massecuite_hl</t>
  </si>
  <si>
    <t>td_r2_massecuite_hl</t>
  </si>
  <si>
    <t>od_a_heavy_brix</t>
  </si>
  <si>
    <t>td_a_heavy_brix</t>
  </si>
  <si>
    <t>od_a_heavy_pol</t>
  </si>
  <si>
    <t>td_a_heavy_pol</t>
  </si>
  <si>
    <t>od_a_heavy_purity</t>
  </si>
  <si>
    <t>td_a_heavy_purity</t>
  </si>
  <si>
    <t>od_a1_heavy_brix</t>
  </si>
  <si>
    <t>td_a1_heavy_brix</t>
  </si>
  <si>
    <t>od_a1_heavy_pol</t>
  </si>
  <si>
    <t>td_a1_heavy_pol</t>
  </si>
  <si>
    <t>od_a1_heavy_purity</t>
  </si>
  <si>
    <t>td_a1_heavy_purity</t>
  </si>
  <si>
    <t>od_b_heavy_brix</t>
  </si>
  <si>
    <t>td_b_heavy_brix</t>
  </si>
  <si>
    <t>od_b_heavy_pol</t>
  </si>
  <si>
    <t>td_b_heavy_pol</t>
  </si>
  <si>
    <t>od_b_heavy_purity</t>
  </si>
  <si>
    <t>td_b_heavy_purity</t>
  </si>
  <si>
    <t>od_c1_heavy_brix</t>
  </si>
  <si>
    <t>td_c1_heavy_brix</t>
  </si>
  <si>
    <t>od_c1_heavy_pol</t>
  </si>
  <si>
    <t>td_c1_heavy_pol</t>
  </si>
  <si>
    <t>od_c1_heavy_purity</t>
  </si>
  <si>
    <t>td_c1_heavy_purity</t>
  </si>
  <si>
    <t>od_a_light_brix</t>
  </si>
  <si>
    <t>td_a_light_brix</t>
  </si>
  <si>
    <t>od_a_light_pol</t>
  </si>
  <si>
    <t>td_a_light_pol</t>
  </si>
  <si>
    <t>od_a_light_purity</t>
  </si>
  <si>
    <t>td_a_light_purity</t>
  </si>
  <si>
    <t>od_c_light_brix</t>
  </si>
  <si>
    <t>td_c_light_brix</t>
  </si>
  <si>
    <t>od_c_light_pol</t>
  </si>
  <si>
    <t>td_c_light_pol</t>
  </si>
  <si>
    <t>od_c_light_purity</t>
  </si>
  <si>
    <t>td_c_light_purity</t>
  </si>
  <si>
    <t>od_r1_heavy_brix</t>
  </si>
  <si>
    <t>od_r1_heavy_pol</t>
  </si>
  <si>
    <t>od_r1_heavy_purity</t>
  </si>
  <si>
    <t>td_r1_heavy_brix</t>
  </si>
  <si>
    <t>td_r1_heavy_pol</t>
  </si>
  <si>
    <t>td_r1_heavy_purity</t>
  </si>
  <si>
    <t>od_r1_light_brix</t>
  </si>
  <si>
    <t>od_r1_light_pol</t>
  </si>
  <si>
    <t>od_r1_light_purity</t>
  </si>
  <si>
    <t>td_r1_light_brix</t>
  </si>
  <si>
    <t>td_r1_light_pol</t>
  </si>
  <si>
    <t>td_r1_light_purity</t>
  </si>
  <si>
    <t>od_r2_molasses_brix</t>
  </si>
  <si>
    <t>od_r2_molasses_pol</t>
  </si>
  <si>
    <t>od_r2_molasses_purity</t>
  </si>
  <si>
    <t>td_r2_molasses_brix</t>
  </si>
  <si>
    <t>td_r2_molasses_pol</t>
  </si>
  <si>
    <t>td_r2_molasses_purity</t>
  </si>
  <si>
    <t>od_r3_heavy_brix</t>
  </si>
  <si>
    <t>od_r3_heavy_pol</t>
  </si>
  <si>
    <t>od_r3_heavy_purity</t>
  </si>
  <si>
    <t>td_r3_heavy_brix</t>
  </si>
  <si>
    <t>td_r3_heavy_pol</t>
  </si>
  <si>
    <t>td_r3_heavy_purity</t>
  </si>
  <si>
    <t>od_actual_percent_theoretical_final_molasses_percent_cane</t>
  </si>
  <si>
    <t>td_actual_percent_theoretical_final_molasses_percent_cane</t>
  </si>
  <si>
    <t>od_dry_seed_brix</t>
  </si>
  <si>
    <t>td_dry_seed_brix</t>
  </si>
  <si>
    <t>od_dry_seed_pol</t>
  </si>
  <si>
    <t>td_dry_seed_pol</t>
  </si>
  <si>
    <t>od_dry_seed_purity</t>
  </si>
  <si>
    <t>td_dry_seed_purity</t>
  </si>
  <si>
    <t>od_melt_brix</t>
  </si>
  <si>
    <t>td_melt_brix</t>
  </si>
  <si>
    <t>od_melt_pol</t>
  </si>
  <si>
    <t>td_melt_pol</t>
  </si>
  <si>
    <t>od_melt_purity</t>
  </si>
  <si>
    <t>td_melt_purity</t>
  </si>
  <si>
    <t>od_c_single_brix</t>
  </si>
  <si>
    <t>td_c_single_brix</t>
  </si>
  <si>
    <t>od_c_single_pol</t>
  </si>
  <si>
    <t>td_c_single_pol</t>
  </si>
  <si>
    <t>od_c_single_purity</t>
  </si>
  <si>
    <t>td_c_single_purity</t>
  </si>
  <si>
    <t>od_c_double_brix</t>
  </si>
  <si>
    <t>td_c_double_brix</t>
  </si>
  <si>
    <t>od_c_double_pol</t>
  </si>
  <si>
    <t>td_c_double_pol</t>
  </si>
  <si>
    <t>od_c_double_purity</t>
  </si>
  <si>
    <t>td_c_double_purity</t>
  </si>
  <si>
    <t>od_b_sugar_brix</t>
  </si>
  <si>
    <t>td_b_sugar_brix</t>
  </si>
  <si>
    <t>od_b_sugar_pol</t>
  </si>
  <si>
    <t>td_b_sugar_pol</t>
  </si>
  <si>
    <t>od_b_sugar_purity</t>
  </si>
  <si>
    <t>td_b_sugar_purity</t>
  </si>
  <si>
    <t>od_remelting_molasses</t>
  </si>
  <si>
    <t>td_remelting_molasses</t>
  </si>
  <si>
    <t>od_remelting_sugar</t>
  </si>
  <si>
    <t>td_remelting_sugar</t>
  </si>
  <si>
    <t>od_gross_remelting</t>
  </si>
  <si>
    <t>N/A</t>
  </si>
  <si>
    <t>td_gross_remelting</t>
  </si>
  <si>
    <t>od_gross_scrap_sugar</t>
  </si>
  <si>
    <t>td_gross_scrap_sugar</t>
  </si>
  <si>
    <t>od_store_sulphur</t>
  </si>
  <si>
    <t>td_store_sulphur</t>
  </si>
  <si>
    <t>od_store_sulpher_percent_cane</t>
  </si>
  <si>
    <t>td_store_sulpher_percent_cane</t>
  </si>
  <si>
    <t>od_store_lime</t>
  </si>
  <si>
    <t>td_store_lime</t>
  </si>
  <si>
    <t>od_store_lime_percent_cane</t>
  </si>
  <si>
    <t>td_store_lime_percent_cane</t>
  </si>
  <si>
    <t>od_store_phosphoric</t>
  </si>
  <si>
    <t>td_store_phosphoric</t>
  </si>
  <si>
    <t>od_store_phosphoric_percent_cane</t>
  </si>
  <si>
    <t>td_store_phosphoric_percent_cane</t>
  </si>
  <si>
    <t>od_store_viscosity_reducer</t>
  </si>
  <si>
    <t>td_store_viscosity_reducer</t>
  </si>
  <si>
    <t>od_store_viscosity_reducer_percent_cane</t>
  </si>
  <si>
    <t>td_store_viscosity_reducer_percent_cane</t>
  </si>
  <si>
    <t>od_store_biocide</t>
  </si>
  <si>
    <t>td_store_biocide</t>
  </si>
  <si>
    <t>od_store_biocide_percent_cane</t>
  </si>
  <si>
    <t>td_store_biocide_percent_cane</t>
  </si>
  <si>
    <t>od_store_color_reducer</t>
  </si>
  <si>
    <t>td_store_color_reducer</t>
  </si>
  <si>
    <t>od_store_color_reducer_percent_cane</t>
  </si>
  <si>
    <t>td_store_color_reducer_percent_cane</t>
  </si>
  <si>
    <t>od_store_magnafloe</t>
  </si>
  <si>
    <t>td_store_magnafloe</t>
  </si>
  <si>
    <t>od_store_magnafloe_percent_cane</t>
  </si>
  <si>
    <t>td_store_magnafloe_percent_cane</t>
  </si>
  <si>
    <t>od_store_lub_grease</t>
  </si>
  <si>
    <t>td_store_lub_grease</t>
  </si>
  <si>
    <t>od_store_lub_grease_percent_cane</t>
  </si>
  <si>
    <t>td_store_lub_grease_percent_cane</t>
  </si>
  <si>
    <t>od_store_lub_oil</t>
  </si>
  <si>
    <t>td_store_lub_oil</t>
  </si>
  <si>
    <t>od_store_lub_oil_percent_cane</t>
  </si>
  <si>
    <t>td_store_lub_oil_percent_cane</t>
  </si>
  <si>
    <t>od_store_boiler_chemical</t>
  </si>
  <si>
    <t>td_store_boiler_chemical</t>
  </si>
  <si>
    <t>od_store_boiler_chemical_percent_cane</t>
  </si>
  <si>
    <t>td_store_boiler_chemical_percent_cane</t>
  </si>
  <si>
    <t>od_store_washing_soda</t>
  </si>
  <si>
    <t>od_store_hydrolic_acid</t>
  </si>
  <si>
    <t>od_store_de_scaling_chemical</t>
  </si>
  <si>
    <t>od_store_seed_slurry</t>
  </si>
  <si>
    <t>od_store_anty_fomer</t>
  </si>
  <si>
    <t>od_store_chemical_for_brs_cleaning</t>
  </si>
  <si>
    <t>od_foreign_matter_L31</t>
  </si>
  <si>
    <t>td_foreign_matter_L31</t>
  </si>
  <si>
    <t>od_foreign_matter_M31</t>
  </si>
  <si>
    <t>td_foreign_matter_M31</t>
  </si>
  <si>
    <t>od_foreign_matter_S31</t>
  </si>
  <si>
    <t>td_foreign_matter_S31</t>
  </si>
  <si>
    <t>od_retention_L31</t>
  </si>
  <si>
    <t>td_retention_L31</t>
  </si>
  <si>
    <t>od_retention_M31</t>
  </si>
  <si>
    <t>td_retention_M31</t>
  </si>
  <si>
    <t>od_retention_S31</t>
  </si>
  <si>
    <t>td_retention_S31</t>
  </si>
  <si>
    <t>od_moisture_l31</t>
  </si>
  <si>
    <t>td_moisture_l31</t>
  </si>
  <si>
    <t>od_moisture_l30</t>
  </si>
  <si>
    <t>td_moisture_l30</t>
  </si>
  <si>
    <t>od_moisture_m31</t>
  </si>
  <si>
    <t>td_moisture_m31</t>
  </si>
  <si>
    <t>od_moisture_m30</t>
  </si>
  <si>
    <t>td_moisture_m30</t>
  </si>
  <si>
    <t>od_moisture_s31</t>
  </si>
  <si>
    <t>td_moisture_s31</t>
  </si>
  <si>
    <t>od_moisture_s30</t>
  </si>
  <si>
    <t>td_moisture_s30</t>
  </si>
  <si>
    <t>od_moisture_raw_sugar</t>
  </si>
  <si>
    <t>td_moisture_raw_sugar</t>
  </si>
  <si>
    <t>od_white_sugar_moisture</t>
  </si>
  <si>
    <t>td_white_sugar_moisture</t>
  </si>
  <si>
    <t>od_phosphate_mixed_juice</t>
  </si>
  <si>
    <t>td_phosphate_mixed_juice</t>
  </si>
  <si>
    <t>od_phosphate_clear_juice</t>
  </si>
  <si>
    <t>td_phosphate_clear_juice</t>
  </si>
  <si>
    <t>od_calcium_mixed_juice</t>
  </si>
  <si>
    <t>td_calcium_mixed_juice</t>
  </si>
  <si>
    <t>od_calcium_clear_juice</t>
  </si>
  <si>
    <t>td_calcium_clear_juice</t>
  </si>
  <si>
    <t>od_efficiency_percent_avail_sucros_in_mixed_juice</t>
  </si>
  <si>
    <t>td_efficiency_percent_avail_sucros_in_mixed_juice</t>
  </si>
  <si>
    <t>od_efficiency_percent_avail_sucros_in_primary_juice</t>
  </si>
  <si>
    <t>td_efficiency_percent_avail_sucros_in_primary_juice</t>
  </si>
  <si>
    <t>od_overall_recovery</t>
  </si>
  <si>
    <t>td_overall_recovery</t>
  </si>
  <si>
    <t>od_exhaust_steam_pressure_hp</t>
  </si>
  <si>
    <t>td_exhaust_steam_pressure_hp</t>
  </si>
  <si>
    <t>od_boiler_steam_pressure_lp</t>
  </si>
  <si>
    <t>td_boiler_steam_pressure_lp</t>
  </si>
  <si>
    <t>od_boiler_steam_pressure_hp</t>
  </si>
  <si>
    <t>td_boiler_steam_pressure_hp</t>
  </si>
  <si>
    <t>od_vaccume_on_pans_average</t>
  </si>
  <si>
    <t>td_vaccume_on_pans_average</t>
  </si>
  <si>
    <t>od_boiler_feed_water_ph</t>
  </si>
  <si>
    <t>td_boiler_feed_water_ph</t>
  </si>
  <si>
    <t>od_spray_tank_water_ph</t>
  </si>
  <si>
    <t>td_spray_tank_water_ph</t>
  </si>
  <si>
    <t>od_boiler_water_ph</t>
  </si>
  <si>
    <t>td_boiler_water_ph</t>
  </si>
  <si>
    <t>od_average_pol_of_product</t>
  </si>
  <si>
    <t>td_average_pol_of_product</t>
  </si>
  <si>
    <t>od_stoppage_cane_carriers</t>
  </si>
  <si>
    <t>td_stoppage_cane_carriers</t>
  </si>
  <si>
    <t>od_stoppage_shortage_of_cane</t>
  </si>
  <si>
    <t>td_stoppage_shortage_of_cane</t>
  </si>
  <si>
    <t>od_stoppage_growers_strike</t>
  </si>
  <si>
    <t>td_stoppage_growers_strike</t>
  </si>
  <si>
    <t>od_stoppage_no_cane</t>
  </si>
  <si>
    <t>td_stoppage_no_cane</t>
  </si>
  <si>
    <t>od_stoppage_crane</t>
  </si>
  <si>
    <t>td_stoppage_crane</t>
  </si>
  <si>
    <t>od_stoppage_cane_knives</t>
  </si>
  <si>
    <t>td_stoppage_cane_knives</t>
  </si>
  <si>
    <t>37:07</t>
  </si>
  <si>
    <t>od_stoppage_crusher_and_mills</t>
  </si>
  <si>
    <t>td_stoppage_crusher_and_mills</t>
  </si>
  <si>
    <t>od_stoppage_belt_conveyor</t>
  </si>
  <si>
    <t>td_stoppage_belt_conveyor</t>
  </si>
  <si>
    <t>od_stoppage_donally_chute</t>
  </si>
  <si>
    <t>td_stoppage_donally_chute</t>
  </si>
  <si>
    <t>od_stoppage_scraper</t>
  </si>
  <si>
    <t>td_stoppage_scraper</t>
  </si>
  <si>
    <t>od_stoppage_bagasse_carrier</t>
  </si>
  <si>
    <t>td_stoppage_bagasse_carrier</t>
  </si>
  <si>
    <t>od_stoppage_sulphur_furnance</t>
  </si>
  <si>
    <t>td_stoppage_sulphur_furnance</t>
  </si>
  <si>
    <t>od_stoppage_juice_heaters</t>
  </si>
  <si>
    <t>td_stoppage_juice_heaters</t>
  </si>
  <si>
    <t>od_stoppage_dorr</t>
  </si>
  <si>
    <t>td_stoppage_dorr</t>
  </si>
  <si>
    <t>od_stoppage_sulph_air_compressor</t>
  </si>
  <si>
    <t>td_stoppage_sulph_air_compressor</t>
  </si>
  <si>
    <t>od_stoppage_evaporator</t>
  </si>
  <si>
    <t>td_stoppage_evaporator</t>
  </si>
  <si>
    <t>od_stoppage_pan</t>
  </si>
  <si>
    <t>td_stoppage_pan</t>
  </si>
  <si>
    <t>od_stoppage_grpf</t>
  </si>
  <si>
    <t>td_stoppage_grpf</t>
  </si>
  <si>
    <t>od_stoppage_mills_turbine</t>
  </si>
  <si>
    <t>td_stoppage_mills_turbine</t>
  </si>
  <si>
    <t>od_stoppage_dc_motor</t>
  </si>
  <si>
    <t>td_stoppage_dc_motor</t>
  </si>
  <si>
    <t>od_stoppage_vacumm_injection_pump</t>
  </si>
  <si>
    <t>td_stoppage_vacumm_injection_pump</t>
  </si>
  <si>
    <t>od_stoppage_low_vacuum</t>
  </si>
  <si>
    <t>td_stoppage_low_vacuum</t>
  </si>
  <si>
    <t>od_stoppage_syrup_pump</t>
  </si>
  <si>
    <t>td_stoppage_syrup_pump</t>
  </si>
  <si>
    <t>od_stoppage_condensate_pump</t>
  </si>
  <si>
    <t>td_stoppage_condensate_pump</t>
  </si>
  <si>
    <t>od_stoppage_boilers</t>
  </si>
  <si>
    <t>td_stoppage_boilers</t>
  </si>
  <si>
    <t>od_stoppage_steam_shortage</t>
  </si>
  <si>
    <t>td_stoppage_steam_shortage</t>
  </si>
  <si>
    <t>od_stoppage_electric_plant_problems</t>
  </si>
  <si>
    <t>td_stoppage_electric_plant_problems</t>
  </si>
  <si>
    <t>od_stoppage_centrifugal_machine</t>
  </si>
  <si>
    <t>td_stoppage_centrifugal_machine</t>
  </si>
  <si>
    <t>od_stoppage_magma_mixer</t>
  </si>
  <si>
    <t>td_stoppage_magma_mixer</t>
  </si>
  <si>
    <t>od_stoppage_drier_house</t>
  </si>
  <si>
    <t>td_stoppage_drier_house</t>
  </si>
  <si>
    <t>od_stoppage_mills_stoppages</t>
  </si>
  <si>
    <t>td_stoppage_mills_stoppages</t>
  </si>
  <si>
    <t>od_stoppage_mill_motor_stoppages</t>
  </si>
  <si>
    <t>td_stoppage_mill_motor_stoppages</t>
  </si>
  <si>
    <t>od_stoppage_bagasse_elevator_stoppages</t>
  </si>
  <si>
    <t>td_stoppage_bagasse_elevator_stoppages</t>
  </si>
  <si>
    <t>od_stoppage_injection_pump_stoppages</t>
  </si>
  <si>
    <t>td_stoppage_injection_pump_stoppages</t>
  </si>
  <si>
    <t>od_stoppage_crystalizer_stoppages</t>
  </si>
  <si>
    <t>td_stoppage_crystalizer_stoppages</t>
  </si>
  <si>
    <t>od_stoppage_hopper_stoppages</t>
  </si>
  <si>
    <t>td_stoppage_hopper_stoppages</t>
  </si>
  <si>
    <t>od_stoppage_elevator_stoppage</t>
  </si>
  <si>
    <t>td_stoppage_elevator_stoppage</t>
  </si>
  <si>
    <t>od_stoppage_grader_stoppages</t>
  </si>
  <si>
    <t>td_stoppage_grader_stoppages</t>
  </si>
  <si>
    <t>od_stoppage_water_maceration_pump</t>
  </si>
  <si>
    <t>td_stoppage_water_maceration_pump</t>
  </si>
  <si>
    <t>od_stoppage_pusher</t>
  </si>
  <si>
    <t>td_stoppage_pusher</t>
  </si>
  <si>
    <t>od_stoppage_juice_sulphiter</t>
  </si>
  <si>
    <t>td_stoppage_juice_sulphiter</t>
  </si>
  <si>
    <t>od_stoppage_juice_delivery_line</t>
  </si>
  <si>
    <t>td_stoppage_juice_delivery_line</t>
  </si>
  <si>
    <t>od_stoppage_equaliser</t>
  </si>
  <si>
    <t>td_stoppage_equaliser</t>
  </si>
  <si>
    <t>od_stoppage_so2_gas_line</t>
  </si>
  <si>
    <t>td_stoppage_so2_gas_line</t>
  </si>
  <si>
    <t>od_stoppage_exhaust_line</t>
  </si>
  <si>
    <t>td_stoppage_exhaust_line</t>
  </si>
  <si>
    <t>od_stoppage_clear_juice_pump_valve</t>
  </si>
  <si>
    <t>td_stoppage_clear_juice_pump_valve</t>
  </si>
  <si>
    <t>od_stoppage_mixed_juice_pump_valve</t>
  </si>
  <si>
    <t>td_stoppage_mixed_juice_pump_valve</t>
  </si>
  <si>
    <t>od_stoppage_bagasse_jamming_stoppages</t>
  </si>
  <si>
    <t>td_stoppage_bagasse_jamming_stoppages</t>
  </si>
  <si>
    <t>od_stoppage_cane_unloader</t>
  </si>
  <si>
    <t>td_stoppage_cane_unloader</t>
  </si>
  <si>
    <t>od_stoppage_primary_cane_carrier</t>
  </si>
  <si>
    <t>td_stoppage_primary_cane_carrier</t>
  </si>
  <si>
    <t>od_stoppage_secondary_cane_carrier</t>
  </si>
  <si>
    <t>td_stoppage_secondary_cane_carrier</t>
  </si>
  <si>
    <t>od_stoppage_auxillary_cane_carrier</t>
  </si>
  <si>
    <t>td_stoppage_auxillary_cane_carrier</t>
  </si>
  <si>
    <t>od_stoppage_inter_rake_carrier</t>
  </si>
  <si>
    <t>td_stoppage_inter_rake_carrier</t>
  </si>
  <si>
    <t>od_stoppage_chopper</t>
  </si>
  <si>
    <t>td_stoppage_chopper</t>
  </si>
  <si>
    <t>od_stoppage_cutter</t>
  </si>
  <si>
    <t>td_stoppage_cutter</t>
  </si>
  <si>
    <t>od_stoppage_leveller</t>
  </si>
  <si>
    <t>td_stoppage_leveller</t>
  </si>
  <si>
    <t>od_stoppage_shredder_fibrizor</t>
  </si>
  <si>
    <t>td_stoppage_shredder_fibrizor</t>
  </si>
  <si>
    <t>od_stoppage_boiler</t>
  </si>
  <si>
    <t>td_stoppage_boiler</t>
  </si>
  <si>
    <t>od_stoppage_turbine</t>
  </si>
  <si>
    <t>td_stoppage_turbine</t>
  </si>
  <si>
    <t>od_stoppage_general_cleaning_stoppages</t>
  </si>
  <si>
    <t>td_stoppage_general_cleaning_stoppages</t>
  </si>
  <si>
    <t>od_stoppage_festivals</t>
  </si>
  <si>
    <t>td_stoppage_festivals</t>
  </si>
  <si>
    <t>od_stoppage_due_to_rain</t>
  </si>
  <si>
    <t>td_stoppage_due_to_rain</t>
  </si>
  <si>
    <t>od_stoppage_after_effect_of_rain</t>
  </si>
  <si>
    <t>td_stoppage_after_effect_of_rain</t>
  </si>
  <si>
    <t>od_stoppage_low_brix_syrup_stoppages</t>
  </si>
  <si>
    <t>td_stoppage_low_brix_syrup_stoppages</t>
  </si>
  <si>
    <t>od_stoppage_massecutie_molasses_jamming</t>
  </si>
  <si>
    <t>td_stoppage_massecutie_molasses_jamming</t>
  </si>
  <si>
    <t>od_stoppage_syrup_full_stoppages</t>
  </si>
  <si>
    <t>td_stoppage_syrup_full_stoppages</t>
  </si>
  <si>
    <t>od_stoppage_quad_levelhigh_stoppages</t>
  </si>
  <si>
    <t>td_stoppage_quad_levelhigh_stoppages</t>
  </si>
  <si>
    <t>od_stoppage_scheduled_stoppage_mfg</t>
  </si>
  <si>
    <t>td_stoppage_scheduled_stoppage_mfg</t>
  </si>
  <si>
    <t>od_stoppage_miscellenous_stoppages</t>
  </si>
  <si>
    <t>td_stoppage_miscellenous_stoppages</t>
  </si>
  <si>
    <t>od_stoppage_labour_strike_stoppages</t>
  </si>
  <si>
    <t>td_stoppage_labour_strike_stoppages</t>
  </si>
  <si>
    <t>od_stoppage_poor_feeding</t>
  </si>
  <si>
    <t>td_stoppage_poor_feeding</t>
  </si>
  <si>
    <t>od_stoppage_weighment_system_failure</t>
  </si>
  <si>
    <t>td_stoppage_weighment_system_failure</t>
  </si>
  <si>
    <t>od_stoppage_scheduled_stoppage_misc</t>
  </si>
  <si>
    <t>td_stoppage_scheduled_stoppage_misc</t>
  </si>
  <si>
    <t>od_stoppage_cogen_misc</t>
  </si>
  <si>
    <t>td_stoppage_cogen_misc</t>
  </si>
  <si>
    <t>od_stoppage_initail_trouble</t>
  </si>
  <si>
    <t>td_stoppage_initail_trouble</t>
  </si>
  <si>
    <t>od_stoppage_instrument</t>
  </si>
  <si>
    <t>td_stoppage_instrument</t>
  </si>
  <si>
    <t>od_stoppage_dcs</t>
  </si>
  <si>
    <t>td_stoppage_dcs</t>
  </si>
  <si>
    <t>od_stoppage_scheduled_stoppage_engineering</t>
  </si>
  <si>
    <t>td_stoppage_scheduled_stoppage_engineering</t>
  </si>
  <si>
    <t>od_stoppage_mill_juice_tray_overflow_gutter_choked</t>
  </si>
  <si>
    <t>td_stoppage_mill_juice_tray_overflow_gutter_choked</t>
  </si>
  <si>
    <t>od_stoppage_milling_other</t>
  </si>
  <si>
    <t>td_stoppage_milling_other</t>
  </si>
  <si>
    <t>od_stoppage_mill_bypass_minutes</t>
  </si>
  <si>
    <t>td_stoooage_mill_bypass_minutes</t>
  </si>
  <si>
    <t>od_stoppage_mill_bypass</t>
  </si>
  <si>
    <t>td_stoppage_mill_bypass</t>
  </si>
  <si>
    <t>od_nm_cane</t>
  </si>
  <si>
    <t>od_om_cane</t>
  </si>
  <si>
    <t>od_combine_cane</t>
  </si>
  <si>
    <t>od_nm_engg</t>
  </si>
  <si>
    <t>od_om_engg</t>
  </si>
  <si>
    <t>od_combine_engg</t>
  </si>
  <si>
    <t>od_nm_cogen</t>
  </si>
  <si>
    <t>od_om_cogen</t>
  </si>
  <si>
    <t>od_combine_cogen</t>
  </si>
  <si>
    <t>od_nm_gen_cleaning</t>
  </si>
  <si>
    <t>od_om_gen_cleaning</t>
  </si>
  <si>
    <t>od_combine_gen_cleaning</t>
  </si>
  <si>
    <t>od_nm_fest</t>
  </si>
  <si>
    <t>od_om_fest</t>
  </si>
  <si>
    <t>od_combine_fest</t>
  </si>
  <si>
    <t>od_nm_weather</t>
  </si>
  <si>
    <t>od_om_weather</t>
  </si>
  <si>
    <t>od_combine_weather</t>
  </si>
  <si>
    <t>24:51</t>
  </si>
  <si>
    <t>od_nm_process</t>
  </si>
  <si>
    <t>od_om_process</t>
  </si>
  <si>
    <t>od_combine_process</t>
  </si>
  <si>
    <t>od_nm_misc</t>
  </si>
  <si>
    <t>od_om_misc</t>
  </si>
  <si>
    <t>od_combine_misc</t>
  </si>
  <si>
    <t>od_nm_poor_feeding</t>
  </si>
  <si>
    <t>od_om_poor_feeding</t>
  </si>
  <si>
    <t>od_combine_poor_feeding</t>
  </si>
  <si>
    <t>od_total_nm_stoppage</t>
  </si>
  <si>
    <t>od_total_om_stoppage</t>
  </si>
  <si>
    <t>od_total_working_net_duration</t>
  </si>
  <si>
    <t>210:46</t>
  </si>
  <si>
    <t>od_total_stoppages</t>
  </si>
  <si>
    <t>29:14</t>
  </si>
  <si>
    <t>od_total_available_hours</t>
  </si>
  <si>
    <t>240:00</t>
  </si>
  <si>
    <t>od_total_lost_time_percent</t>
  </si>
  <si>
    <t>od_om_gross_working_duration</t>
  </si>
  <si>
    <t>201:36</t>
  </si>
  <si>
    <t>od_nm_gross_working_duration</t>
  </si>
  <si>
    <t>212:25</t>
  </si>
  <si>
    <t>od_om_gross_stoppage_duration</t>
  </si>
  <si>
    <t>38:24</t>
  </si>
  <si>
    <t>od_nm_gross_stoppage_duration</t>
  </si>
  <si>
    <t>27:35</t>
  </si>
  <si>
    <t>od_total_gross_stoppage_duration</t>
  </si>
  <si>
    <t>65:59</t>
  </si>
  <si>
    <t>od_engg_and_process_stoppage_duration</t>
  </si>
  <si>
    <t>od_combine_misc_without_poor_feeding</t>
  </si>
  <si>
    <t>td_nm_cane</t>
  </si>
  <si>
    <t>td_om_cane</t>
  </si>
  <si>
    <t>td_combine_cane</t>
  </si>
  <si>
    <t>td_nm_engg</t>
  </si>
  <si>
    <t>td_om_engg</t>
  </si>
  <si>
    <t>33:09</t>
  </si>
  <si>
    <t>td_combine_engg</t>
  </si>
  <si>
    <t>45:51</t>
  </si>
  <si>
    <t>td_nm_cogen</t>
  </si>
  <si>
    <t>td_om_cogen</t>
  </si>
  <si>
    <t>td_combine_cogen</t>
  </si>
  <si>
    <t>td_nm_gen_cleaning</t>
  </si>
  <si>
    <t>td_om_gen_cleaning</t>
  </si>
  <si>
    <t>td_combine_gen_cleaning</t>
  </si>
  <si>
    <t>td_nm_fest</t>
  </si>
  <si>
    <t>td_om_fest</t>
  </si>
  <si>
    <t>td_combine_fest</t>
  </si>
  <si>
    <t>td_nm_weather</t>
  </si>
  <si>
    <t>td_om_weather</t>
  </si>
  <si>
    <t>td_combine_weather</t>
  </si>
  <si>
    <t>26:35</t>
  </si>
  <si>
    <t>td_nm_process</t>
  </si>
  <si>
    <t>td_om_process</t>
  </si>
  <si>
    <t>td_combine_process</t>
  </si>
  <si>
    <t>td_nm_misc</t>
  </si>
  <si>
    <t>td_om_misc</t>
  </si>
  <si>
    <t>td_combine_misc</t>
  </si>
  <si>
    <t>td_nm_poor_feeding</t>
  </si>
  <si>
    <t>td_om_poor_feeding</t>
  </si>
  <si>
    <t>td_combine_poor_feeding</t>
  </si>
  <si>
    <t>td_total_nm_stoppage</t>
  </si>
  <si>
    <t>56:11</t>
  </si>
  <si>
    <t>td_total_om_stoppage</t>
  </si>
  <si>
    <t>49:33</t>
  </si>
  <si>
    <t>td_total_stoppages</t>
  </si>
  <si>
    <t>105:44</t>
  </si>
  <si>
    <t>td_total_working_net_duration</t>
  </si>
  <si>
    <t>1646:16</t>
  </si>
  <si>
    <t>td_total_available_hours</t>
  </si>
  <si>
    <t>1752:00</t>
  </si>
  <si>
    <t>td_total_lost_time_percent</t>
  </si>
  <si>
    <t>td_om_gross_working_duration</t>
  </si>
  <si>
    <t>1422:04</t>
  </si>
  <si>
    <t>td_nm_gross_working_duration</t>
  </si>
  <si>
    <t>1685:53</t>
  </si>
  <si>
    <t>td_om_gross_stoppage_duration</t>
  </si>
  <si>
    <t>329:56</t>
  </si>
  <si>
    <t>td_nm_gross_stoppage_duration</t>
  </si>
  <si>
    <t>66:07</t>
  </si>
  <si>
    <t>td_total_gross_stoppage_duration</t>
  </si>
  <si>
    <t>396:03</t>
  </si>
  <si>
    <t>td_engg_and_process_stoppage_duration</t>
  </si>
  <si>
    <t>46:08</t>
  </si>
  <si>
    <t>td_combine_misc_without_poor_feeding</t>
  </si>
  <si>
    <t>od_available_crush_hours_without_engg_stopage</t>
  </si>
  <si>
    <t>238:40</t>
  </si>
  <si>
    <t>td_available_crush_hours_without_engg_stopage</t>
  </si>
  <si>
    <t>1721:10</t>
  </si>
  <si>
    <t>od_crushing_hours_after_mill_by_pass</t>
  </si>
  <si>
    <t>td_crushing_hours_after_mill_by_pass</t>
  </si>
  <si>
    <t>od_stock_MixedJuiceJuiceHl</t>
  </si>
  <si>
    <t>od_stock_MixedJuiceJuiceBrix</t>
  </si>
  <si>
    <t>od_stock_MixedJuiceJuicePol</t>
  </si>
  <si>
    <t>od_stock_MixedJuiceJuicePurity</t>
  </si>
  <si>
    <t>od_stock_MixedJuiceJuiceAvailableSugar</t>
  </si>
  <si>
    <t>od_stock_MixedJuiceJuiceAvailableMolasses</t>
  </si>
  <si>
    <t>od_stock_ClearJuiceHl</t>
  </si>
  <si>
    <t>od_stock_ClearJuiceBrix</t>
  </si>
  <si>
    <t>od_stock_ClearJuicePol</t>
  </si>
  <si>
    <t>od_stock_ClearJuicePurity</t>
  </si>
  <si>
    <t>od_stock_ClearJuiceAvailableSugar</t>
  </si>
  <si>
    <t>od_stock_ClearJuiceAvailableMolasses</t>
  </si>
  <si>
    <t>od_stock_SyrupJuiceHl</t>
  </si>
  <si>
    <t>od_stock_SyrupJuiceBrix</t>
  </si>
  <si>
    <t>od_stock_SyrupJuicePol</t>
  </si>
  <si>
    <t>od_stock_SyrupJuicePurity</t>
  </si>
  <si>
    <t>od_stock_SyrupJuiceAvailableSugar</t>
  </si>
  <si>
    <t>od_stock_SyrupJuiceAvailableMolasses</t>
  </si>
  <si>
    <t>od_stock_SeedJuiceHl</t>
  </si>
  <si>
    <t>od_stock_SeedJuiceBrix</t>
  </si>
  <si>
    <t>od_stock_SeedJuicePol</t>
  </si>
  <si>
    <t>od_stock_SeedJuicePurity</t>
  </si>
  <si>
    <t>od_stock_SeedJuiceAvailableSugar</t>
  </si>
  <si>
    <t>od_stock_SeedJuiceAvailableMolasses</t>
  </si>
  <si>
    <t>od_stock_MassecuiteAJuiceHl</t>
  </si>
  <si>
    <t>od_stock_MassecuiteAJuiceBrix</t>
  </si>
  <si>
    <t>od_stock_MassecuiteAJuicePol</t>
  </si>
  <si>
    <t>od_stock_MassecuiteAJuicePurity</t>
  </si>
  <si>
    <t>od_stock_MassecuiteAJuiceAvailableSugar</t>
  </si>
  <si>
    <t>od_stock_MassecuiteAJuiceAvailableMolasses</t>
  </si>
  <si>
    <t>od_stock_MassecuiteCJuiceHl</t>
  </si>
  <si>
    <t>od_stock_MassecuiteCJuiceBrix</t>
  </si>
  <si>
    <t>od_stock_MassecuiteCJuicePol</t>
  </si>
  <si>
    <t>od_stock_MassecuiteCJuicePurity</t>
  </si>
  <si>
    <t>od_stock_MassecuiteCJuiceAvailableSugar</t>
  </si>
  <si>
    <t>od_stock_MassecuiteCJuiceAvailableMolasses</t>
  </si>
  <si>
    <t>od_stock_MassecuiteCOneJuiceHl</t>
  </si>
  <si>
    <t>od_stock_MassecuiteCOneJuiceBrix</t>
  </si>
  <si>
    <t>od_stock_MassecuiteCOneJuicePol</t>
  </si>
  <si>
    <t>od_stock_MassecuiteCOneJuicePurity</t>
  </si>
  <si>
    <t>od_stock_MassecuiteCOneJuiceAvailableSugar</t>
  </si>
  <si>
    <t>od_stock_MassecuiteCOneJuiceAvailableMolasses</t>
  </si>
  <si>
    <t>od_stock_MassecuiteROneJuiceHl</t>
  </si>
  <si>
    <t>od_stock_MassecuiteROneJuiceBrix</t>
  </si>
  <si>
    <t>od_stock_MassecuiteROneJuicePol</t>
  </si>
  <si>
    <t>od_stock_MassecuiteROneJuicePurity</t>
  </si>
  <si>
    <t>od_stock_MassecuiteROneJuiceAvailableSugar</t>
  </si>
  <si>
    <t>od_stock_MassecuiteROneJuiceAvailableMolasses</t>
  </si>
  <si>
    <t>od_stock_MassecuiteBJuiceHl</t>
  </si>
  <si>
    <t>od_stock_MassecuiteBJuiceBrix</t>
  </si>
  <si>
    <t>od_stock_MassecuiteBJuicePol</t>
  </si>
  <si>
    <t>od_stock_MassecuiteBJuicePurity</t>
  </si>
  <si>
    <t>od_stock_MassecuiteBJuiceAvailableSugar</t>
  </si>
  <si>
    <t>od_stock_MassecuiteBJuiceAvailableMolasses</t>
  </si>
  <si>
    <t>od_stock_MassecuiteRTwoJuiceHl</t>
  </si>
  <si>
    <t>od_stock_MassecuiteRTwoJuiceBrix</t>
  </si>
  <si>
    <t>od_stock_MassecuiteRTwoJuicePol</t>
  </si>
  <si>
    <t>od_stock_MassecuiteRTwoJuicePurity</t>
  </si>
  <si>
    <t>od_stock_MassecuiteRTwoJuiceAvailableSugar</t>
  </si>
  <si>
    <t>od_stock_MassecuiteRTwoJuiceAvailableMolasses</t>
  </si>
  <si>
    <t>od_stock_MassecuiteRThreeJuiceHl</t>
  </si>
  <si>
    <t>od_stock_MassecuiteRThreeJuiceBrix</t>
  </si>
  <si>
    <t>od_stock_MassecuiteRThreeJuicePol</t>
  </si>
  <si>
    <t>od_stock_MassecuiteRThreeJuicePurity</t>
  </si>
  <si>
    <t>od_stock_MassecuiteRThreeJuiceAvailableSugar</t>
  </si>
  <si>
    <t>od_stock_MassecuiteRThreeJuiceAvailableMolasses</t>
  </si>
  <si>
    <t>od_stock_MolassesAHeavyJuiceHl</t>
  </si>
  <si>
    <t>od_stock_MolassesAHeavyJuiceBrix</t>
  </si>
  <si>
    <t>od_stock_MolassesAHeavyJuicePol</t>
  </si>
  <si>
    <t>od_stock_MolassesAHeavyJuicePurity</t>
  </si>
  <si>
    <t>od_stock_MolassesAHeavyJuiceAvailableSugar</t>
  </si>
  <si>
    <t>od_stock_MolassesAHeavyJuiceAvailableMolasses</t>
  </si>
  <si>
    <t>od_stock_MolassesALightJuiceHl</t>
  </si>
  <si>
    <t>od_stock_MolassesALightJuiceBrix</t>
  </si>
  <si>
    <t>od_stock_MolassesALightJuicePol</t>
  </si>
  <si>
    <t>od_stock_MolassesALightJuicePurity</t>
  </si>
  <si>
    <t>od_stock_MolassesALightJuiceAvailableSugar</t>
  </si>
  <si>
    <t>od_stock_MolassesALightJuiceAvailableMolasses</t>
  </si>
  <si>
    <t>od_stock_MolassesBHeavyJuiceHl</t>
  </si>
  <si>
    <t>od_stock_MolassesBHeavyJuiceBrix</t>
  </si>
  <si>
    <t>od_stock_MolassesBHeavyJuicePol</t>
  </si>
  <si>
    <t>od_stock_MolassesBHeavyJuicePurity</t>
  </si>
  <si>
    <t>od_stock_MolassesBHeavyJuiceAvailableSugar</t>
  </si>
  <si>
    <t>od_stock_MolassesBHeavyJuiceAvailableMolasses</t>
  </si>
  <si>
    <t>od_stock_MolassesCLightJuiceHl</t>
  </si>
  <si>
    <t>od_stock_MolassesCLightJuiceBrix</t>
  </si>
  <si>
    <t>od_stock_MolassesCLightJuicePol</t>
  </si>
  <si>
    <t>od_stock_MolassesCLightJuicePurity</t>
  </si>
  <si>
    <t>od_stock_MolassesCLightJuiceAvailableSugar</t>
  </si>
  <si>
    <t>od_stock_MolassesCLightJuiceAvailableMolasses</t>
  </si>
  <si>
    <t>od_stock_MolassesCOneJuiceHl</t>
  </si>
  <si>
    <t>od_stock_MolassesCOneJuiceBrix</t>
  </si>
  <si>
    <t>od_stock_MolassesCOneJuicePol</t>
  </si>
  <si>
    <t>od_stock_MolassesCOneJuicePurity</t>
  </si>
  <si>
    <t>od_stock_MolassesCOneJuiceAvailableSugar</t>
  </si>
  <si>
    <t>od_stock_MolassesCOneJuiceAvailableMolasses</t>
  </si>
  <si>
    <t>od_stock_MolassesROneHeavyJuiceHl</t>
  </si>
  <si>
    <t>od_stock_MolassesROneHeavyJuiceBrix</t>
  </si>
  <si>
    <t>od_stock_MolassesROneHeavyJuicePol</t>
  </si>
  <si>
    <t>od_stock_MolassesROneHeavyJuicePurity</t>
  </si>
  <si>
    <t>od_stock_MolassesROneHeavyJuiceAvailableSugar</t>
  </si>
  <si>
    <t>od_stock_MolassesROneHeavyJuiceAvailableMolasses</t>
  </si>
  <si>
    <t>od_stock_MolassesRTwoJuiceHl</t>
  </si>
  <si>
    <t>od_stock_MolassesRTwoJuiceBrix</t>
  </si>
  <si>
    <t>od_stock_MolassesRTwoJuicePol</t>
  </si>
  <si>
    <t>od_stock_MolassesRTwoJuicePurity</t>
  </si>
  <si>
    <t>od_stock_MolassesRTwoJuiceAvailableSugar</t>
  </si>
  <si>
    <t>od_stock_MolassesRTwoJuiceAvailableMolasses</t>
  </si>
  <si>
    <t>od_stock_MolassesRThreeHeavyJuiceHl</t>
  </si>
  <si>
    <t>od_stock_MolassesRThreeHeavyJuiceBrix</t>
  </si>
  <si>
    <t>od_stock_MolassesRThreeHeavyJuicePol</t>
  </si>
  <si>
    <t>od_stock_MolassesRThreeHeavyJuicePurity</t>
  </si>
  <si>
    <t>od_stock_MolassesRThreeHeavyJuiceAvailableSugar</t>
  </si>
  <si>
    <t>od_stock_MolassesRThreeHeavyJuiceAvailableMolasses</t>
  </si>
  <si>
    <t>od_stock_SugarUnweightedJuiceHl</t>
  </si>
  <si>
    <t>od_stock_SugarUnweightedJuiceBrix</t>
  </si>
  <si>
    <t>od_stock_SugarUnweightedJuicePol</t>
  </si>
  <si>
    <t>od_stock_SugarUnweightedJuicePurity</t>
  </si>
  <si>
    <t>od_stock_SugarUnweightedJuiceAvailableSugar</t>
  </si>
  <si>
    <t>od_stock_SugarUnweightedJuiceAvailableMolasses</t>
  </si>
  <si>
    <t>od_stock_FineLiqorJuiceHl</t>
  </si>
  <si>
    <t>od_stock_FineLiqorJuiceBrix</t>
  </si>
  <si>
    <t>od_stock_FineLiqorJuicePol</t>
  </si>
  <si>
    <t>od_stock_FineLiqorJuicePurity</t>
  </si>
  <si>
    <t>od_stock_FineLiqorJuiceAvailableSugar</t>
  </si>
  <si>
    <t>od_stock_FineLiqorJuiceAvailableMolasses</t>
  </si>
  <si>
    <t>od_stock_TotalJuiceHl</t>
  </si>
  <si>
    <t>od_stock_TotalJuiceBrix</t>
  </si>
  <si>
    <t>od_stock_TotalJuicePol</t>
  </si>
  <si>
    <t>od_stock_TotalJuicePurity</t>
  </si>
  <si>
    <t>od_stock_TotalJuiceAvailableSugar</t>
  </si>
  <si>
    <t>od_stock_TotalJuiceAvailableMolasses</t>
  </si>
  <si>
    <t>od_stock_BagasseSaved</t>
  </si>
  <si>
    <t>od_stock_BagasseToDistillery</t>
  </si>
  <si>
    <t>od_stock_BagassePurchased</t>
  </si>
  <si>
    <t>od_net_mixed_juice_qtl</t>
  </si>
  <si>
    <t>td_net_mixed_juice_qtl</t>
  </si>
  <si>
    <t>01-01-20 To 10-01-20</t>
  </si>
  <si>
    <t>2019-20</t>
  </si>
  <si>
    <t>43:02</t>
  </si>
  <si>
    <t>222:32</t>
  </si>
  <si>
    <t>210:45</t>
  </si>
  <si>
    <t>224:41</t>
  </si>
  <si>
    <t>29:15</t>
  </si>
  <si>
    <t>44:34</t>
  </si>
  <si>
    <t>48:00</t>
  </si>
  <si>
    <t>62:05</t>
  </si>
  <si>
    <t>61:53</t>
  </si>
  <si>
    <t>24:42</t>
  </si>
  <si>
    <t>86:35</t>
  </si>
  <si>
    <t>1497:25</t>
  </si>
  <si>
    <t>1584:00</t>
  </si>
  <si>
    <t>1420:18</t>
  </si>
  <si>
    <t>1511:22</t>
  </si>
  <si>
    <t>163:42</t>
  </si>
  <si>
    <t>72:38</t>
  </si>
  <si>
    <t>236:20</t>
  </si>
  <si>
    <t>239:41</t>
  </si>
  <si>
    <t>1577:48</t>
  </si>
  <si>
    <t>PERIODICAL MANUFACTURING REOIRT No. -----</t>
  </si>
  <si>
    <t>Season 2020-21</t>
  </si>
  <si>
    <t>QTLS. CANE CRUSHED</t>
  </si>
  <si>
    <t>PERIOD</t>
  </si>
  <si>
    <t>TO-DATE</t>
  </si>
  <si>
    <t>Recovery % Cane</t>
  </si>
  <si>
    <t>This year</t>
  </si>
  <si>
    <t>Last Season</t>
  </si>
  <si>
    <t>This Season</t>
  </si>
  <si>
    <t>Period</t>
  </si>
  <si>
    <t>From</t>
  </si>
  <si>
    <t>To date</t>
  </si>
  <si>
    <t>Till</t>
  </si>
  <si>
    <t>To Date</t>
  </si>
  <si>
    <t>CANE ACCOUNT</t>
  </si>
  <si>
    <t>Todate</t>
  </si>
  <si>
    <t>Qtls.</t>
  </si>
  <si>
    <t>%</t>
  </si>
  <si>
    <t>Qtls</t>
  </si>
  <si>
    <t>Cane + farm cane</t>
  </si>
  <si>
    <t>Center Cane</t>
  </si>
  <si>
    <t>Total Cane</t>
  </si>
  <si>
    <t>Sugar Production</t>
  </si>
  <si>
    <t>Grade</t>
  </si>
  <si>
    <t>ICUMSA VALUE BY GS-2/3-8</t>
  </si>
  <si>
    <t>Big Size Crystal</t>
  </si>
  <si>
    <t>L-31</t>
  </si>
  <si>
    <t>L-30</t>
  </si>
  <si>
    <t>Medium Size Crystal</t>
  </si>
  <si>
    <t>M-31</t>
  </si>
  <si>
    <t>M-30</t>
  </si>
  <si>
    <t>Small Size Crystal</t>
  </si>
  <si>
    <t>S-31</t>
  </si>
  <si>
    <t>S-30</t>
  </si>
  <si>
    <t>Other Quality</t>
  </si>
  <si>
    <t>BISS</t>
  </si>
  <si>
    <t>Raw</t>
  </si>
  <si>
    <t>Total Sugar Bagged</t>
  </si>
  <si>
    <t>Less Last Year</t>
  </si>
  <si>
    <t>Net Production</t>
  </si>
  <si>
    <t>Avail in Process</t>
  </si>
  <si>
    <t>Crushing Capacity</t>
  </si>
  <si>
    <t>To-date</t>
  </si>
  <si>
    <t>Season Hours</t>
  </si>
  <si>
    <t>Stoppage due to cleaning</t>
  </si>
  <si>
    <t>Stoppage due to cane shortage</t>
  </si>
  <si>
    <t>Stoppage due to poor feeding</t>
  </si>
  <si>
    <t>Stoppage due to holidays *</t>
  </si>
  <si>
    <t>Manufacturing Troubles</t>
  </si>
  <si>
    <t>Miscellaneous Troubles</t>
  </si>
  <si>
    <t>Available Hours for crushing</t>
  </si>
  <si>
    <t>Mechanical Stoppage</t>
  </si>
  <si>
    <t>Mill By-Pass Hrs.</t>
  </si>
  <si>
    <t>Crushing Hours (SL. No 8 - Sl. No 9)</t>
  </si>
  <si>
    <t>Crushing Hours (Sl. No. 11 - Sl. No. 10)</t>
  </si>
  <si>
    <t>Hours Available % Season Hours (Sl. No 8 / Sl. No 1)</t>
  </si>
  <si>
    <t>Hours Crushing % Available Hrs. (Sl. No 11 / Sl. No 8)</t>
  </si>
  <si>
    <t>Hrs. Crushing % Available Hrs. (Sl. No 12/Sl. No.8)</t>
  </si>
  <si>
    <t>Cane crushed per 24 season Hrs. qtls.</t>
  </si>
  <si>
    <t>Cane crushed per 24 available Hrs. qtls.</t>
  </si>
  <si>
    <t>Cane crushed per 24 crushing Hrs. qtls.</t>
  </si>
  <si>
    <t>Specification of Stoppages</t>
  </si>
  <si>
    <t>To-Date</t>
  </si>
  <si>
    <t>Hrs.</t>
  </si>
  <si>
    <t>Crane</t>
  </si>
  <si>
    <t>20- Syrup Pump / Line</t>
  </si>
  <si>
    <t>Cane Carriers</t>
  </si>
  <si>
    <t>21- Condensate Pump</t>
  </si>
  <si>
    <t>Cane Knives/Shredder</t>
  </si>
  <si>
    <t>22- Boilers</t>
  </si>
  <si>
    <t>Crushers &amp; Mills</t>
  </si>
  <si>
    <t>23- Steam Shortage</t>
  </si>
  <si>
    <t>Inter/Rake Carrier-Rake Ele</t>
  </si>
  <si>
    <t>24- Electric Plant</t>
  </si>
  <si>
    <t xml:space="preserve">Belt Conveyer </t>
  </si>
  <si>
    <t xml:space="preserve">25- Cent. Machine </t>
  </si>
  <si>
    <t>Donally Chute</t>
  </si>
  <si>
    <t>26- Co-Gen.</t>
  </si>
  <si>
    <t>Scraper</t>
  </si>
  <si>
    <t>27- Drier House</t>
  </si>
  <si>
    <t>Bagasse Carrier/Elev.</t>
  </si>
  <si>
    <t>28- Imbibition</t>
  </si>
  <si>
    <t>Juice Pump / Line</t>
  </si>
  <si>
    <t>29- D.C. Motor</t>
  </si>
  <si>
    <t>Milling (Misc./ Other Stoppages)</t>
  </si>
  <si>
    <t>30- V Cell Quad Level High</t>
  </si>
  <si>
    <t>Sulpher Furnance</t>
  </si>
  <si>
    <t>31- Restricted Crushing</t>
  </si>
  <si>
    <t>Juice Heaters</t>
  </si>
  <si>
    <t>32- Massecuite Pump/Jamming</t>
  </si>
  <si>
    <t>Dorr</t>
  </si>
  <si>
    <t>33- Mechanical Trouble</t>
  </si>
  <si>
    <t>Sulph. Air Compressor</t>
  </si>
  <si>
    <t>34- Manufacturing Trouble</t>
  </si>
  <si>
    <t>Evaporator / FFE</t>
  </si>
  <si>
    <t xml:space="preserve">       Total</t>
  </si>
  <si>
    <t>Pan</t>
  </si>
  <si>
    <t>Crushing Hours (New Mill)</t>
  </si>
  <si>
    <t>Injection Pump</t>
  </si>
  <si>
    <t>Crushing Hours (Old Mill)</t>
  </si>
  <si>
    <t>Low Vacuum</t>
  </si>
  <si>
    <t>Crushing Hours (Combined)</t>
  </si>
  <si>
    <t>Particulars</t>
  </si>
  <si>
    <t>Brix</t>
  </si>
  <si>
    <t>Sucrose</t>
  </si>
  <si>
    <t>Purity</t>
  </si>
  <si>
    <t>Moisture</t>
  </si>
  <si>
    <t>Fiber %</t>
  </si>
  <si>
    <t>Moisture %</t>
  </si>
  <si>
    <t>Cane</t>
  </si>
  <si>
    <t>Bagasse</t>
  </si>
  <si>
    <t>Press Cake</t>
  </si>
  <si>
    <t>Primary Juice</t>
  </si>
  <si>
    <t>Last Mill Juice</t>
  </si>
  <si>
    <t>pH</t>
  </si>
  <si>
    <t>Mixed Juice</t>
  </si>
  <si>
    <t>Clear Juice</t>
  </si>
  <si>
    <t>Unsulphured Syrup</t>
  </si>
  <si>
    <t>Sulphured Syrup</t>
  </si>
  <si>
    <t>Fine Liquor</t>
  </si>
  <si>
    <t>?</t>
  </si>
  <si>
    <t>Seed</t>
  </si>
  <si>
    <t>H.L</t>
  </si>
  <si>
    <t>H.L.</t>
  </si>
  <si>
    <t xml:space="preserve"> 'A' Massecuite</t>
  </si>
  <si>
    <t xml:space="preserve"> 'A' Heavy Molasses</t>
  </si>
  <si>
    <t xml:space="preserve"> 'A' Light Molasses</t>
  </si>
  <si>
    <t xml:space="preserve"> 'A 1' Massecuite</t>
  </si>
  <si>
    <t xml:space="preserve"> 'A 1' Heavy Molasses</t>
  </si>
  <si>
    <t>R1 Massecuite</t>
  </si>
  <si>
    <t>R1 Heavy Molasses</t>
  </si>
  <si>
    <t>R1 Light Molasses</t>
  </si>
  <si>
    <t>R2 Massecuite</t>
  </si>
  <si>
    <t>R2 Heavy Molasses</t>
  </si>
  <si>
    <t>R3 Massecuite</t>
  </si>
  <si>
    <t>R3 Heavy Molasses</t>
  </si>
  <si>
    <t xml:space="preserve"> 'B' Massecuite</t>
  </si>
  <si>
    <t xml:space="preserve"> 'B' Heavy Molasses</t>
  </si>
  <si>
    <t xml:space="preserve"> 'C1'Massecutie</t>
  </si>
  <si>
    <t xml:space="preserve"> 'C1' Heavy Molasses</t>
  </si>
  <si>
    <t xml:space="preserve"> 'C' Massecuite</t>
  </si>
  <si>
    <t>Waste Molasses</t>
  </si>
  <si>
    <t xml:space="preserve"> 'C' Light Molasses</t>
  </si>
  <si>
    <t xml:space="preserve"> 'C' Single cured Sugar</t>
  </si>
  <si>
    <t xml:space="preserve"> 'C' Double cured Sugar</t>
  </si>
  <si>
    <t xml:space="preserve"> 'B' Single cured Sugar</t>
  </si>
  <si>
    <t>Filtered Juice</t>
  </si>
  <si>
    <t>FCS</t>
  </si>
  <si>
    <t>Sucrose Account</t>
  </si>
  <si>
    <t>Cane = 100</t>
  </si>
  <si>
    <t>Sugar in Cane = 100</t>
  </si>
  <si>
    <t>Sugar in M.J. = 100</t>
  </si>
  <si>
    <t>User Calculations (References)</t>
  </si>
  <si>
    <t>To-date Last Season</t>
  </si>
  <si>
    <t xml:space="preserve">To-date Last Season	</t>
  </si>
  <si>
    <t>Current Season</t>
  </si>
  <si>
    <t>Previous Season</t>
  </si>
  <si>
    <t>Imbibition Water</t>
  </si>
  <si>
    <t>-</t>
  </si>
  <si>
    <t>Qtl Pol</t>
  </si>
  <si>
    <t>ToDate</t>
  </si>
  <si>
    <t>Qtl. Pol</t>
  </si>
  <si>
    <t>Unknown Loss</t>
  </si>
  <si>
    <t>Total Loss</t>
  </si>
  <si>
    <t>Sugar Made &amp; Estd.</t>
  </si>
  <si>
    <t>Mill House Efficiency Figures</t>
  </si>
  <si>
    <t>Fibre % Cane</t>
  </si>
  <si>
    <t>Imbibition % Cane</t>
  </si>
  <si>
    <t>Imbibition % Fibre</t>
  </si>
  <si>
    <t>Added water in mixed juice % added water</t>
  </si>
  <si>
    <t>Bagasse % Cane</t>
  </si>
  <si>
    <t>Sucrose % Bagasse</t>
  </si>
  <si>
    <t>Fibre % Bagasse</t>
  </si>
  <si>
    <t>Net Mixed Juice % Cane</t>
  </si>
  <si>
    <t>Undiluted Juice % Cane</t>
  </si>
  <si>
    <t>Undiluted Juice lost in bagasse % fibre</t>
  </si>
  <si>
    <t>Colloidal water % fibre</t>
  </si>
  <si>
    <t>F.R.Q.V. (Mixed Juice/Primary Juice)</t>
  </si>
  <si>
    <t>Mill House Effciency</t>
  </si>
  <si>
    <t>Reduced Mill House Efficiency</t>
  </si>
  <si>
    <t>E.R.Q.V. (Last Juice/Primary Juice)</t>
  </si>
  <si>
    <t xml:space="preserve">Preparatory Index                                      </t>
  </si>
  <si>
    <t xml:space="preserve">Primary  Extraction (Pol)                                 </t>
  </si>
  <si>
    <t>Dry Mill Factor</t>
  </si>
  <si>
    <t>Corresponding Last Season</t>
  </si>
  <si>
    <t>Product</t>
  </si>
  <si>
    <t>%Cane</t>
  </si>
  <si>
    <t>To-date Last-Season</t>
  </si>
  <si>
    <t xml:space="preserve">Mixed Juice </t>
  </si>
  <si>
    <t>Waste Molasses (Estd.)</t>
  </si>
  <si>
    <t>Sugar Made &amp; Estd. *</t>
  </si>
  <si>
    <t>Boiling House Efficiency Figures</t>
  </si>
  <si>
    <t>Dirt Correction % Mixed Juice Weight</t>
  </si>
  <si>
    <t>Sucrose Recovery % Cane</t>
  </si>
  <si>
    <t>Efficiency % Available Sucrose in Mixed Juice</t>
  </si>
  <si>
    <t>Efficiency % Available Sucrose in Primary Juice</t>
  </si>
  <si>
    <t>Average Pol of Product</t>
  </si>
  <si>
    <t>Actual Boiling House Recovery</t>
  </si>
  <si>
    <t>Reduced Boiling House Recovery (Neol Deer)</t>
  </si>
  <si>
    <t>Reduced Boiling House Recovery (Gundo Rao)</t>
  </si>
  <si>
    <t>Actual Overall Recovery</t>
  </si>
  <si>
    <t>Reduced Overall Recovery</t>
  </si>
  <si>
    <t>Virtual Purity of Waste Molasses</t>
  </si>
  <si>
    <t>Waste Molasses % Cane</t>
  </si>
  <si>
    <t>Press Cake % Cane</t>
  </si>
  <si>
    <t>Non-Sugar in molasses % Non-Sugars in clear Juice</t>
  </si>
  <si>
    <t>Java Ratio</t>
  </si>
  <si>
    <t>Theoretical molasses % cane</t>
  </si>
  <si>
    <t>Actual % theoretical final molasses % Cane</t>
  </si>
  <si>
    <t>Clarification factor</t>
  </si>
  <si>
    <t>Total steam generated from sugar (Tons.)</t>
  </si>
  <si>
    <t>3ATA Steam from Co-Gen</t>
  </si>
  <si>
    <t>9 ATA Steam from Co-Gen (ACF Bleeding)</t>
  </si>
  <si>
    <t>De super heating water (Tons)</t>
  </si>
  <si>
    <t>Steam Consumption % Cane ( With De super heating  water)</t>
  </si>
  <si>
    <t>Steam Consumption % Cane (Without De super heating  water)</t>
  </si>
  <si>
    <t>Steam consumption in per Qtl. of sugar ( With De Sup. Heating  water)</t>
  </si>
  <si>
    <t>Steam consumption in per Qtl. of sugar (Without De Sup. Heating water)</t>
  </si>
  <si>
    <t>Bagasse saved Loose (Tons)</t>
  </si>
  <si>
    <t>Bagasse Bales (Tons)</t>
  </si>
  <si>
    <t>Bagasse sent to Distillery (Tons)</t>
  </si>
  <si>
    <t>Bagasse Sold (Tons)</t>
  </si>
  <si>
    <t>Bagasse Purchased (Tons)</t>
  </si>
  <si>
    <t>Bagasse taken from yard  For Co-Gen (Tons)</t>
  </si>
  <si>
    <t>Total Power Consumed</t>
  </si>
  <si>
    <t>Total Power Consumed per ton cane</t>
  </si>
  <si>
    <t>Total Power Consumed per Qtls sugar</t>
  </si>
  <si>
    <t>Various Figures</t>
  </si>
  <si>
    <t>Exhaust Steam Pressure lbs HP</t>
  </si>
  <si>
    <t>11- Sediment in Sugar</t>
  </si>
  <si>
    <t>ppm</t>
  </si>
  <si>
    <t>Boiler Steam Pressure LP</t>
  </si>
  <si>
    <t>Boiler Steam Pressure HP</t>
  </si>
  <si>
    <t>Average vaccum on Pans (Inch)</t>
  </si>
  <si>
    <t>Raw Su</t>
  </si>
  <si>
    <t>pH. Boiler Feed Water</t>
  </si>
  <si>
    <t>12- Retention of Sugar</t>
  </si>
  <si>
    <t>% age</t>
  </si>
  <si>
    <t xml:space="preserve">pH. Boiler Water                  </t>
  </si>
  <si>
    <t>pH. Spray tank Water</t>
  </si>
  <si>
    <t>Rain Fall (mm)</t>
  </si>
  <si>
    <t>pH  Primary Juice</t>
  </si>
  <si>
    <t>13- Moisture of white sugar</t>
  </si>
  <si>
    <t>ISS</t>
  </si>
  <si>
    <t>pH  Mixed Juice</t>
  </si>
  <si>
    <t>14- Moisture of Raw sugar</t>
  </si>
  <si>
    <t>Store Consumption</t>
  </si>
  <si>
    <t>To-Date *</t>
  </si>
  <si>
    <t>Quantity</t>
  </si>
  <si>
    <t>% Cane</t>
  </si>
  <si>
    <t>Quantity *</t>
  </si>
  <si>
    <t>Period % Cane</t>
  </si>
  <si>
    <t>To-date % cane</t>
  </si>
  <si>
    <t>Boiler Chemical (Kgs.)</t>
  </si>
  <si>
    <t>Caustic Soda (Kgs.)</t>
  </si>
  <si>
    <t>Filter Aids</t>
  </si>
  <si>
    <t>Grease     (Kgs.)</t>
  </si>
  <si>
    <t>Lime (Qtls.)</t>
  </si>
  <si>
    <t>Lubricants Oil   (Ltrs.)</t>
  </si>
  <si>
    <t>Phosphoric Acid    (Kgs.)</t>
  </si>
  <si>
    <t>Colour reducer</t>
  </si>
  <si>
    <t>Sulphur (Qtls.)</t>
  </si>
  <si>
    <t>Biocide (Qtls.)</t>
  </si>
  <si>
    <t>Sucrose and molasses in process</t>
  </si>
  <si>
    <t>Stock</t>
  </si>
  <si>
    <t>Available Sugar Qtls.</t>
  </si>
  <si>
    <t>Available Molasses Qtls.</t>
  </si>
  <si>
    <t>Sucrose available this period</t>
  </si>
  <si>
    <t>Sugar recovered from last year (Qtls.)</t>
  </si>
  <si>
    <t>Syrup</t>
  </si>
  <si>
    <t>Waste Molasses sent out (Qtls.)</t>
  </si>
  <si>
    <t>Waste Molasses in process (Qtls.)</t>
  </si>
  <si>
    <t>Waste Molasses Total (Qtls.)</t>
  </si>
  <si>
    <t>Molasses  recovered from last year (Qtls.)</t>
  </si>
  <si>
    <t>Total Esst. Mol. including stock  (Qtls.)</t>
  </si>
  <si>
    <t>Molasses % Cane</t>
  </si>
  <si>
    <t xml:space="preserve"> 'C1'-Massecuite</t>
  </si>
  <si>
    <t xml:space="preserve"> 'C1'- Heavy</t>
  </si>
  <si>
    <t>Un-Weighed Sugar</t>
  </si>
  <si>
    <t>Total</t>
  </si>
  <si>
    <t>Reprocessing During the Season :-</t>
  </si>
  <si>
    <t>Type</t>
  </si>
  <si>
    <t>Pol</t>
  </si>
  <si>
    <t>Available Sugar  (Qtls.)</t>
  </si>
  <si>
    <t>Available Molasses  (Qtls.)</t>
  </si>
  <si>
    <t>Scrapings (Period)</t>
  </si>
  <si>
    <t>Scrapings (Todate)</t>
  </si>
  <si>
    <t>BISS (Period)</t>
  </si>
  <si>
    <t>BISS (Todate)</t>
  </si>
  <si>
    <t>Comprative Mill By-Pass Details (In Hrs.)</t>
  </si>
  <si>
    <t>By-Pass Details</t>
  </si>
  <si>
    <t>This Year</t>
  </si>
  <si>
    <t>Last Year</t>
  </si>
  <si>
    <t>1st Mill by pass (N.M)      Hrs.</t>
  </si>
  <si>
    <t>2nd Mill by Pass (N.M.)   Hrs.</t>
  </si>
  <si>
    <t>3rd Mill by pass (N.M)     Hrs.</t>
  </si>
  <si>
    <t>4th Mill by pass (N.M)     Hrs.</t>
  </si>
  <si>
    <t>5th Mill by pass (N.M)     Hrs.</t>
  </si>
  <si>
    <t>Lab Head</t>
  </si>
  <si>
    <t>Engg. Head</t>
  </si>
  <si>
    <t>Prodn Head</t>
  </si>
  <si>
    <t>EVP</t>
  </si>
  <si>
    <t>Executive President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</si>
</sst>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.00"/>
  </numFmts>
  <fonts count="7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7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ck">
        <color indexed="64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indexed="64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indexed="64"/>
      </right>
      <top style="thin">
        <color rgb="FF000000"/>
      </top>
      <bottom style="thick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rgb="FF000000"/>
      </right>
      <top style="thick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indexed="64"/>
      </top>
      <bottom style="thin">
        <color rgb="FF000000"/>
      </bottom>
      <diagonal/>
    </border>
    <border>
      <left style="thin">
        <color rgb="FF000000"/>
      </left>
      <right/>
      <top style="thick">
        <color indexed="64"/>
      </top>
      <bottom style="thin">
        <color rgb="FF000000"/>
      </bottom>
      <diagonal/>
    </border>
    <border>
      <left style="thick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 style="thin">
        <color rgb="FF000000"/>
      </right>
      <top style="thin">
        <color rgb="FF000000"/>
      </top>
      <bottom style="thick">
        <color indexed="64"/>
      </bottom>
      <diagonal/>
    </border>
    <border>
      <left style="thin">
        <color rgb="FF000000"/>
      </left>
      <right/>
      <top style="thin">
        <color rgb="FF000000"/>
      </top>
      <bottom style="thick">
        <color indexed="64"/>
      </bottom>
      <diagonal/>
    </border>
    <border>
      <left style="thin">
        <color rgb="FF000000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rgb="FF000000"/>
      </bottom>
      <diagonal/>
    </border>
    <border>
      <left/>
      <right/>
      <top style="thin">
        <color indexed="64"/>
      </top>
      <bottom style="thick">
        <color rgb="FF000000"/>
      </bottom>
      <diagonal/>
    </border>
    <border>
      <left/>
      <right style="thin">
        <color indexed="64"/>
      </right>
      <top style="thin">
        <color indexed="64"/>
      </top>
      <bottom style="thick">
        <color rgb="FF000000"/>
      </bottom>
      <diagonal/>
    </border>
  </borders>
  <cellStyleXfs count="2">
    <xf numFmtId="0" fontId="0" fillId="0" borderId="0" applyBorder="0"/>
    <xf numFmtId="0" fontId="1" fillId="0" borderId="0"/>
  </cellStyleXfs>
  <cellXfs count="249">
    <xf numFmtId="0" fontId="0" fillId="0" borderId="0" xfId="0" applyNumberFormat="1" applyFill="1" applyAlignment="1" applyProtection="1"/>
    <xf numFmtId="14" fontId="0" fillId="0" borderId="0" xfId="0" applyNumberFormat="1" applyFill="1" applyAlignment="1" applyProtection="1"/>
    <xf numFmtId="46" fontId="0" fillId="0" borderId="0" xfId="0" applyNumberFormat="1" applyFill="1" applyAlignment="1" applyProtection="1"/>
    <xf numFmtId="0" fontId="2" fillId="0" borderId="0" xfId="0" applyNumberFormat="1" applyFont="1" applyFill="1" applyAlignment="1" applyProtection="1"/>
    <xf numFmtId="0" fontId="2" fillId="0" borderId="14" xfId="0" applyNumberFormat="1" applyFont="1" applyFill="1" applyBorder="1" applyAlignment="1" applyProtection="1">
      <alignment horizontal="center"/>
    </xf>
    <xf numFmtId="0" fontId="3" fillId="0" borderId="14" xfId="0" applyNumberFormat="1" applyFont="1" applyFill="1" applyBorder="1" applyAlignment="1" applyProtection="1"/>
    <xf numFmtId="14" fontId="2" fillId="0" borderId="14" xfId="0" applyNumberFormat="1" applyFont="1" applyFill="1" applyBorder="1" applyAlignment="1" applyProtection="1"/>
    <xf numFmtId="0" fontId="3" fillId="0" borderId="19" xfId="0" applyNumberFormat="1" applyFont="1" applyFill="1" applyBorder="1" applyAlignment="1" applyProtection="1"/>
    <xf numFmtId="14" fontId="2" fillId="0" borderId="19" xfId="0" applyNumberFormat="1" applyFont="1" applyFill="1" applyBorder="1" applyAlignment="1" applyProtection="1"/>
    <xf numFmtId="0" fontId="3" fillId="0" borderId="14" xfId="0" applyNumberFormat="1" applyFont="1" applyFill="1" applyBorder="1" applyAlignment="1" applyProtection="1">
      <alignment horizontal="center"/>
    </xf>
    <xf numFmtId="0" fontId="3" fillId="0" borderId="26" xfId="0" applyNumberFormat="1" applyFont="1" applyFill="1" applyBorder="1" applyAlignment="1" applyProtection="1">
      <alignment horizontal="center"/>
    </xf>
    <xf numFmtId="0" fontId="2" fillId="0" borderId="14" xfId="0" applyNumberFormat="1" applyFont="1" applyFill="1" applyBorder="1" applyAlignment="1" applyProtection="1"/>
    <xf numFmtId="0" fontId="2" fillId="0" borderId="26" xfId="0" applyNumberFormat="1" applyFont="1" applyFill="1" applyBorder="1" applyAlignment="1" applyProtection="1">
      <alignment horizontal="center"/>
    </xf>
    <xf numFmtId="0" fontId="2" fillId="0" borderId="30" xfId="0" applyNumberFormat="1" applyFont="1" applyFill="1" applyBorder="1" applyAlignment="1" applyProtection="1"/>
    <xf numFmtId="0" fontId="2" fillId="0" borderId="32" xfId="0" applyNumberFormat="1" applyFont="1" applyFill="1" applyBorder="1" applyAlignment="1" applyProtection="1"/>
    <xf numFmtId="0" fontId="3" fillId="0" borderId="14" xfId="0" applyNumberFormat="1" applyFont="1" applyFill="1" applyBorder="1" applyAlignment="1" applyProtection="1">
      <alignment horizontal="center" vertical="center" wrapText="1"/>
    </xf>
    <xf numFmtId="0" fontId="3" fillId="0" borderId="14" xfId="0" applyNumberFormat="1" applyFont="1" applyFill="1" applyBorder="1" applyAlignment="1" applyProtection="1">
      <alignment horizontal="center" vertical="center"/>
    </xf>
    <xf numFmtId="0" fontId="2" fillId="0" borderId="37" xfId="0" applyNumberFormat="1" applyFont="1" applyFill="1" applyBorder="1" applyAlignment="1" applyProtection="1">
      <alignment horizontal="center"/>
    </xf>
    <xf numFmtId="0" fontId="2" fillId="0" borderId="41" xfId="0" applyNumberFormat="1" applyFont="1" applyFill="1" applyBorder="1" applyAlignment="1" applyProtection="1">
      <alignment horizontal="center"/>
    </xf>
    <xf numFmtId="0" fontId="2" fillId="0" borderId="42" xfId="0" applyNumberFormat="1" applyFont="1" applyFill="1" applyBorder="1" applyAlignment="1" applyProtection="1">
      <alignment horizontal="center"/>
    </xf>
    <xf numFmtId="0" fontId="2" fillId="0" borderId="43" xfId="0" applyNumberFormat="1" applyFont="1" applyFill="1" applyBorder="1" applyAlignment="1" applyProtection="1"/>
    <xf numFmtId="0" fontId="2" fillId="0" borderId="44" xfId="0" applyNumberFormat="1" applyFont="1" applyFill="1" applyBorder="1" applyAlignment="1" applyProtection="1"/>
    <xf numFmtId="0" fontId="3" fillId="0" borderId="46" xfId="0" applyNumberFormat="1" applyFont="1" applyFill="1" applyBorder="1" applyAlignment="1" applyProtection="1">
      <alignment horizontal="center"/>
    </xf>
    <xf numFmtId="0" fontId="3" fillId="0" borderId="47" xfId="0" applyNumberFormat="1" applyFont="1" applyFill="1" applyBorder="1" applyAlignment="1" applyProtection="1">
      <alignment horizontal="center"/>
    </xf>
    <xf numFmtId="20" fontId="2" fillId="0" borderId="14" xfId="0" applyNumberFormat="1" applyFont="1" applyFill="1" applyBorder="1" applyAlignment="1" applyProtection="1">
      <alignment horizontal="right"/>
    </xf>
    <xf numFmtId="20" fontId="2" fillId="0" borderId="37" xfId="0" applyNumberFormat="1" applyFont="1" applyFill="1" applyBorder="1" applyAlignment="1" applyProtection="1">
      <alignment horizontal="right"/>
    </xf>
    <xf numFmtId="20" fontId="2" fillId="0" borderId="41" xfId="0" applyNumberFormat="1" applyFont="1" applyFill="1" applyBorder="1" applyAlignment="1" applyProtection="1">
      <alignment horizontal="right"/>
    </xf>
    <xf numFmtId="20" fontId="2" fillId="0" borderId="42" xfId="0" applyNumberFormat="1" applyFont="1" applyFill="1" applyBorder="1" applyAlignment="1" applyProtection="1">
      <alignment horizontal="right"/>
    </xf>
    <xf numFmtId="0" fontId="2" fillId="0" borderId="48" xfId="0" applyNumberFormat="1" applyFont="1" applyFill="1" applyBorder="1" applyAlignment="1" applyProtection="1"/>
    <xf numFmtId="0" fontId="2" fillId="0" borderId="46" xfId="0" applyNumberFormat="1" applyFont="1" applyFill="1" applyBorder="1" applyAlignment="1" applyProtection="1"/>
    <xf numFmtId="164" fontId="3" fillId="0" borderId="14" xfId="0" applyNumberFormat="1" applyFont="1" applyFill="1" applyBorder="1" applyAlignment="1" applyProtection="1">
      <alignment horizontal="center" vertical="center" wrapText="1"/>
    </xf>
    <xf numFmtId="164" fontId="3" fillId="0" borderId="37" xfId="0" applyNumberFormat="1" applyFont="1" applyFill="1" applyBorder="1" applyAlignment="1" applyProtection="1">
      <alignment horizontal="center" vertical="center" wrapText="1"/>
    </xf>
    <xf numFmtId="164" fontId="2" fillId="0" borderId="14" xfId="0" applyNumberFormat="1" applyFont="1" applyFill="1" applyBorder="1" applyAlignment="1" applyProtection="1">
      <alignment horizontal="center"/>
    </xf>
    <xf numFmtId="164" fontId="2" fillId="0" borderId="37" xfId="0" applyNumberFormat="1" applyFont="1" applyFill="1" applyBorder="1" applyAlignment="1" applyProtection="1">
      <alignment horizontal="center"/>
    </xf>
    <xf numFmtId="164" fontId="3" fillId="0" borderId="14" xfId="0" applyNumberFormat="1" applyFont="1" applyFill="1" applyBorder="1" applyAlignment="1" applyProtection="1">
      <alignment horizontal="center"/>
    </xf>
    <xf numFmtId="164" fontId="3" fillId="0" borderId="37" xfId="0" applyNumberFormat="1" applyFont="1" applyFill="1" applyBorder="1" applyAlignment="1" applyProtection="1">
      <alignment horizontal="center"/>
    </xf>
    <xf numFmtId="0" fontId="2" fillId="0" borderId="49" xfId="0" applyNumberFormat="1" applyFont="1" applyFill="1" applyBorder="1" applyAlignment="1" applyProtection="1"/>
    <xf numFmtId="164" fontId="2" fillId="0" borderId="49" xfId="0" applyNumberFormat="1" applyFont="1" applyFill="1" applyBorder="1" applyAlignment="1" applyProtection="1">
      <alignment horizontal="center"/>
    </xf>
    <xf numFmtId="164" fontId="2" fillId="0" borderId="50" xfId="0" applyNumberFormat="1" applyFont="1" applyFill="1" applyBorder="1" applyAlignment="1" applyProtection="1">
      <alignment horizontal="center"/>
    </xf>
    <xf numFmtId="0" fontId="2" fillId="0" borderId="51" xfId="0" applyNumberFormat="1" applyFont="1" applyFill="1" applyBorder="1" applyAlignment="1" applyProtection="1"/>
    <xf numFmtId="164" fontId="2" fillId="0" borderId="51" xfId="0" applyNumberFormat="1" applyFont="1" applyFill="1" applyBorder="1" applyAlignment="1" applyProtection="1">
      <alignment horizontal="center"/>
    </xf>
    <xf numFmtId="164" fontId="2" fillId="0" borderId="52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Alignment="1" applyProtection="1"/>
    <xf numFmtId="0" fontId="2" fillId="0" borderId="41" xfId="0" applyNumberFormat="1" applyFont="1" applyFill="1" applyBorder="1" applyAlignment="1" applyProtection="1"/>
    <xf numFmtId="164" fontId="2" fillId="0" borderId="41" xfId="0" applyNumberFormat="1" applyFont="1" applyFill="1" applyBorder="1" applyAlignment="1" applyProtection="1">
      <alignment horizontal="center"/>
    </xf>
    <xf numFmtId="0" fontId="3" fillId="0" borderId="44" xfId="0" applyNumberFormat="1" applyFont="1" applyFill="1" applyBorder="1" applyAlignment="1" applyProtection="1">
      <alignment horizontal="center" vertical="center" wrapText="1"/>
    </xf>
    <xf numFmtId="0" fontId="3" fillId="0" borderId="41" xfId="0" applyNumberFormat="1" applyFont="1" applyFill="1" applyBorder="1" applyAlignment="1" applyProtection="1">
      <alignment horizontal="center" vertical="center" wrapText="1"/>
    </xf>
    <xf numFmtId="0" fontId="3" fillId="0" borderId="42" xfId="0" applyNumberFormat="1" applyFont="1" applyFill="1" applyBorder="1" applyAlignment="1" applyProtection="1">
      <alignment horizontal="center" vertical="center" wrapText="1"/>
    </xf>
    <xf numFmtId="164" fontId="2" fillId="0" borderId="43" xfId="0" applyNumberFormat="1" applyFont="1" applyFill="1" applyBorder="1" applyAlignment="1" applyProtection="1">
      <alignment horizontal="center"/>
    </xf>
    <xf numFmtId="0" fontId="2" fillId="0" borderId="58" xfId="0" applyNumberFormat="1" applyFont="1" applyFill="1" applyBorder="1" applyAlignment="1" applyProtection="1"/>
    <xf numFmtId="164" fontId="2" fillId="0" borderId="58" xfId="0" applyNumberFormat="1" applyFont="1" applyFill="1" applyBorder="1" applyAlignment="1" applyProtection="1">
      <alignment horizontal="center"/>
    </xf>
    <xf numFmtId="0" fontId="2" fillId="0" borderId="59" xfId="0" applyNumberFormat="1" applyFont="1" applyFill="1" applyBorder="1" applyAlignment="1" applyProtection="1"/>
    <xf numFmtId="164" fontId="2" fillId="0" borderId="59" xfId="0" applyNumberFormat="1" applyFont="1" applyFill="1" applyBorder="1" applyAlignment="1" applyProtection="1">
      <alignment horizontal="center"/>
    </xf>
    <xf numFmtId="0" fontId="2" fillId="0" borderId="47" xfId="0" applyNumberFormat="1" applyFont="1" applyFill="1" applyBorder="1" applyAlignment="1" applyProtection="1"/>
    <xf numFmtId="0" fontId="2" fillId="0" borderId="37" xfId="0" applyNumberFormat="1" applyFont="1" applyFill="1" applyBorder="1" applyAlignment="1" applyProtection="1"/>
    <xf numFmtId="0" fontId="2" fillId="0" borderId="42" xfId="0" applyNumberFormat="1" applyFont="1" applyFill="1" applyBorder="1" applyAlignment="1" applyProtection="1"/>
    <xf numFmtId="164" fontId="2" fillId="0" borderId="44" xfId="0" applyNumberFormat="1" applyFont="1" applyFill="1" applyBorder="1" applyAlignment="1" applyProtection="1">
      <alignment horizontal="center"/>
    </xf>
    <xf numFmtId="164" fontId="2" fillId="0" borderId="42" xfId="0" applyNumberFormat="1" applyFont="1" applyFill="1" applyBorder="1" applyAlignment="1" applyProtection="1">
      <alignment horizontal="center"/>
    </xf>
    <xf numFmtId="0" fontId="3" fillId="0" borderId="44" xfId="0" applyNumberFormat="1" applyFont="1" applyFill="1" applyBorder="1" applyAlignment="1" applyProtection="1"/>
    <xf numFmtId="0" fontId="3" fillId="0" borderId="42" xfId="0" applyNumberFormat="1" applyFont="1" applyFill="1" applyBorder="1" applyAlignment="1" applyProtection="1"/>
    <xf numFmtId="0" fontId="3" fillId="0" borderId="5" xfId="1" applyNumberFormat="1" applyFont="1" applyFill="1" applyBorder="1" applyAlignment="1" applyProtection="1">
      <alignment horizontal="center"/>
    </xf>
    <xf numFmtId="0" fontId="3" fillId="0" borderId="10" xfId="1" applyNumberFormat="1" applyFont="1" applyFill="1" applyBorder="1" applyAlignment="1" applyProtection="1">
      <alignment horizontal="center"/>
    </xf>
    <xf numFmtId="0" fontId="1" fillId="0" borderId="0" xfId="1" applyNumberFormat="1" applyFill="1" applyAlignment="1" applyProtection="1"/>
    <xf numFmtId="0" fontId="1" fillId="0" borderId="11" xfId="1" applyNumberFormat="1" applyFill="1" applyBorder="1" applyAlignment="1" applyProtection="1">
      <alignment horizontal="center"/>
    </xf>
    <xf numFmtId="0" fontId="1" fillId="0" borderId="14" xfId="1" applyNumberFormat="1" applyFill="1" applyBorder="1" applyAlignment="1" applyProtection="1"/>
    <xf numFmtId="0" fontId="1" fillId="0" borderId="37" xfId="1" applyNumberFormat="1" applyFill="1" applyBorder="1" applyAlignment="1" applyProtection="1"/>
    <xf numFmtId="0" fontId="1" fillId="0" borderId="2" xfId="1" applyNumberFormat="1" applyFill="1" applyBorder="1" applyAlignment="1" applyProtection="1"/>
    <xf numFmtId="0" fontId="1" fillId="0" borderId="15" xfId="1" applyNumberFormat="1" applyFill="1" applyBorder="1" applyAlignment="1" applyProtection="1"/>
    <xf numFmtId="0" fontId="1" fillId="0" borderId="27" xfId="1" applyNumberFormat="1" applyFill="1" applyBorder="1" applyAlignment="1" applyProtection="1">
      <alignment horizontal="center"/>
    </xf>
    <xf numFmtId="0" fontId="1" fillId="0" borderId="27" xfId="1" applyNumberFormat="1" applyFill="1" applyBorder="1" applyAlignment="1" applyProtection="1"/>
    <xf numFmtId="0" fontId="1" fillId="0" borderId="28" xfId="1" applyNumberFormat="1" applyFill="1" applyBorder="1" applyAlignment="1" applyProtection="1"/>
    <xf numFmtId="0" fontId="1" fillId="0" borderId="45" xfId="1" applyNumberFormat="1" applyFill="1" applyBorder="1" applyAlignment="1" applyProtection="1"/>
    <xf numFmtId="0" fontId="3" fillId="0" borderId="14" xfId="1" applyNumberFormat="1" applyFont="1" applyFill="1" applyBorder="1" applyAlignment="1" applyProtection="1"/>
    <xf numFmtId="0" fontId="1" fillId="0" borderId="43" xfId="1" applyNumberFormat="1" applyFill="1" applyBorder="1" applyAlignment="1" applyProtection="1">
      <alignment horizontal="center"/>
    </xf>
    <xf numFmtId="0" fontId="5" fillId="0" borderId="0" xfId="1" applyFont="1" applyBorder="1"/>
    <xf numFmtId="0" fontId="1" fillId="0" borderId="14" xfId="1" applyNumberFormat="1" applyFill="1" applyBorder="1" applyAlignment="1" applyProtection="1">
      <alignment vertical="center"/>
    </xf>
    <xf numFmtId="2" fontId="1" fillId="0" borderId="14" xfId="1" applyNumberFormat="1" applyFill="1" applyBorder="1" applyAlignment="1" applyProtection="1">
      <alignment horizontal="right"/>
    </xf>
    <xf numFmtId="0" fontId="5" fillId="0" borderId="61" xfId="1" applyFont="1" applyBorder="1"/>
    <xf numFmtId="0" fontId="1" fillId="0" borderId="62" xfId="1" applyNumberFormat="1" applyFill="1" applyBorder="1" applyAlignment="1" applyProtection="1">
      <alignment horizontal="center"/>
    </xf>
    <xf numFmtId="0" fontId="5" fillId="0" borderId="63" xfId="1" applyFont="1" applyBorder="1"/>
    <xf numFmtId="0" fontId="1" fillId="0" borderId="19" xfId="1" applyNumberFormat="1" applyFill="1" applyBorder="1" applyAlignment="1" applyProtection="1">
      <alignment vertical="center"/>
    </xf>
    <xf numFmtId="2" fontId="1" fillId="0" borderId="19" xfId="1" applyNumberFormat="1" applyFill="1" applyBorder="1" applyAlignment="1" applyProtection="1">
      <alignment horizontal="right"/>
    </xf>
    <xf numFmtId="2" fontId="1" fillId="0" borderId="41" xfId="1" applyNumberFormat="1" applyFill="1" applyBorder="1" applyAlignment="1" applyProtection="1">
      <alignment horizontal="right"/>
    </xf>
    <xf numFmtId="0" fontId="3" fillId="0" borderId="46" xfId="1" applyNumberFormat="1" applyFont="1" applyFill="1" applyBorder="1" applyAlignment="1" applyProtection="1">
      <alignment horizontal="center" vertical="center" wrapText="1"/>
    </xf>
    <xf numFmtId="0" fontId="3" fillId="0" borderId="47" xfId="1" applyNumberFormat="1" applyFont="1" applyFill="1" applyBorder="1" applyAlignment="1" applyProtection="1">
      <alignment horizontal="center" vertical="center" wrapText="1"/>
    </xf>
    <xf numFmtId="0" fontId="3" fillId="0" borderId="1" xfId="1" applyNumberFormat="1" applyFont="1" applyFill="1" applyBorder="1" applyAlignment="1" applyProtection="1"/>
    <xf numFmtId="164" fontId="1" fillId="0" borderId="14" xfId="1" applyNumberFormat="1" applyFill="1" applyBorder="1" applyAlignment="1" applyProtection="1"/>
    <xf numFmtId="2" fontId="1" fillId="0" borderId="14" xfId="1" applyNumberFormat="1" applyFill="1" applyBorder="1" applyAlignment="1" applyProtection="1"/>
    <xf numFmtId="2" fontId="1" fillId="0" borderId="1" xfId="1" applyNumberFormat="1" applyFill="1" applyBorder="1" applyAlignment="1" applyProtection="1"/>
    <xf numFmtId="0" fontId="1" fillId="0" borderId="43" xfId="1" applyNumberFormat="1" applyFill="1" applyBorder="1" applyAlignment="1" applyProtection="1">
      <alignment horizontal="left" vertical="center"/>
    </xf>
    <xf numFmtId="0" fontId="1" fillId="0" borderId="14" xfId="1" applyNumberFormat="1" applyFill="1" applyBorder="1" applyAlignment="1" applyProtection="1">
      <alignment horizontal="left" vertical="center"/>
    </xf>
    <xf numFmtId="2" fontId="1" fillId="0" borderId="30" xfId="1" applyNumberFormat="1" applyFill="1" applyBorder="1" applyAlignment="1" applyProtection="1"/>
    <xf numFmtId="2" fontId="1" fillId="0" borderId="69" xfId="1" applyNumberFormat="1" applyFill="1" applyBorder="1" applyAlignment="1" applyProtection="1"/>
    <xf numFmtId="0" fontId="1" fillId="0" borderId="19" xfId="1" applyNumberFormat="1" applyFill="1" applyBorder="1" applyAlignment="1" applyProtection="1"/>
    <xf numFmtId="164" fontId="1" fillId="0" borderId="19" xfId="1" applyNumberFormat="1" applyFill="1" applyBorder="1" applyAlignment="1" applyProtection="1"/>
    <xf numFmtId="0" fontId="1" fillId="0" borderId="72" xfId="1" applyNumberFormat="1" applyFill="1" applyBorder="1" applyAlignment="1" applyProtection="1"/>
    <xf numFmtId="0" fontId="1" fillId="0" borderId="48" xfId="1" applyNumberFormat="1" applyFill="1" applyBorder="1" applyAlignment="1" applyProtection="1">
      <alignment horizontal="center"/>
    </xf>
    <xf numFmtId="0" fontId="3" fillId="0" borderId="14" xfId="1" applyNumberFormat="1" applyFont="1" applyFill="1" applyBorder="1" applyAlignment="1" applyProtection="1">
      <alignment horizontal="center" vertical="center" wrapText="1"/>
    </xf>
    <xf numFmtId="0" fontId="1" fillId="0" borderId="44" xfId="1" applyNumberFormat="1" applyFill="1" applyBorder="1" applyAlignment="1" applyProtection="1">
      <alignment horizontal="center"/>
    </xf>
    <xf numFmtId="0" fontId="1" fillId="0" borderId="41" xfId="1" applyNumberFormat="1" applyFill="1" applyBorder="1" applyAlignment="1" applyProtection="1"/>
    <xf numFmtId="0" fontId="1" fillId="0" borderId="42" xfId="1" applyNumberFormat="1" applyFill="1" applyBorder="1" applyAlignment="1" applyProtection="1"/>
    <xf numFmtId="0" fontId="3" fillId="0" borderId="37" xfId="1" applyNumberFormat="1" applyFont="1" applyFill="1" applyBorder="1" applyAlignment="1" applyProtection="1"/>
    <xf numFmtId="0" fontId="1" fillId="0" borderId="0" xfId="1" applyNumberFormat="1" applyFill="1" applyAlignment="1" applyProtection="1">
      <alignment horizontal="center"/>
    </xf>
    <xf numFmtId="0" fontId="3" fillId="0" borderId="0" xfId="1" applyNumberFormat="1" applyFont="1" applyFill="1" applyAlignment="1" applyProtection="1">
      <alignment horizontal="center"/>
    </xf>
    <xf numFmtId="0" fontId="3" fillId="0" borderId="0" xfId="1" applyNumberFormat="1" applyFont="1" applyFill="1" applyAlignment="1" applyProtection="1"/>
    <xf numFmtId="0" fontId="4" fillId="0" borderId="0" xfId="1" applyNumberFormat="1" applyFont="1" applyFill="1" applyAlignment="1" applyProtection="1"/>
    <xf numFmtId="0" fontId="3" fillId="0" borderId="22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Alignment="1" applyProtection="1">
      <alignment horizontal="center" vertical="center"/>
    </xf>
    <xf numFmtId="0" fontId="3" fillId="0" borderId="23" xfId="0" applyNumberFormat="1" applyFont="1" applyFill="1" applyBorder="1" applyAlignment="1" applyProtection="1">
      <alignment horizontal="center" vertical="center"/>
    </xf>
    <xf numFmtId="0" fontId="3" fillId="0" borderId="24" xfId="0" applyNumberFormat="1" applyFont="1" applyFill="1" applyBorder="1" applyAlignment="1" applyProtection="1">
      <alignment horizontal="center" vertical="center"/>
    </xf>
    <xf numFmtId="0" fontId="3" fillId="0" borderId="25" xfId="0" applyNumberFormat="1" applyFont="1" applyFill="1" applyBorder="1" applyAlignment="1" applyProtection="1">
      <alignment horizontal="center" vertical="center"/>
    </xf>
    <xf numFmtId="0" fontId="3" fillId="0" borderId="13" xfId="0" applyNumberFormat="1" applyFont="1" applyFill="1" applyBorder="1" applyAlignment="1" applyProtection="1">
      <alignment horizontal="center" vertical="center"/>
    </xf>
    <xf numFmtId="0" fontId="3" fillId="0" borderId="33" xfId="0" applyNumberFormat="1" applyFont="1" applyFill="1" applyBorder="1" applyAlignment="1" applyProtection="1">
      <alignment horizontal="center" vertical="center"/>
    </xf>
    <xf numFmtId="0" fontId="3" fillId="0" borderId="35" xfId="0" applyNumberFormat="1" applyFont="1" applyFill="1" applyBorder="1" applyAlignment="1" applyProtection="1">
      <alignment horizontal="center" vertical="center"/>
    </xf>
    <xf numFmtId="0" fontId="3" fillId="0" borderId="12" xfId="0" applyNumberFormat="1" applyFont="1" applyFill="1" applyBorder="1" applyAlignment="1" applyProtection="1">
      <alignment horizontal="center" vertical="center"/>
    </xf>
    <xf numFmtId="0" fontId="3" fillId="0" borderId="34" xfId="0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 vertical="center"/>
    </xf>
    <xf numFmtId="0" fontId="3" fillId="0" borderId="2" xfId="0" applyNumberFormat="1" applyFont="1" applyFill="1" applyBorder="1" applyAlignment="1" applyProtection="1">
      <alignment horizontal="center" vertical="center"/>
    </xf>
    <xf numFmtId="0" fontId="3" fillId="0" borderId="3" xfId="0" applyNumberFormat="1" applyFont="1" applyFill="1" applyBorder="1" applyAlignment="1" applyProtection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 vertical="center"/>
    </xf>
    <xf numFmtId="0" fontId="2" fillId="0" borderId="2" xfId="0" applyNumberFormat="1" applyFont="1" applyFill="1" applyBorder="1" applyAlignment="1" applyProtection="1">
      <alignment horizontal="center" vertical="center"/>
    </xf>
    <xf numFmtId="0" fontId="2" fillId="0" borderId="3" xfId="0" applyNumberFormat="1" applyFont="1" applyFill="1" applyBorder="1" applyAlignment="1" applyProtection="1">
      <alignment horizontal="center" vertical="center"/>
    </xf>
    <xf numFmtId="0" fontId="3" fillId="0" borderId="4" xfId="0" applyNumberFormat="1" applyFont="1" applyFill="1" applyBorder="1" applyAlignment="1" applyProtection="1">
      <alignment horizontal="center" vertical="center"/>
    </xf>
    <xf numFmtId="0" fontId="3" fillId="0" borderId="5" xfId="0" applyNumberFormat="1" applyFont="1" applyFill="1" applyBorder="1" applyAlignment="1" applyProtection="1">
      <alignment horizontal="center" vertical="center"/>
    </xf>
    <xf numFmtId="0" fontId="3" fillId="0" borderId="6" xfId="0" applyNumberFormat="1" applyFont="1" applyFill="1" applyBorder="1" applyAlignment="1" applyProtection="1">
      <alignment horizontal="center" vertical="center"/>
    </xf>
    <xf numFmtId="0" fontId="3" fillId="0" borderId="9" xfId="0" applyNumberFormat="1" applyFont="1" applyFill="1" applyBorder="1" applyAlignment="1" applyProtection="1">
      <alignment horizontal="center" vertical="center"/>
    </xf>
    <xf numFmtId="0" fontId="3" fillId="0" borderId="10" xfId="0" applyNumberFormat="1" applyFont="1" applyFill="1" applyBorder="1" applyAlignment="1" applyProtection="1">
      <alignment horizontal="center" vertical="center"/>
    </xf>
    <xf numFmtId="0" fontId="3" fillId="0" borderId="15" xfId="0" applyNumberFormat="1" applyFont="1" applyFill="1" applyBorder="1" applyAlignment="1" applyProtection="1">
      <alignment horizontal="center" vertical="center"/>
    </xf>
    <xf numFmtId="0" fontId="2" fillId="0" borderId="11" xfId="0" applyNumberFormat="1" applyFont="1" applyFill="1" applyBorder="1" applyAlignment="1" applyProtection="1">
      <alignment horizontal="left" vertical="center"/>
    </xf>
    <xf numFmtId="0" fontId="2" fillId="0" borderId="3" xfId="0" applyNumberFormat="1" applyFont="1" applyFill="1" applyBorder="1" applyAlignment="1" applyProtection="1">
      <alignment horizontal="left" vertical="center"/>
    </xf>
    <xf numFmtId="0" fontId="3" fillId="0" borderId="11" xfId="0" applyNumberFormat="1" applyFont="1" applyFill="1" applyBorder="1" applyAlignment="1" applyProtection="1">
      <alignment horizontal="left" vertical="center"/>
    </xf>
    <xf numFmtId="0" fontId="3" fillId="0" borderId="3" xfId="0" applyNumberFormat="1" applyFont="1" applyFill="1" applyBorder="1" applyAlignment="1" applyProtection="1">
      <alignment horizontal="left" vertical="center"/>
    </xf>
    <xf numFmtId="0" fontId="2" fillId="0" borderId="15" xfId="0" applyNumberFormat="1" applyFont="1" applyFill="1" applyBorder="1" applyAlignment="1" applyProtection="1">
      <alignment horizontal="center" vertical="center"/>
    </xf>
    <xf numFmtId="0" fontId="3" fillId="0" borderId="16" xfId="0" applyNumberFormat="1" applyFont="1" applyFill="1" applyBorder="1" applyAlignment="1" applyProtection="1">
      <alignment horizontal="left" vertical="center"/>
    </xf>
    <xf numFmtId="0" fontId="3" fillId="0" borderId="17" xfId="0" applyNumberFormat="1" applyFont="1" applyFill="1" applyBorder="1" applyAlignment="1" applyProtection="1">
      <alignment horizontal="left" vertical="center"/>
    </xf>
    <xf numFmtId="0" fontId="2" fillId="0" borderId="18" xfId="0" applyNumberFormat="1" applyFont="1" applyFill="1" applyBorder="1" applyAlignment="1" applyProtection="1">
      <alignment horizontal="center" vertical="center"/>
    </xf>
    <xf numFmtId="0" fontId="2" fillId="0" borderId="17" xfId="0" applyNumberFormat="1" applyFont="1" applyFill="1" applyBorder="1" applyAlignment="1" applyProtection="1">
      <alignment horizontal="center" vertical="center"/>
    </xf>
    <xf numFmtId="0" fontId="3" fillId="0" borderId="18" xfId="0" applyNumberFormat="1" applyFont="1" applyFill="1" applyBorder="1" applyAlignment="1" applyProtection="1">
      <alignment horizontal="center" vertical="center"/>
    </xf>
    <xf numFmtId="0" fontId="3" fillId="0" borderId="17" xfId="0" applyNumberFormat="1" applyFont="1" applyFill="1" applyBorder="1" applyAlignment="1" applyProtection="1">
      <alignment horizontal="center" vertical="center"/>
    </xf>
    <xf numFmtId="0" fontId="2" fillId="0" borderId="2" xfId="0" applyNumberFormat="1" applyFont="1" applyFill="1" applyBorder="1" applyAlignment="1" applyProtection="1">
      <alignment horizontal="left" vertical="center"/>
    </xf>
    <xf numFmtId="0" fontId="3" fillId="0" borderId="7" xfId="0" applyNumberFormat="1" applyFont="1" applyFill="1" applyBorder="1" applyAlignment="1" applyProtection="1">
      <alignment horizontal="center" vertical="center"/>
    </xf>
    <xf numFmtId="0" fontId="3" fillId="0" borderId="8" xfId="0" applyNumberFormat="1" applyFont="1" applyFill="1" applyBorder="1" applyAlignment="1" applyProtection="1">
      <alignment horizontal="center" vertical="center"/>
    </xf>
    <xf numFmtId="0" fontId="2" fillId="0" borderId="27" xfId="0" applyNumberFormat="1" applyFont="1" applyFill="1" applyBorder="1" applyAlignment="1" applyProtection="1">
      <alignment horizontal="left" vertical="center"/>
    </xf>
    <xf numFmtId="0" fontId="2" fillId="0" borderId="28" xfId="0" applyNumberFormat="1" applyFont="1" applyFill="1" applyBorder="1" applyAlignment="1" applyProtection="1">
      <alignment horizontal="left" vertical="center"/>
    </xf>
    <xf numFmtId="0" fontId="2" fillId="0" borderId="29" xfId="0" applyNumberFormat="1" applyFont="1" applyFill="1" applyBorder="1" applyAlignment="1" applyProtection="1">
      <alignment horizontal="left" vertical="center"/>
    </xf>
    <xf numFmtId="0" fontId="2" fillId="0" borderId="16" xfId="0" applyNumberFormat="1" applyFont="1" applyFill="1" applyBorder="1" applyAlignment="1" applyProtection="1">
      <alignment horizontal="left" vertical="center"/>
    </xf>
    <xf numFmtId="0" fontId="2" fillId="0" borderId="36" xfId="0" applyNumberFormat="1" applyFont="1" applyFill="1" applyBorder="1" applyAlignment="1" applyProtection="1">
      <alignment horizontal="left" vertical="center"/>
    </xf>
    <xf numFmtId="0" fontId="2" fillId="0" borderId="17" xfId="0" applyNumberFormat="1" applyFont="1" applyFill="1" applyBorder="1" applyAlignment="1" applyProtection="1">
      <alignment horizontal="left" vertical="center"/>
    </xf>
    <xf numFmtId="0" fontId="2" fillId="0" borderId="24" xfId="0" applyNumberFormat="1" applyFont="1" applyFill="1" applyBorder="1" applyAlignment="1" applyProtection="1">
      <alignment horizontal="left" vertical="center"/>
    </xf>
    <xf numFmtId="0" fontId="2" fillId="0" borderId="25" xfId="0" applyNumberFormat="1" applyFont="1" applyFill="1" applyBorder="1" applyAlignment="1" applyProtection="1">
      <alignment horizontal="left" vertical="center"/>
    </xf>
    <xf numFmtId="0" fontId="2" fillId="0" borderId="13" xfId="0" applyNumberFormat="1" applyFont="1" applyFill="1" applyBorder="1" applyAlignment="1" applyProtection="1">
      <alignment horizontal="left" vertical="center"/>
    </xf>
    <xf numFmtId="0" fontId="2" fillId="0" borderId="18" xfId="0" applyNumberFormat="1" applyFont="1" applyFill="1" applyBorder="1" applyAlignment="1" applyProtection="1">
      <alignment horizontal="left" vertical="center"/>
    </xf>
    <xf numFmtId="0" fontId="2" fillId="0" borderId="38" xfId="0" applyNumberFormat="1" applyFont="1" applyFill="1" applyBorder="1" applyAlignment="1" applyProtection="1">
      <alignment horizontal="left" vertical="center"/>
    </xf>
    <xf numFmtId="0" fontId="2" fillId="0" borderId="23" xfId="0" applyNumberFormat="1" applyFont="1" applyFill="1" applyBorder="1" applyAlignment="1" applyProtection="1">
      <alignment horizontal="left" vertical="center"/>
    </xf>
    <xf numFmtId="0" fontId="2" fillId="0" borderId="39" xfId="0" applyNumberFormat="1" applyFont="1" applyFill="1" applyBorder="1" applyAlignment="1" applyProtection="1">
      <alignment horizontal="left" vertical="center"/>
    </xf>
    <xf numFmtId="0" fontId="2" fillId="0" borderId="40" xfId="0" applyNumberFormat="1" applyFont="1" applyFill="1" applyBorder="1" applyAlignment="1" applyProtection="1">
      <alignment horizontal="left" vertical="center"/>
    </xf>
    <xf numFmtId="0" fontId="2" fillId="0" borderId="31" xfId="0" applyNumberFormat="1" applyFont="1" applyFill="1" applyBorder="1" applyAlignment="1" applyProtection="1">
      <alignment horizontal="center" vertical="center"/>
    </xf>
    <xf numFmtId="0" fontId="2" fillId="0" borderId="29" xfId="0" applyNumberFormat="1" applyFont="1" applyFill="1" applyBorder="1" applyAlignment="1" applyProtection="1">
      <alignment horizontal="center" vertical="center"/>
    </xf>
    <xf numFmtId="0" fontId="3" fillId="0" borderId="20" xfId="0" applyNumberFormat="1" applyFont="1" applyFill="1" applyBorder="1" applyAlignment="1" applyProtection="1">
      <alignment horizontal="center" vertical="center"/>
    </xf>
    <xf numFmtId="0" fontId="3" fillId="0" borderId="21" xfId="0" applyNumberFormat="1" applyFont="1" applyFill="1" applyBorder="1" applyAlignment="1" applyProtection="1">
      <alignment horizontal="center" vertical="center"/>
    </xf>
    <xf numFmtId="0" fontId="2" fillId="0" borderId="1" xfId="0" applyNumberFormat="1" applyFont="1" applyFill="1" applyBorder="1" applyAlignment="1" applyProtection="1">
      <alignment horizontal="left" vertical="center"/>
    </xf>
    <xf numFmtId="20" fontId="2" fillId="0" borderId="1" xfId="0" applyNumberFormat="1" applyFont="1" applyFill="1" applyBorder="1" applyAlignment="1" applyProtection="1">
      <alignment horizontal="center" vertical="center"/>
    </xf>
    <xf numFmtId="20" fontId="2" fillId="0" borderId="3" xfId="0" applyNumberFormat="1" applyFont="1" applyFill="1" applyBorder="1" applyAlignment="1" applyProtection="1">
      <alignment horizontal="center" vertical="center"/>
    </xf>
    <xf numFmtId="20" fontId="2" fillId="0" borderId="15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Alignment="1" applyProtection="1">
      <alignment horizontal="left" vertical="center"/>
    </xf>
    <xf numFmtId="0" fontId="3" fillId="0" borderId="1" xfId="0" applyNumberFormat="1" applyFont="1" applyFill="1" applyBorder="1" applyAlignment="1" applyProtection="1">
      <alignment horizontal="left" vertical="center"/>
    </xf>
    <xf numFmtId="0" fontId="3" fillId="0" borderId="2" xfId="0" applyNumberFormat="1" applyFont="1" applyFill="1" applyBorder="1" applyAlignment="1" applyProtection="1">
      <alignment horizontal="left" vertical="center"/>
    </xf>
    <xf numFmtId="0" fontId="2" fillId="0" borderId="31" xfId="0" applyNumberFormat="1" applyFont="1" applyFill="1" applyBorder="1" applyAlignment="1" applyProtection="1">
      <alignment horizontal="left" vertical="center"/>
    </xf>
    <xf numFmtId="0" fontId="2" fillId="0" borderId="45" xfId="0" applyNumberFormat="1" applyFont="1" applyFill="1" applyBorder="1" applyAlignment="1" applyProtection="1">
      <alignment horizontal="center" vertical="center"/>
    </xf>
    <xf numFmtId="0" fontId="3" fillId="0" borderId="11" xfId="0" applyNumberFormat="1" applyFont="1" applyFill="1" applyBorder="1" applyAlignment="1" applyProtection="1">
      <alignment horizontal="center" vertical="center" wrapText="1"/>
    </xf>
    <xf numFmtId="0" fontId="3" fillId="0" borderId="3" xfId="0" applyNumberFormat="1" applyFont="1" applyFill="1" applyBorder="1" applyAlignment="1" applyProtection="1">
      <alignment horizontal="center" vertical="center" wrapText="1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3" fillId="0" borderId="15" xfId="0" applyNumberFormat="1" applyFont="1" applyFill="1" applyBorder="1" applyAlignment="1" applyProtection="1">
      <alignment horizontal="center" vertical="center" wrapText="1"/>
    </xf>
    <xf numFmtId="164" fontId="2" fillId="0" borderId="1" xfId="0" applyNumberFormat="1" applyFont="1" applyFill="1" applyBorder="1" applyAlignment="1" applyProtection="1">
      <alignment horizontal="center" vertical="center"/>
    </xf>
    <xf numFmtId="164" fontId="2" fillId="0" borderId="15" xfId="0" applyNumberFormat="1" applyFont="1" applyFill="1" applyBorder="1" applyAlignment="1" applyProtection="1">
      <alignment horizontal="center" vertical="center"/>
    </xf>
    <xf numFmtId="0" fontId="3" fillId="0" borderId="16" xfId="0" applyNumberFormat="1" applyFont="1" applyFill="1" applyBorder="1" applyAlignment="1" applyProtection="1">
      <alignment horizontal="center" vertical="center"/>
    </xf>
    <xf numFmtId="164" fontId="2" fillId="0" borderId="31" xfId="0" applyNumberFormat="1" applyFont="1" applyFill="1" applyBorder="1" applyAlignment="1" applyProtection="1">
      <alignment horizontal="center" vertical="center"/>
    </xf>
    <xf numFmtId="164" fontId="2" fillId="0" borderId="45" xfId="0" applyNumberFormat="1" applyFont="1" applyFill="1" applyBorder="1" applyAlignment="1" applyProtection="1">
      <alignment horizontal="center" vertical="center"/>
    </xf>
    <xf numFmtId="0" fontId="3" fillId="0" borderId="11" xfId="0" applyNumberFormat="1" applyFont="1" applyFill="1" applyBorder="1" applyAlignment="1" applyProtection="1">
      <alignment horizontal="center" vertical="center"/>
    </xf>
    <xf numFmtId="0" fontId="2" fillId="0" borderId="15" xfId="0" applyNumberFormat="1" applyFont="1" applyFill="1" applyBorder="1" applyAlignment="1" applyProtection="1">
      <alignment horizontal="left" vertical="center"/>
    </xf>
    <xf numFmtId="164" fontId="2" fillId="0" borderId="11" xfId="0" applyNumberFormat="1" applyFont="1" applyFill="1" applyBorder="1" applyAlignment="1" applyProtection="1">
      <alignment horizontal="center" vertical="center"/>
    </xf>
    <xf numFmtId="164" fontId="2" fillId="0" borderId="3" xfId="0" applyNumberFormat="1" applyFont="1" applyFill="1" applyBorder="1" applyAlignment="1" applyProtection="1">
      <alignment horizontal="center" vertical="center"/>
    </xf>
    <xf numFmtId="0" fontId="3" fillId="0" borderId="53" xfId="0" applyNumberFormat="1" applyFont="1" applyFill="1" applyBorder="1" applyAlignment="1" applyProtection="1">
      <alignment horizontal="center" vertical="center"/>
    </xf>
    <xf numFmtId="0" fontId="2" fillId="0" borderId="45" xfId="0" applyNumberFormat="1" applyFont="1" applyFill="1" applyBorder="1" applyAlignment="1" applyProtection="1">
      <alignment horizontal="left" vertical="center"/>
    </xf>
    <xf numFmtId="164" fontId="2" fillId="0" borderId="27" xfId="0" applyNumberFormat="1" applyFont="1" applyFill="1" applyBorder="1" applyAlignment="1" applyProtection="1">
      <alignment horizontal="center" vertical="center"/>
    </xf>
    <xf numFmtId="164" fontId="2" fillId="0" borderId="29" xfId="0" applyNumberFormat="1" applyFont="1" applyFill="1" applyBorder="1" applyAlignment="1" applyProtection="1">
      <alignment horizontal="center" vertical="center"/>
    </xf>
    <xf numFmtId="0" fontId="3" fillId="0" borderId="54" xfId="0" applyNumberFormat="1" applyFont="1" applyFill="1" applyBorder="1" applyAlignment="1" applyProtection="1">
      <alignment horizontal="center" vertical="center"/>
    </xf>
    <xf numFmtId="0" fontId="3" fillId="0" borderId="55" xfId="0" applyNumberFormat="1" applyFont="1" applyFill="1" applyBorder="1" applyAlignment="1" applyProtection="1">
      <alignment horizontal="center" vertical="center"/>
    </xf>
    <xf numFmtId="0" fontId="3" fillId="0" borderId="56" xfId="0" applyNumberFormat="1" applyFont="1" applyFill="1" applyBorder="1" applyAlignment="1" applyProtection="1">
      <alignment horizontal="center" vertical="center"/>
    </xf>
    <xf numFmtId="0" fontId="3" fillId="0" borderId="57" xfId="0" applyNumberFormat="1" applyFont="1" applyFill="1" applyBorder="1" applyAlignment="1" applyProtection="1">
      <alignment horizontal="center" vertical="center"/>
    </xf>
    <xf numFmtId="0" fontId="3" fillId="0" borderId="40" xfId="0" applyNumberFormat="1" applyFont="1" applyFill="1" applyBorder="1" applyAlignment="1" applyProtection="1">
      <alignment horizontal="center" vertical="center"/>
    </xf>
    <xf numFmtId="0" fontId="3" fillId="0" borderId="31" xfId="0" applyNumberFormat="1" applyFont="1" applyFill="1" applyBorder="1" applyAlignment="1" applyProtection="1">
      <alignment horizontal="center" vertical="center" wrapText="1"/>
    </xf>
    <xf numFmtId="0" fontId="3" fillId="0" borderId="45" xfId="0" applyNumberFormat="1" applyFont="1" applyFill="1" applyBorder="1" applyAlignment="1" applyProtection="1">
      <alignment horizontal="center" vertical="center" wrapText="1"/>
    </xf>
    <xf numFmtId="0" fontId="3" fillId="0" borderId="27" xfId="0" applyNumberFormat="1" applyFont="1" applyFill="1" applyBorder="1" applyAlignment="1" applyProtection="1">
      <alignment horizontal="center" vertical="center"/>
    </xf>
    <xf numFmtId="0" fontId="3" fillId="0" borderId="29" xfId="0" applyNumberFormat="1" applyFont="1" applyFill="1" applyBorder="1" applyAlignment="1" applyProtection="1">
      <alignment horizontal="center" vertical="center"/>
    </xf>
    <xf numFmtId="0" fontId="3" fillId="0" borderId="31" xfId="0" applyNumberFormat="1" applyFont="1" applyFill="1" applyBorder="1" applyAlignment="1" applyProtection="1">
      <alignment horizontal="center" vertical="center"/>
    </xf>
    <xf numFmtId="0" fontId="3" fillId="0" borderId="28" xfId="0" applyNumberFormat="1" applyFont="1" applyFill="1" applyBorder="1" applyAlignment="1" applyProtection="1">
      <alignment horizontal="center" vertical="center"/>
    </xf>
    <xf numFmtId="0" fontId="3" fillId="0" borderId="45" xfId="0" applyNumberFormat="1" applyFont="1" applyFill="1" applyBorder="1" applyAlignment="1" applyProtection="1">
      <alignment horizontal="center" vertical="center"/>
    </xf>
    <xf numFmtId="0" fontId="2" fillId="0" borderId="9" xfId="0" applyNumberFormat="1" applyFont="1" applyFill="1" applyBorder="1" applyAlignment="1" applyProtection="1">
      <alignment horizontal="left" vertical="center"/>
    </xf>
    <xf numFmtId="0" fontId="2" fillId="0" borderId="5" xfId="0" applyNumberFormat="1" applyFont="1" applyFill="1" applyBorder="1" applyAlignment="1" applyProtection="1">
      <alignment horizontal="left" vertical="center"/>
    </xf>
    <xf numFmtId="0" fontId="2" fillId="0" borderId="10" xfId="0" applyNumberFormat="1" applyFont="1" applyFill="1" applyBorder="1" applyAlignment="1" applyProtection="1">
      <alignment horizontal="left" vertical="center"/>
    </xf>
    <xf numFmtId="164" fontId="2" fillId="0" borderId="2" xfId="0" applyNumberFormat="1" applyFont="1" applyFill="1" applyBorder="1" applyAlignment="1" applyProtection="1">
      <alignment horizontal="center" vertical="center"/>
    </xf>
    <xf numFmtId="0" fontId="3" fillId="0" borderId="60" xfId="0" applyNumberFormat="1" applyFont="1" applyFill="1" applyBorder="1" applyAlignment="1" applyProtection="1">
      <alignment horizontal="center" vertical="center"/>
    </xf>
    <xf numFmtId="164" fontId="2" fillId="0" borderId="28" xfId="0" applyNumberFormat="1" applyFont="1" applyFill="1" applyBorder="1" applyAlignment="1" applyProtection="1">
      <alignment horizontal="center" vertical="center"/>
    </xf>
    <xf numFmtId="0" fontId="1" fillId="0" borderId="41" xfId="1" applyNumberFormat="1" applyFill="1" applyBorder="1" applyAlignment="1" applyProtection="1">
      <alignment horizontal="left" vertical="center"/>
    </xf>
    <xf numFmtId="0" fontId="1" fillId="0" borderId="41" xfId="1" applyNumberFormat="1" applyFill="1" applyBorder="1" applyAlignment="1" applyProtection="1">
      <alignment horizontal="center" vertical="center"/>
    </xf>
    <xf numFmtId="0" fontId="1" fillId="0" borderId="14" xfId="1" applyNumberFormat="1" applyFill="1" applyBorder="1" applyAlignment="1" applyProtection="1">
      <alignment horizontal="left" vertical="center"/>
    </xf>
    <xf numFmtId="0" fontId="1" fillId="0" borderId="14" xfId="1" applyNumberFormat="1" applyFill="1" applyBorder="1" applyAlignment="1" applyProtection="1">
      <alignment horizontal="center" vertical="center"/>
    </xf>
    <xf numFmtId="0" fontId="1" fillId="0" borderId="1" xfId="1" applyNumberFormat="1" applyFill="1" applyBorder="1" applyAlignment="1" applyProtection="1">
      <alignment horizontal="left" vertical="center"/>
    </xf>
    <xf numFmtId="0" fontId="1" fillId="0" borderId="2" xfId="1" applyNumberFormat="1" applyFill="1" applyBorder="1" applyAlignment="1" applyProtection="1">
      <alignment horizontal="left" vertical="center"/>
    </xf>
    <xf numFmtId="0" fontId="1" fillId="0" borderId="3" xfId="1" applyNumberFormat="1" applyFill="1" applyBorder="1" applyAlignment="1" applyProtection="1">
      <alignment horizontal="left" vertical="center"/>
    </xf>
    <xf numFmtId="0" fontId="3" fillId="0" borderId="48" xfId="1" applyNumberFormat="1" applyFont="1" applyFill="1" applyBorder="1" applyAlignment="1" applyProtection="1">
      <alignment horizontal="center" vertical="center"/>
    </xf>
    <xf numFmtId="0" fontId="3" fillId="0" borderId="46" xfId="1" applyNumberFormat="1" applyFont="1" applyFill="1" applyBorder="1" applyAlignment="1" applyProtection="1">
      <alignment horizontal="center" vertical="center"/>
    </xf>
    <xf numFmtId="0" fontId="3" fillId="0" borderId="47" xfId="1" applyNumberFormat="1" applyFont="1" applyFill="1" applyBorder="1" applyAlignment="1" applyProtection="1">
      <alignment horizontal="center" vertical="center"/>
    </xf>
    <xf numFmtId="0" fontId="3" fillId="0" borderId="14" xfId="1" applyNumberFormat="1" applyFont="1" applyFill="1" applyBorder="1" applyAlignment="1" applyProtection="1">
      <alignment horizontal="center" vertical="center"/>
    </xf>
    <xf numFmtId="0" fontId="3" fillId="0" borderId="37" xfId="1" applyNumberFormat="1" applyFont="1" applyFill="1" applyBorder="1" applyAlignment="1" applyProtection="1">
      <alignment horizontal="center" vertical="center"/>
    </xf>
    <xf numFmtId="0" fontId="6" fillId="0" borderId="73" xfId="1" applyFont="1" applyBorder="1" applyAlignment="1">
      <alignment horizontal="center"/>
    </xf>
    <xf numFmtId="0" fontId="6" fillId="0" borderId="61" xfId="1" applyFont="1" applyBorder="1" applyAlignment="1">
      <alignment horizontal="center"/>
    </xf>
    <xf numFmtId="0" fontId="6" fillId="0" borderId="74" xfId="1" applyFont="1" applyBorder="1" applyAlignment="1">
      <alignment horizontal="center"/>
    </xf>
    <xf numFmtId="0" fontId="6" fillId="0" borderId="75" xfId="1" applyFont="1" applyBorder="1" applyAlignment="1">
      <alignment horizontal="center"/>
    </xf>
    <xf numFmtId="0" fontId="6" fillId="0" borderId="76" xfId="1" applyFont="1" applyBorder="1" applyAlignment="1">
      <alignment horizontal="center"/>
    </xf>
    <xf numFmtId="0" fontId="6" fillId="0" borderId="77" xfId="1" applyFont="1" applyBorder="1" applyAlignment="1">
      <alignment horizontal="center"/>
    </xf>
    <xf numFmtId="0" fontId="3" fillId="0" borderId="14" xfId="1" applyNumberFormat="1" applyFont="1" applyFill="1" applyBorder="1" applyAlignment="1" applyProtection="1">
      <alignment horizontal="center" vertical="center" wrapText="1"/>
    </xf>
    <xf numFmtId="0" fontId="3" fillId="0" borderId="37" xfId="1" applyNumberFormat="1" applyFont="1" applyFill="1" applyBorder="1" applyAlignment="1" applyProtection="1">
      <alignment horizontal="center" vertical="center" wrapText="1"/>
    </xf>
    <xf numFmtId="0" fontId="1" fillId="0" borderId="43" xfId="1" applyNumberFormat="1" applyFill="1" applyBorder="1" applyAlignment="1" applyProtection="1">
      <alignment horizontal="left" vertical="center"/>
    </xf>
    <xf numFmtId="0" fontId="1" fillId="0" borderId="62" xfId="1" applyNumberFormat="1" applyFill="1" applyBorder="1" applyAlignment="1" applyProtection="1">
      <alignment horizontal="left" vertical="center"/>
    </xf>
    <xf numFmtId="0" fontId="1" fillId="0" borderId="19" xfId="1" applyNumberFormat="1" applyFill="1" applyBorder="1" applyAlignment="1" applyProtection="1">
      <alignment horizontal="left" vertical="center"/>
    </xf>
    <xf numFmtId="0" fontId="3" fillId="0" borderId="46" xfId="1" applyNumberFormat="1" applyFont="1" applyFill="1" applyBorder="1" applyAlignment="1" applyProtection="1">
      <alignment horizontal="left" vertical="center"/>
    </xf>
    <xf numFmtId="0" fontId="3" fillId="0" borderId="47" xfId="1" applyNumberFormat="1" applyFont="1" applyFill="1" applyBorder="1" applyAlignment="1" applyProtection="1">
      <alignment horizontal="left" vertical="center"/>
    </xf>
    <xf numFmtId="0" fontId="1" fillId="0" borderId="67" xfId="1" applyNumberFormat="1" applyFill="1" applyBorder="1" applyAlignment="1" applyProtection="1">
      <alignment horizontal="left" vertical="center"/>
    </xf>
    <xf numFmtId="0" fontId="1" fillId="0" borderId="68" xfId="1" applyNumberFormat="1" applyFill="1" applyBorder="1" applyAlignment="1" applyProtection="1">
      <alignment horizontal="left" vertical="center"/>
    </xf>
    <xf numFmtId="0" fontId="1" fillId="0" borderId="30" xfId="1" applyNumberFormat="1" applyFill="1" applyBorder="1" applyAlignment="1" applyProtection="1">
      <alignment horizontal="left" vertical="center"/>
    </xf>
    <xf numFmtId="0" fontId="1" fillId="0" borderId="70" xfId="1" applyNumberFormat="1" applyFill="1" applyBorder="1" applyAlignment="1" applyProtection="1">
      <alignment horizontal="left" vertical="center"/>
    </xf>
    <xf numFmtId="0" fontId="1" fillId="0" borderId="71" xfId="1" applyNumberFormat="1" applyFill="1" applyBorder="1" applyAlignment="1" applyProtection="1">
      <alignment horizontal="left" vertical="center"/>
    </xf>
    <xf numFmtId="0" fontId="1" fillId="0" borderId="38" xfId="1" applyNumberFormat="1" applyFill="1" applyBorder="1" applyAlignment="1" applyProtection="1">
      <alignment horizontal="left" vertical="center"/>
    </xf>
    <xf numFmtId="0" fontId="1" fillId="0" borderId="0" xfId="1" applyNumberFormat="1" applyFill="1" applyBorder="1" applyAlignment="1" applyProtection="1">
      <alignment horizontal="left" vertical="center"/>
    </xf>
    <xf numFmtId="2" fontId="1" fillId="0" borderId="41" xfId="1" applyNumberFormat="1" applyFill="1" applyBorder="1" applyAlignment="1" applyProtection="1">
      <alignment horizontal="right" vertical="center"/>
    </xf>
    <xf numFmtId="2" fontId="1" fillId="0" borderId="42" xfId="1" applyNumberFormat="1" applyFill="1" applyBorder="1" applyAlignment="1" applyProtection="1">
      <alignment horizontal="right" vertical="center"/>
    </xf>
    <xf numFmtId="0" fontId="3" fillId="0" borderId="64" xfId="1" applyNumberFormat="1" applyFont="1" applyFill="1" applyBorder="1" applyAlignment="1" applyProtection="1">
      <alignment horizontal="center" vertical="center" wrapText="1"/>
    </xf>
    <xf numFmtId="0" fontId="3" fillId="0" borderId="65" xfId="1" applyNumberFormat="1" applyFont="1" applyFill="1" applyBorder="1" applyAlignment="1" applyProtection="1">
      <alignment horizontal="center" vertical="center" wrapText="1"/>
    </xf>
    <xf numFmtId="0" fontId="3" fillId="0" borderId="66" xfId="1" applyNumberFormat="1" applyFont="1" applyFill="1" applyBorder="1" applyAlignment="1" applyProtection="1">
      <alignment horizontal="center" vertical="center" wrapText="1"/>
    </xf>
    <xf numFmtId="0" fontId="3" fillId="0" borderId="48" xfId="1" applyNumberFormat="1" applyFont="1" applyFill="1" applyBorder="1" applyAlignment="1" applyProtection="1">
      <alignment horizontal="center" vertical="center" wrapText="1"/>
    </xf>
    <xf numFmtId="0" fontId="3" fillId="0" borderId="46" xfId="1" applyNumberFormat="1" applyFont="1" applyFill="1" applyBorder="1" applyAlignment="1" applyProtection="1">
      <alignment horizontal="center" vertical="center" wrapText="1"/>
    </xf>
    <xf numFmtId="2" fontId="1" fillId="0" borderId="14" xfId="1" applyNumberFormat="1" applyFill="1" applyBorder="1" applyAlignment="1" applyProtection="1">
      <alignment horizontal="right" vertical="center"/>
    </xf>
    <xf numFmtId="2" fontId="1" fillId="0" borderId="37" xfId="1" applyNumberFormat="1" applyFill="1" applyBorder="1" applyAlignment="1" applyProtection="1">
      <alignment horizontal="right" vertical="center"/>
    </xf>
    <xf numFmtId="0" fontId="1" fillId="0" borderId="11" xfId="1" applyNumberFormat="1" applyFill="1" applyBorder="1" applyAlignment="1" applyProtection="1">
      <alignment horizontal="left" vertical="center"/>
    </xf>
    <xf numFmtId="0" fontId="3" fillId="0" borderId="43" xfId="1" applyNumberFormat="1" applyFont="1" applyFill="1" applyBorder="1" applyAlignment="1" applyProtection="1">
      <alignment horizontal="center" vertical="center"/>
    </xf>
    <xf numFmtId="0" fontId="3" fillId="0" borderId="4" xfId="1" applyNumberFormat="1" applyFont="1" applyFill="1" applyBorder="1" applyAlignment="1" applyProtection="1">
      <alignment horizontal="center" vertical="center"/>
    </xf>
    <xf numFmtId="0" fontId="3" fillId="0" borderId="5" xfId="1" applyNumberFormat="1" applyFont="1" applyFill="1" applyBorder="1" applyAlignment="1" applyProtection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71"/>
  <sheetViews>
    <sheetView workbookViewId="0">
      <selection sqref="A1:O1"/>
    </sheetView>
  </sheetViews>
  <sheetFormatPr defaultColWidth="8.88671875" defaultRowHeight="14.4" x14ac:dyDescent="0.3"/>
  <cols>
    <col min="1" max="7" width="9.109375" style="3" customWidth="1"/>
    <col min="8" max="10" width="10.6640625" style="3" customWidth="1"/>
    <col min="11" max="19" width="8.88671875" style="3" customWidth="1"/>
    <col min="20" max="16384" width="8.88671875" style="3"/>
  </cols>
  <sheetData>
    <row r="1" spans="1:15" x14ac:dyDescent="0.3">
      <c r="A1" s="116" t="str">
        <f>Data!B2</f>
        <v>Seohara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8"/>
    </row>
    <row r="2" spans="1:15" x14ac:dyDescent="0.3">
      <c r="A2" s="116" t="s">
        <v>1151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8"/>
    </row>
    <row r="3" spans="1:15" customFormat="1" ht="15" customHeight="1" x14ac:dyDescent="0.3">
      <c r="A3" s="119" t="s">
        <v>1152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1"/>
    </row>
    <row r="4" spans="1:15" customFormat="1" ht="15" customHeight="1" x14ac:dyDescent="0.3">
      <c r="A4" s="122" t="s">
        <v>1153</v>
      </c>
      <c r="B4" s="123"/>
      <c r="C4" s="123"/>
      <c r="D4" s="123"/>
      <c r="E4" s="123"/>
      <c r="F4" s="124"/>
      <c r="G4" s="140" t="s">
        <v>1154</v>
      </c>
      <c r="H4" s="141"/>
      <c r="I4" s="140" t="s">
        <v>1155</v>
      </c>
      <c r="J4" s="141"/>
      <c r="K4" s="125" t="s">
        <v>1156</v>
      </c>
      <c r="L4" s="123"/>
      <c r="M4" s="123"/>
      <c r="N4" s="123"/>
      <c r="O4" s="126"/>
    </row>
    <row r="5" spans="1:15" x14ac:dyDescent="0.3">
      <c r="A5" s="128"/>
      <c r="B5" s="129"/>
      <c r="C5" s="116" t="s">
        <v>1157</v>
      </c>
      <c r="D5" s="118"/>
      <c r="E5" s="116" t="s">
        <v>1158</v>
      </c>
      <c r="F5" s="118"/>
      <c r="G5" s="114"/>
      <c r="H5" s="111"/>
      <c r="I5" s="114"/>
      <c r="J5" s="111"/>
      <c r="K5" s="4"/>
      <c r="L5" s="116" t="s">
        <v>1159</v>
      </c>
      <c r="M5" s="118"/>
      <c r="N5" s="116" t="s">
        <v>1158</v>
      </c>
      <c r="O5" s="127"/>
    </row>
    <row r="6" spans="1:15" x14ac:dyDescent="0.3">
      <c r="A6" s="130" t="s">
        <v>1160</v>
      </c>
      <c r="B6" s="131"/>
      <c r="C6" s="119">
        <f>Data!B10</f>
        <v>969500</v>
      </c>
      <c r="D6" s="121"/>
      <c r="E6" s="119">
        <f>PrvSeason!B10</f>
        <v>1018100</v>
      </c>
      <c r="F6" s="121"/>
      <c r="G6" s="5" t="s">
        <v>1161</v>
      </c>
      <c r="H6" s="6">
        <f>Data!B6</f>
        <v>44197</v>
      </c>
      <c r="I6" s="5" t="s">
        <v>1161</v>
      </c>
      <c r="J6" s="6">
        <f>Data!B5</f>
        <v>44134</v>
      </c>
      <c r="K6" s="116" t="s">
        <v>1160</v>
      </c>
      <c r="L6" s="118"/>
      <c r="M6" s="4">
        <f>Data!B46</f>
        <v>10.24</v>
      </c>
      <c r="N6" s="119">
        <f>PrvSeason!B46</f>
        <v>11.98</v>
      </c>
      <c r="O6" s="132"/>
    </row>
    <row r="7" spans="1:15" customFormat="1" ht="15" customHeight="1" x14ac:dyDescent="0.3">
      <c r="A7" s="133" t="s">
        <v>1162</v>
      </c>
      <c r="B7" s="134"/>
      <c r="C7" s="135">
        <f>Data!B11</f>
        <v>7362200</v>
      </c>
      <c r="D7" s="136"/>
      <c r="E7" s="135">
        <f>PrvSeason!B11</f>
        <v>6654300</v>
      </c>
      <c r="F7" s="136"/>
      <c r="G7" s="7" t="s">
        <v>1163</v>
      </c>
      <c r="H7" s="8">
        <f>Data!B7</f>
        <v>44206</v>
      </c>
      <c r="I7" s="7" t="s">
        <v>1163</v>
      </c>
      <c r="J7" s="8">
        <f>Data!B7</f>
        <v>44206</v>
      </c>
      <c r="K7" s="137" t="s">
        <v>1164</v>
      </c>
      <c r="L7" s="138"/>
      <c r="M7" s="4">
        <f>Data!B47</f>
        <v>9.64</v>
      </c>
      <c r="N7" s="119">
        <f>PrvSeason!B47</f>
        <v>10.79</v>
      </c>
      <c r="O7" s="132"/>
    </row>
    <row r="8" spans="1:15" customFormat="1" ht="15" customHeight="1" x14ac:dyDescent="0.3">
      <c r="A8" s="158" t="s">
        <v>1165</v>
      </c>
      <c r="B8" s="159"/>
      <c r="C8" s="159"/>
      <c r="D8" s="141"/>
      <c r="E8" s="125" t="s">
        <v>1159</v>
      </c>
      <c r="F8" s="123"/>
      <c r="G8" s="123"/>
      <c r="H8" s="123"/>
      <c r="I8" s="123"/>
      <c r="J8" s="124"/>
      <c r="K8" s="125" t="s">
        <v>1158</v>
      </c>
      <c r="L8" s="123"/>
      <c r="M8" s="123"/>
      <c r="N8" s="123"/>
      <c r="O8" s="126"/>
    </row>
    <row r="9" spans="1:15" x14ac:dyDescent="0.3">
      <c r="A9" s="106"/>
      <c r="B9" s="107"/>
      <c r="C9" s="107"/>
      <c r="D9" s="108"/>
      <c r="E9" s="116" t="s">
        <v>1160</v>
      </c>
      <c r="F9" s="117"/>
      <c r="G9" s="118"/>
      <c r="H9" s="116" t="s">
        <v>1166</v>
      </c>
      <c r="I9" s="117"/>
      <c r="J9" s="118"/>
      <c r="K9" s="116" t="s">
        <v>1160</v>
      </c>
      <c r="L9" s="118"/>
      <c r="M9" s="116" t="s">
        <v>1162</v>
      </c>
      <c r="N9" s="117"/>
      <c r="O9" s="127"/>
    </row>
    <row r="10" spans="1:15" x14ac:dyDescent="0.3">
      <c r="A10" s="109"/>
      <c r="B10" s="110"/>
      <c r="C10" s="110"/>
      <c r="D10" s="111"/>
      <c r="E10" s="116" t="s">
        <v>1167</v>
      </c>
      <c r="F10" s="118"/>
      <c r="G10" s="9" t="s">
        <v>1168</v>
      </c>
      <c r="H10" s="9" t="s">
        <v>1167</v>
      </c>
      <c r="I10" s="116" t="s">
        <v>1168</v>
      </c>
      <c r="J10" s="118"/>
      <c r="K10" s="9" t="s">
        <v>1169</v>
      </c>
      <c r="L10" s="9" t="s">
        <v>1168</v>
      </c>
      <c r="M10" s="116" t="s">
        <v>1167</v>
      </c>
      <c r="N10" s="118"/>
      <c r="O10" s="10" t="s">
        <v>1168</v>
      </c>
    </row>
    <row r="11" spans="1:15" x14ac:dyDescent="0.3">
      <c r="A11" s="128" t="s">
        <v>1170</v>
      </c>
      <c r="B11" s="139"/>
      <c r="C11" s="129"/>
      <c r="D11" s="11" t="s">
        <v>1167</v>
      </c>
      <c r="E11" s="119">
        <f>E13-E12</f>
        <v>467007.6</v>
      </c>
      <c r="F11" s="121"/>
      <c r="G11" s="4">
        <f>ROUND(E11/E13%,2)</f>
        <v>48.17</v>
      </c>
      <c r="H11" s="4">
        <f>H13-H12</f>
        <v>3348880.3</v>
      </c>
      <c r="I11" s="119">
        <f>ROUND(H11/H13%,2)</f>
        <v>45.49</v>
      </c>
      <c r="J11" s="121"/>
      <c r="K11" s="4">
        <f>K13-K12</f>
        <v>397979.68999999994</v>
      </c>
      <c r="L11" s="4">
        <f>ROUND(K11/K13%,2)</f>
        <v>39.090000000000003</v>
      </c>
      <c r="M11" s="119">
        <f>M13-M12</f>
        <v>2800326.64</v>
      </c>
      <c r="N11" s="121"/>
      <c r="O11" s="12">
        <f>ROUND(M11/M13%,2)</f>
        <v>42.08</v>
      </c>
    </row>
    <row r="12" spans="1:15" x14ac:dyDescent="0.3">
      <c r="A12" s="128" t="s">
        <v>1171</v>
      </c>
      <c r="B12" s="139"/>
      <c r="C12" s="129"/>
      <c r="D12" s="11" t="s">
        <v>1169</v>
      </c>
      <c r="E12" s="119">
        <f>Data!B32</f>
        <v>502492.4</v>
      </c>
      <c r="F12" s="121"/>
      <c r="G12" s="4">
        <f>ROUND(E12/E13%,2)</f>
        <v>51.83</v>
      </c>
      <c r="H12" s="4">
        <f>Data!B33</f>
        <v>4013319.7</v>
      </c>
      <c r="I12" s="119">
        <v>54.5</v>
      </c>
      <c r="J12" s="121"/>
      <c r="K12" s="4">
        <f>PrvSeason!B32</f>
        <v>620120.31000000006</v>
      </c>
      <c r="L12" s="4">
        <f>ROUND(K12/K13%,2)</f>
        <v>60.91</v>
      </c>
      <c r="M12" s="119">
        <f>PrvSeason!B33</f>
        <v>3853973.36</v>
      </c>
      <c r="N12" s="121"/>
      <c r="O12" s="12">
        <f>ROUND(M12/M13%,2)</f>
        <v>57.92</v>
      </c>
    </row>
    <row r="13" spans="1:15" x14ac:dyDescent="0.3">
      <c r="A13" s="128" t="s">
        <v>1172</v>
      </c>
      <c r="B13" s="139"/>
      <c r="C13" s="129"/>
      <c r="D13" s="11" t="s">
        <v>1167</v>
      </c>
      <c r="E13" s="119">
        <f>C6</f>
        <v>969500</v>
      </c>
      <c r="F13" s="121"/>
      <c r="G13" s="4">
        <v>100</v>
      </c>
      <c r="H13" s="4">
        <f>C7</f>
        <v>7362200</v>
      </c>
      <c r="I13" s="119">
        <v>100</v>
      </c>
      <c r="J13" s="121"/>
      <c r="K13" s="4">
        <f>E6</f>
        <v>1018100</v>
      </c>
      <c r="L13" s="4">
        <v>100</v>
      </c>
      <c r="M13" s="119">
        <f>E7</f>
        <v>6654300</v>
      </c>
      <c r="N13" s="121"/>
      <c r="O13" s="12">
        <v>100</v>
      </c>
    </row>
    <row r="14" spans="1:15" customFormat="1" ht="15" customHeight="1" x14ac:dyDescent="0.3">
      <c r="A14" s="142"/>
      <c r="B14" s="143"/>
      <c r="C14" s="144"/>
      <c r="D14" s="13"/>
      <c r="E14" s="156"/>
      <c r="F14" s="157"/>
      <c r="G14" s="13"/>
      <c r="H14" s="13"/>
      <c r="I14" s="156"/>
      <c r="J14" s="157"/>
      <c r="K14" s="13"/>
      <c r="L14" s="13"/>
      <c r="M14" s="156"/>
      <c r="N14" s="157"/>
      <c r="O14" s="14"/>
    </row>
    <row r="15" spans="1:15" customFormat="1" ht="15" customHeight="1" x14ac:dyDescent="0.3">
      <c r="A15" s="106" t="s">
        <v>1173</v>
      </c>
      <c r="B15" s="107"/>
      <c r="C15" s="108"/>
      <c r="D15" s="112" t="s">
        <v>1174</v>
      </c>
      <c r="E15" s="114" t="s">
        <v>1159</v>
      </c>
      <c r="F15" s="110"/>
      <c r="G15" s="110"/>
      <c r="H15" s="110"/>
      <c r="I15" s="110"/>
      <c r="J15" s="111"/>
      <c r="K15" s="114" t="s">
        <v>1158</v>
      </c>
      <c r="L15" s="110"/>
      <c r="M15" s="110"/>
      <c r="N15" s="110"/>
      <c r="O15" s="115"/>
    </row>
    <row r="16" spans="1:15" x14ac:dyDescent="0.3">
      <c r="A16" s="106"/>
      <c r="B16" s="107"/>
      <c r="C16" s="108"/>
      <c r="D16" s="112"/>
      <c r="E16" s="116" t="s">
        <v>1160</v>
      </c>
      <c r="F16" s="117"/>
      <c r="G16" s="118"/>
      <c r="H16" s="116" t="s">
        <v>1166</v>
      </c>
      <c r="I16" s="117"/>
      <c r="J16" s="118"/>
      <c r="K16" s="116" t="s">
        <v>1160</v>
      </c>
      <c r="L16" s="118"/>
      <c r="M16" s="116" t="s">
        <v>1162</v>
      </c>
      <c r="N16" s="117"/>
      <c r="O16" s="127"/>
    </row>
    <row r="17" spans="1:15" customFormat="1" ht="57.6" customHeight="1" x14ac:dyDescent="0.3">
      <c r="A17" s="109"/>
      <c r="B17" s="110"/>
      <c r="C17" s="111"/>
      <c r="D17" s="113"/>
      <c r="E17" s="15" t="s">
        <v>1175</v>
      </c>
      <c r="F17" s="16" t="s">
        <v>1167</v>
      </c>
      <c r="G17" s="16" t="s">
        <v>1168</v>
      </c>
      <c r="H17" s="15" t="s">
        <v>1175</v>
      </c>
      <c r="I17" s="16" t="s">
        <v>1167</v>
      </c>
      <c r="J17" s="16" t="s">
        <v>1168</v>
      </c>
      <c r="K17" s="16" t="s">
        <v>1169</v>
      </c>
      <c r="L17" s="16" t="s">
        <v>1168</v>
      </c>
      <c r="M17" s="16" t="s">
        <v>1167</v>
      </c>
      <c r="N17" s="116" t="s">
        <v>1168</v>
      </c>
      <c r="O17" s="127"/>
    </row>
    <row r="18" spans="1:15" x14ac:dyDescent="0.3">
      <c r="A18" s="145" t="s">
        <v>1176</v>
      </c>
      <c r="B18" s="146"/>
      <c r="C18" s="147"/>
      <c r="D18" s="4" t="s">
        <v>1177</v>
      </c>
      <c r="E18" s="4">
        <f>Data!B114</f>
        <v>114</v>
      </c>
      <c r="F18" s="4">
        <f>Data!B126</f>
        <v>12670</v>
      </c>
      <c r="G18" s="4">
        <f>Data!B149</f>
        <v>12.93</v>
      </c>
      <c r="H18" s="4">
        <f>Data!B115</f>
        <v>101</v>
      </c>
      <c r="I18" s="4">
        <f>Data!B127</f>
        <v>88630</v>
      </c>
      <c r="J18" s="4">
        <f>Data!B150</f>
        <v>12.73</v>
      </c>
      <c r="K18" s="4">
        <f>PrvSeason!B126</f>
        <v>21735</v>
      </c>
      <c r="L18" s="4">
        <f>PrvSeason!B149</f>
        <v>17.899999999999999</v>
      </c>
      <c r="M18" s="4">
        <f>PrvSeason!B127</f>
        <v>52030</v>
      </c>
      <c r="N18" s="4">
        <f>PrvSeason!B150</f>
        <v>14.79</v>
      </c>
      <c r="O18" s="17"/>
    </row>
    <row r="19" spans="1:15" x14ac:dyDescent="0.3">
      <c r="A19" s="148"/>
      <c r="B19" s="149"/>
      <c r="C19" s="150"/>
      <c r="D19" s="4" t="s">
        <v>1178</v>
      </c>
      <c r="E19" s="4">
        <f>Data!B120</f>
        <v>0</v>
      </c>
      <c r="F19" s="4">
        <f>Data!B132</f>
        <v>0</v>
      </c>
      <c r="G19" s="4">
        <f>Data!B155</f>
        <v>0</v>
      </c>
      <c r="H19" s="4">
        <f>Data!B121</f>
        <v>0</v>
      </c>
      <c r="I19" s="4">
        <f>Data!B133</f>
        <v>0</v>
      </c>
      <c r="J19" s="4">
        <f>Data!B156</f>
        <v>0</v>
      </c>
      <c r="K19" s="4">
        <f>PrvSeason!B132</f>
        <v>0</v>
      </c>
      <c r="L19" s="4">
        <f>PrvSeason!B155</f>
        <v>0</v>
      </c>
      <c r="M19" s="4">
        <f>PrvSeason!B133</f>
        <v>0</v>
      </c>
      <c r="N19" s="4">
        <f>PrvSeason!B156</f>
        <v>0</v>
      </c>
      <c r="O19" s="17"/>
    </row>
    <row r="20" spans="1:15" x14ac:dyDescent="0.3">
      <c r="A20" s="145" t="s">
        <v>1179</v>
      </c>
      <c r="B20" s="146"/>
      <c r="C20" s="147"/>
      <c r="D20" s="4" t="s">
        <v>1180</v>
      </c>
      <c r="E20" s="4">
        <f>Data!B116</f>
        <v>110</v>
      </c>
      <c r="F20" s="4">
        <f>Data!B128</f>
        <v>79065</v>
      </c>
      <c r="G20" s="4">
        <f>Data!B151</f>
        <v>80.7</v>
      </c>
      <c r="H20" s="4">
        <f>Data!B117</f>
        <v>98</v>
      </c>
      <c r="I20" s="4">
        <f>Data!B129</f>
        <v>542485</v>
      </c>
      <c r="J20" s="4">
        <f>Data!B152</f>
        <v>77.92</v>
      </c>
      <c r="K20" s="4">
        <f>PrvSeason!B128</f>
        <v>91335</v>
      </c>
      <c r="L20" s="4">
        <f>PrvSeason!B151</f>
        <v>75.2</v>
      </c>
      <c r="M20" s="4">
        <f>PrvSeason!B129</f>
        <v>267440</v>
      </c>
      <c r="N20" s="4">
        <f>PrvSeason!B152</f>
        <v>76.02</v>
      </c>
      <c r="O20" s="17"/>
    </row>
    <row r="21" spans="1:15" x14ac:dyDescent="0.3">
      <c r="A21" s="148"/>
      <c r="B21" s="149"/>
      <c r="C21" s="150"/>
      <c r="D21" s="4" t="s">
        <v>1181</v>
      </c>
      <c r="E21" s="4">
        <f>Data!B122</f>
        <v>0</v>
      </c>
      <c r="F21" s="4">
        <f>Data!B134</f>
        <v>0</v>
      </c>
      <c r="G21" s="4">
        <f>Data!B157</f>
        <v>0</v>
      </c>
      <c r="H21" s="4">
        <f>Data!B123</f>
        <v>0</v>
      </c>
      <c r="I21" s="4">
        <f>Data!B135</f>
        <v>0</v>
      </c>
      <c r="J21" s="4">
        <f>Data!B158</f>
        <v>0</v>
      </c>
      <c r="K21" s="4">
        <f>PrvSeason!B134</f>
        <v>0</v>
      </c>
      <c r="L21" s="4">
        <f>PrvSeason!B157</f>
        <v>0</v>
      </c>
      <c r="M21" s="4">
        <f>PrvSeason!B135</f>
        <v>0</v>
      </c>
      <c r="N21" s="4">
        <f>PrvSeason!B158</f>
        <v>0</v>
      </c>
      <c r="O21" s="17"/>
    </row>
    <row r="22" spans="1:15" x14ac:dyDescent="0.3">
      <c r="A22" s="145" t="s">
        <v>1182</v>
      </c>
      <c r="B22" s="146"/>
      <c r="C22" s="147"/>
      <c r="D22" s="4" t="s">
        <v>1183</v>
      </c>
      <c r="E22" s="4">
        <f>Data!B118</f>
        <v>121</v>
      </c>
      <c r="F22" s="4">
        <f>Data!B130</f>
        <v>6240</v>
      </c>
      <c r="G22" s="4">
        <f>Data!B153</f>
        <v>6.37</v>
      </c>
      <c r="H22" s="4">
        <f>Data!B119</f>
        <v>110</v>
      </c>
      <c r="I22" s="4">
        <f>Data!B131</f>
        <v>65120</v>
      </c>
      <c r="J22" s="4">
        <f>Data!B154</f>
        <v>9.35</v>
      </c>
      <c r="K22" s="4">
        <f>PrvSeason!B130</f>
        <v>8385</v>
      </c>
      <c r="L22" s="4">
        <f>PrvSeason!B153</f>
        <v>6.9</v>
      </c>
      <c r="M22" s="4">
        <f>PrvSeason!B131</f>
        <v>32320</v>
      </c>
      <c r="N22" s="4">
        <f>PrvSeason!B154</f>
        <v>9.19</v>
      </c>
      <c r="O22" s="17"/>
    </row>
    <row r="23" spans="1:15" x14ac:dyDescent="0.3">
      <c r="A23" s="148"/>
      <c r="B23" s="149"/>
      <c r="C23" s="150"/>
      <c r="D23" s="4" t="s">
        <v>1184</v>
      </c>
      <c r="E23" s="4">
        <f>Data!B125</f>
        <v>0</v>
      </c>
      <c r="F23" s="4">
        <f>Data!B136</f>
        <v>0</v>
      </c>
      <c r="G23" s="4">
        <f>Data!B159</f>
        <v>0</v>
      </c>
      <c r="H23" s="4">
        <f>Data!B125</f>
        <v>0</v>
      </c>
      <c r="I23" s="4">
        <f>Data!B137</f>
        <v>0</v>
      </c>
      <c r="J23" s="4">
        <f>Data!B160</f>
        <v>0</v>
      </c>
      <c r="K23" s="4">
        <f>PrvSeason!B136</f>
        <v>0</v>
      </c>
      <c r="L23" s="4">
        <f>PrvSeason!B159</f>
        <v>0</v>
      </c>
      <c r="M23" s="4">
        <f>PrvSeason!B137</f>
        <v>0</v>
      </c>
      <c r="N23" s="4">
        <f>PrvSeason!B160</f>
        <v>0</v>
      </c>
      <c r="O23" s="17"/>
    </row>
    <row r="24" spans="1:15" x14ac:dyDescent="0.3">
      <c r="A24" s="145" t="s">
        <v>1185</v>
      </c>
      <c r="B24" s="146"/>
      <c r="C24" s="147"/>
      <c r="D24" s="4" t="s">
        <v>1186</v>
      </c>
      <c r="E24" s="4">
        <v>0</v>
      </c>
      <c r="F24" s="4">
        <f>Data!B138</f>
        <v>0</v>
      </c>
      <c r="G24" s="4">
        <f>Data!B163</f>
        <v>0</v>
      </c>
      <c r="H24" s="4"/>
      <c r="I24" s="4">
        <f>Data!B139</f>
        <v>0</v>
      </c>
      <c r="J24" s="4">
        <f>Data!B164</f>
        <v>0</v>
      </c>
      <c r="K24" s="4"/>
      <c r="L24" s="4">
        <f>PrvSeason!B138</f>
        <v>0</v>
      </c>
      <c r="M24" s="4">
        <f>PrvSeason!B139</f>
        <v>0</v>
      </c>
      <c r="N24" s="4">
        <f>PrvSeason!B164</f>
        <v>0</v>
      </c>
      <c r="O24" s="17"/>
    </row>
    <row r="25" spans="1:15" x14ac:dyDescent="0.3">
      <c r="A25" s="148"/>
      <c r="B25" s="149"/>
      <c r="C25" s="150"/>
      <c r="D25" s="4" t="s">
        <v>1187</v>
      </c>
      <c r="E25" s="4">
        <f>Data!B140</f>
        <v>0</v>
      </c>
      <c r="F25" s="4">
        <f>Data!B141</f>
        <v>0</v>
      </c>
      <c r="G25" s="4">
        <f>Data!B161</f>
        <v>0</v>
      </c>
      <c r="H25" s="4"/>
      <c r="I25" s="4">
        <f>Data!B142</f>
        <v>0</v>
      </c>
      <c r="J25" s="4">
        <f>Data!B162</f>
        <v>0</v>
      </c>
      <c r="K25" s="4">
        <f>PrvSeason!B141</f>
        <v>0</v>
      </c>
      <c r="L25" s="4">
        <f>PrvSeason!B141</f>
        <v>0</v>
      </c>
      <c r="M25" s="4">
        <f>PrvSeason!B142</f>
        <v>350000</v>
      </c>
      <c r="N25" s="4">
        <v>100</v>
      </c>
      <c r="O25" s="17"/>
    </row>
    <row r="26" spans="1:15" x14ac:dyDescent="0.3">
      <c r="A26" s="128" t="s">
        <v>1188</v>
      </c>
      <c r="B26" s="139"/>
      <c r="C26" s="129"/>
      <c r="D26" s="151"/>
      <c r="E26" s="147"/>
      <c r="F26" s="4">
        <f>Data!B40</f>
        <v>97975</v>
      </c>
      <c r="G26" s="4">
        <f>SUM(G18:G25)</f>
        <v>100</v>
      </c>
      <c r="H26" s="4"/>
      <c r="I26" s="4">
        <f>Data!B41</f>
        <v>696235</v>
      </c>
      <c r="J26" s="4">
        <f>SUM(J18:J25)</f>
        <v>100</v>
      </c>
      <c r="K26" s="4">
        <f>PrvSeason!B40</f>
        <v>121455</v>
      </c>
      <c r="L26" s="4">
        <f>SUM(L18:L25)</f>
        <v>100</v>
      </c>
      <c r="M26" s="4">
        <f>PrvSeason!B41</f>
        <v>701790</v>
      </c>
      <c r="N26" s="4">
        <f>SUM(N18:N24)</f>
        <v>100</v>
      </c>
      <c r="O26" s="17"/>
    </row>
    <row r="27" spans="1:15" x14ac:dyDescent="0.3">
      <c r="A27" s="128" t="s">
        <v>1189</v>
      </c>
      <c r="B27" s="139"/>
      <c r="C27" s="129"/>
      <c r="D27" s="152"/>
      <c r="E27" s="153"/>
      <c r="F27" s="4">
        <f>Data!B603</f>
        <v>163.88</v>
      </c>
      <c r="G27" s="4"/>
      <c r="H27" s="4"/>
      <c r="I27" s="4">
        <f>Data!B604</f>
        <v>2920.17</v>
      </c>
      <c r="J27" s="4"/>
      <c r="K27" s="4">
        <f>PrvSeason!B603</f>
        <v>413.96</v>
      </c>
      <c r="L27" s="4"/>
      <c r="M27" s="4">
        <f>PrvSeason!B604</f>
        <v>4490.32</v>
      </c>
      <c r="N27" s="4"/>
      <c r="O27" s="17"/>
    </row>
    <row r="28" spans="1:15" x14ac:dyDescent="0.3">
      <c r="A28" s="128" t="s">
        <v>1190</v>
      </c>
      <c r="B28" s="139"/>
      <c r="C28" s="129"/>
      <c r="D28" s="152"/>
      <c r="E28" s="153"/>
      <c r="F28" s="4">
        <f>ROUND(F26-F27,2)</f>
        <v>97811.12</v>
      </c>
      <c r="G28" s="4"/>
      <c r="H28" s="4"/>
      <c r="I28" s="4">
        <f>Data!B51</f>
        <v>693314.83</v>
      </c>
      <c r="J28" s="4"/>
      <c r="K28" s="4">
        <f>PrvSeason!B50</f>
        <v>121041.04</v>
      </c>
      <c r="L28" s="4"/>
      <c r="M28" s="4">
        <f>PrvSeason!B51</f>
        <v>697299.68</v>
      </c>
      <c r="N28" s="4"/>
      <c r="O28" s="17"/>
    </row>
    <row r="29" spans="1:15" customFormat="1" ht="15" customHeight="1" x14ac:dyDescent="0.3">
      <c r="A29" s="142" t="s">
        <v>1191</v>
      </c>
      <c r="B29" s="143"/>
      <c r="C29" s="144"/>
      <c r="D29" s="154"/>
      <c r="E29" s="155"/>
      <c r="F29" s="18">
        <f>Data!B42</f>
        <v>1420.62</v>
      </c>
      <c r="G29" s="18"/>
      <c r="H29" s="18"/>
      <c r="I29" s="18">
        <f>Data!B43</f>
        <v>16669.61</v>
      </c>
      <c r="J29" s="18"/>
      <c r="K29" s="18">
        <f>PrvSeason!B42</f>
        <v>978.06</v>
      </c>
      <c r="L29" s="18"/>
      <c r="M29" s="18">
        <f>PrvSeason!B43</f>
        <v>20644.34</v>
      </c>
      <c r="N29" s="18"/>
      <c r="O29" s="19"/>
    </row>
    <row r="30" spans="1:15" customFormat="1" ht="15" customHeight="1" x14ac:dyDescent="0.3">
      <c r="A30" s="158" t="s">
        <v>1192</v>
      </c>
      <c r="B30" s="159"/>
      <c r="C30" s="159"/>
      <c r="D30" s="159"/>
      <c r="E30" s="159"/>
      <c r="F30" s="159"/>
      <c r="G30" s="141"/>
      <c r="H30" s="125" t="s">
        <v>1159</v>
      </c>
      <c r="I30" s="123"/>
      <c r="J30" s="123"/>
      <c r="K30" s="124"/>
      <c r="L30" s="125" t="s">
        <v>1158</v>
      </c>
      <c r="M30" s="123"/>
      <c r="N30" s="123"/>
      <c r="O30" s="126"/>
    </row>
    <row r="31" spans="1:15" x14ac:dyDescent="0.3">
      <c r="A31" s="109"/>
      <c r="B31" s="110"/>
      <c r="C31" s="110"/>
      <c r="D31" s="110"/>
      <c r="E31" s="110"/>
      <c r="F31" s="110"/>
      <c r="G31" s="111"/>
      <c r="H31" s="116" t="s">
        <v>1160</v>
      </c>
      <c r="I31" s="118"/>
      <c r="J31" s="116" t="s">
        <v>1193</v>
      </c>
      <c r="K31" s="118"/>
      <c r="L31" s="116" t="s">
        <v>1160</v>
      </c>
      <c r="M31" s="118"/>
      <c r="N31" s="116" t="s">
        <v>1193</v>
      </c>
      <c r="O31" s="127"/>
    </row>
    <row r="32" spans="1:15" x14ac:dyDescent="0.3">
      <c r="A32" s="20">
        <v>1</v>
      </c>
      <c r="B32" s="160" t="s">
        <v>1194</v>
      </c>
      <c r="C32" s="139"/>
      <c r="D32" s="139"/>
      <c r="E32" s="139"/>
      <c r="F32" s="139"/>
      <c r="G32" s="129"/>
      <c r="H32" s="161" t="str">
        <f>Data!B908</f>
        <v>240:00</v>
      </c>
      <c r="I32" s="162"/>
      <c r="J32" s="161" t="str">
        <f>Data!B948</f>
        <v>1752:00</v>
      </c>
      <c r="K32" s="162"/>
      <c r="L32" s="161" t="str">
        <f>PrvSeason!B908</f>
        <v>240:00</v>
      </c>
      <c r="M32" s="162"/>
      <c r="N32" s="161" t="str">
        <f>PrvSeason!B948</f>
        <v>1584:00</v>
      </c>
      <c r="O32" s="163"/>
    </row>
    <row r="33" spans="1:15" x14ac:dyDescent="0.3">
      <c r="A33" s="20">
        <v>2</v>
      </c>
      <c r="B33" s="160" t="s">
        <v>1195</v>
      </c>
      <c r="C33" s="139"/>
      <c r="D33" s="139"/>
      <c r="E33" s="139"/>
      <c r="F33" s="139"/>
      <c r="G33" s="129"/>
      <c r="H33" s="161">
        <f>Data!B831</f>
        <v>0</v>
      </c>
      <c r="I33" s="162"/>
      <c r="J33" s="161">
        <f>Data!B832</f>
        <v>0.55833333333333302</v>
      </c>
      <c r="K33" s="162"/>
      <c r="L33" s="161">
        <f>PrvSeason!B831</f>
        <v>0</v>
      </c>
      <c r="M33" s="162"/>
      <c r="N33" s="161">
        <f>PrvSeason!B832</f>
        <v>0</v>
      </c>
      <c r="O33" s="163"/>
    </row>
    <row r="34" spans="1:15" x14ac:dyDescent="0.3">
      <c r="A34" s="20">
        <v>3</v>
      </c>
      <c r="B34" s="160" t="s">
        <v>1196</v>
      </c>
      <c r="C34" s="139"/>
      <c r="D34" s="139"/>
      <c r="E34" s="139"/>
      <c r="F34" s="139"/>
      <c r="G34" s="129"/>
      <c r="H34" s="161">
        <f>Data!B715</f>
        <v>5.4166666666666703E-2</v>
      </c>
      <c r="I34" s="162"/>
      <c r="J34" s="161">
        <f>Data!B716</f>
        <v>0.240972222222222</v>
      </c>
      <c r="K34" s="162"/>
      <c r="L34" s="161">
        <f>PrvSeason!B715</f>
        <v>1.2500000000000001E-2</v>
      </c>
      <c r="M34" s="162"/>
      <c r="N34" s="161">
        <f>PrvSeason!B716</f>
        <v>0.24513888888888899</v>
      </c>
      <c r="O34" s="163"/>
    </row>
    <row r="35" spans="1:15" x14ac:dyDescent="0.3">
      <c r="A35" s="20">
        <v>4</v>
      </c>
      <c r="B35" s="160" t="s">
        <v>1197</v>
      </c>
      <c r="C35" s="139"/>
      <c r="D35" s="139"/>
      <c r="E35" s="139"/>
      <c r="F35" s="139"/>
      <c r="G35" s="129"/>
      <c r="H35" s="161">
        <f>Data!B883</f>
        <v>0</v>
      </c>
      <c r="I35" s="162"/>
      <c r="J35" s="161">
        <f>Data!B854</f>
        <v>0</v>
      </c>
      <c r="K35" s="162"/>
      <c r="L35" s="161">
        <f>PrvSeason!B883</f>
        <v>0</v>
      </c>
      <c r="M35" s="162"/>
      <c r="N35" s="161">
        <f>PrvSeason!B854</f>
        <v>0</v>
      </c>
      <c r="O35" s="163"/>
    </row>
    <row r="36" spans="1:15" x14ac:dyDescent="0.3">
      <c r="A36" s="20">
        <v>5</v>
      </c>
      <c r="B36" s="160" t="s">
        <v>1198</v>
      </c>
      <c r="C36" s="139"/>
      <c r="D36" s="139"/>
      <c r="E36" s="139"/>
      <c r="F36" s="139"/>
      <c r="G36" s="129"/>
      <c r="H36" s="161">
        <f>Data!B833</f>
        <v>0</v>
      </c>
      <c r="I36" s="162"/>
      <c r="J36" s="161">
        <f>Data!B834</f>
        <v>0.25208333333333299</v>
      </c>
      <c r="K36" s="162"/>
      <c r="L36" s="161">
        <f>PrvSeason!B833</f>
        <v>0</v>
      </c>
      <c r="M36" s="162"/>
      <c r="N36" s="161">
        <f>PrvSeason!B834</f>
        <v>0</v>
      </c>
      <c r="O36" s="163"/>
    </row>
    <row r="37" spans="1:15" x14ac:dyDescent="0.3">
      <c r="A37" s="20">
        <v>6</v>
      </c>
      <c r="B37" s="160" t="s">
        <v>1199</v>
      </c>
      <c r="C37" s="139"/>
      <c r="D37" s="139"/>
      <c r="E37" s="139"/>
      <c r="F37" s="139"/>
      <c r="G37" s="129"/>
      <c r="H37" s="161">
        <f>Data!B897</f>
        <v>0</v>
      </c>
      <c r="I37" s="162"/>
      <c r="J37" s="161">
        <f>Data!B937</f>
        <v>1.18055555555556E-2</v>
      </c>
      <c r="K37" s="162"/>
      <c r="L37" s="161">
        <f>PrvSeason!B897</f>
        <v>1.4583333333333301E-2</v>
      </c>
      <c r="M37" s="162"/>
      <c r="N37" s="161">
        <f>PrvSeason!B937</f>
        <v>6.1111111111111102E-2</v>
      </c>
      <c r="O37" s="163"/>
    </row>
    <row r="38" spans="1:15" x14ac:dyDescent="0.3">
      <c r="A38" s="20">
        <v>7</v>
      </c>
      <c r="B38" s="160" t="s">
        <v>1200</v>
      </c>
      <c r="C38" s="139"/>
      <c r="D38" s="139"/>
      <c r="E38" s="139"/>
      <c r="F38" s="139"/>
      <c r="G38" s="129"/>
      <c r="H38" s="161">
        <f>Data!B900</f>
        <v>1.38888888888889E-3</v>
      </c>
      <c r="I38" s="162"/>
      <c r="J38" s="161">
        <f>Data!B940</f>
        <v>0.233333333333333</v>
      </c>
      <c r="K38" s="162"/>
      <c r="L38" s="161">
        <f>PrvSeason!B900</f>
        <v>6.9444444444444404E-4</v>
      </c>
      <c r="M38" s="162"/>
      <c r="N38" s="161">
        <f>PrvSeason!B940</f>
        <v>1.3194444444444399E-2</v>
      </c>
      <c r="O38" s="163"/>
    </row>
    <row r="39" spans="1:15" x14ac:dyDescent="0.3">
      <c r="A39" s="20">
        <v>8</v>
      </c>
      <c r="B39" s="160" t="s">
        <v>1201</v>
      </c>
      <c r="C39" s="139"/>
      <c r="D39" s="139"/>
      <c r="E39" s="139"/>
      <c r="F39" s="139"/>
      <c r="G39" s="129"/>
      <c r="H39" s="161" t="str">
        <f>Data!B957</f>
        <v>238:40</v>
      </c>
      <c r="I39" s="162"/>
      <c r="J39" s="161" t="str">
        <f>Data!B958</f>
        <v>1721:10</v>
      </c>
      <c r="K39" s="162"/>
      <c r="L39" s="161" t="str">
        <f>PrvSeason!B957</f>
        <v>239:41</v>
      </c>
      <c r="M39" s="162"/>
      <c r="N39" s="161" t="str">
        <f>PrvSeason!B958</f>
        <v>1577:48</v>
      </c>
      <c r="O39" s="163"/>
    </row>
    <row r="40" spans="1:15" x14ac:dyDescent="0.3">
      <c r="A40" s="20">
        <v>9</v>
      </c>
      <c r="B40" s="160" t="s">
        <v>1202</v>
      </c>
      <c r="C40" s="139"/>
      <c r="D40" s="139"/>
      <c r="E40" s="139"/>
      <c r="F40" s="139"/>
      <c r="G40" s="129"/>
      <c r="H40" s="161">
        <f>Data!B882</f>
        <v>0.124305555555556</v>
      </c>
      <c r="I40" s="162"/>
      <c r="J40" s="161" t="str">
        <f>Data!B922</f>
        <v>45:51</v>
      </c>
      <c r="K40" s="162"/>
      <c r="L40" s="161">
        <f>PrvSeason!B882</f>
        <v>0.14444444444444399</v>
      </c>
      <c r="M40" s="162"/>
      <c r="N40" s="161">
        <f>PrvSeason!B922</f>
        <v>0.69583333333333297</v>
      </c>
      <c r="O40" s="163"/>
    </row>
    <row r="41" spans="1:15" x14ac:dyDescent="0.3">
      <c r="A41" s="20">
        <v>10</v>
      </c>
      <c r="B41" s="160" t="s">
        <v>1203</v>
      </c>
      <c r="C41" s="139"/>
      <c r="D41" s="139"/>
      <c r="E41" s="139"/>
      <c r="F41" s="139"/>
      <c r="G41" s="129"/>
      <c r="H41" s="161">
        <v>0</v>
      </c>
      <c r="I41" s="162"/>
      <c r="J41" s="161">
        <v>0</v>
      </c>
      <c r="K41" s="162"/>
      <c r="L41" s="161">
        <v>0</v>
      </c>
      <c r="M41" s="162"/>
      <c r="N41" s="161">
        <v>0</v>
      </c>
      <c r="O41" s="163"/>
    </row>
    <row r="42" spans="1:15" x14ac:dyDescent="0.3">
      <c r="A42" s="20">
        <v>11</v>
      </c>
      <c r="B42" s="160" t="s">
        <v>1204</v>
      </c>
      <c r="C42" s="139"/>
      <c r="D42" s="139"/>
      <c r="E42" s="139"/>
      <c r="F42" s="139"/>
      <c r="G42" s="129"/>
      <c r="H42" s="161" t="str">
        <f>Data!B959</f>
        <v>210:46</v>
      </c>
      <c r="I42" s="162"/>
      <c r="J42" s="161" t="str">
        <f>Data!B960</f>
        <v>1646:16</v>
      </c>
      <c r="K42" s="162"/>
      <c r="L42" s="161" t="str">
        <f>PrvSeason!B959</f>
        <v>222:32</v>
      </c>
      <c r="M42" s="162"/>
      <c r="N42" s="161" t="str">
        <f>PrvSeason!B960</f>
        <v>1497:25</v>
      </c>
      <c r="O42" s="163"/>
    </row>
    <row r="43" spans="1:15" x14ac:dyDescent="0.3">
      <c r="A43" s="20">
        <v>12</v>
      </c>
      <c r="B43" s="160" t="s">
        <v>1205</v>
      </c>
      <c r="C43" s="139"/>
      <c r="D43" s="139"/>
      <c r="E43" s="139"/>
      <c r="F43" s="139"/>
      <c r="G43" s="129"/>
      <c r="H43" s="161" t="str">
        <f>Data!B959</f>
        <v>210:46</v>
      </c>
      <c r="I43" s="162"/>
      <c r="J43" s="161" t="str">
        <f>Data!B960</f>
        <v>1646:16</v>
      </c>
      <c r="K43" s="162"/>
      <c r="L43" s="161" t="str">
        <f>PrvSeason!B959</f>
        <v>222:32</v>
      </c>
      <c r="M43" s="162"/>
      <c r="N43" s="161" t="str">
        <f>PrvSeason!B960</f>
        <v>1497:25</v>
      </c>
      <c r="O43" s="163"/>
    </row>
    <row r="44" spans="1:15" x14ac:dyDescent="0.3">
      <c r="A44" s="20">
        <v>13</v>
      </c>
      <c r="B44" s="160" t="s">
        <v>1206</v>
      </c>
      <c r="C44" s="139"/>
      <c r="D44" s="139"/>
      <c r="E44" s="139"/>
      <c r="F44" s="139"/>
      <c r="G44" s="129"/>
      <c r="H44" s="119">
        <f>ROUND(H39/H32%,2)</f>
        <v>99.44</v>
      </c>
      <c r="I44" s="121"/>
      <c r="J44" s="119">
        <f>ROUND(J39/J32%,2)</f>
        <v>98.24</v>
      </c>
      <c r="K44" s="121"/>
      <c r="L44" s="119">
        <f>ROUND(L39/L32%,2)</f>
        <v>99.87</v>
      </c>
      <c r="M44" s="121"/>
      <c r="N44" s="119">
        <f>ROUND(N39/N32%,2)</f>
        <v>99.61</v>
      </c>
      <c r="O44" s="132"/>
    </row>
    <row r="45" spans="1:15" x14ac:dyDescent="0.3">
      <c r="A45" s="20">
        <v>14</v>
      </c>
      <c r="B45" s="160" t="s">
        <v>1207</v>
      </c>
      <c r="C45" s="139"/>
      <c r="D45" s="139"/>
      <c r="E45" s="139"/>
      <c r="F45" s="139"/>
      <c r="G45" s="129"/>
      <c r="H45" s="119">
        <f>ROUND(H42/H39%,2)</f>
        <v>88.31</v>
      </c>
      <c r="I45" s="121"/>
      <c r="J45" s="119">
        <f>ROUND(J42/J39%,2)</f>
        <v>95.65</v>
      </c>
      <c r="K45" s="121"/>
      <c r="L45" s="119">
        <f>ROUND(L42/L39%,2)</f>
        <v>92.84</v>
      </c>
      <c r="M45" s="121"/>
      <c r="N45" s="119">
        <f>ROUND(N42/N39%,2)</f>
        <v>94.91</v>
      </c>
      <c r="O45" s="132"/>
    </row>
    <row r="46" spans="1:15" x14ac:dyDescent="0.3">
      <c r="A46" s="20">
        <v>15</v>
      </c>
      <c r="B46" s="160" t="s">
        <v>1208</v>
      </c>
      <c r="C46" s="139"/>
      <c r="D46" s="139"/>
      <c r="E46" s="139"/>
      <c r="F46" s="139"/>
      <c r="G46" s="129"/>
      <c r="H46" s="119">
        <f>ROUND(H43/H39%,2)</f>
        <v>88.31</v>
      </c>
      <c r="I46" s="121"/>
      <c r="J46" s="119">
        <f>ROUND(J43/J39%,2)</f>
        <v>95.65</v>
      </c>
      <c r="K46" s="121"/>
      <c r="L46" s="119">
        <f>ROUND(L43/L39%,2)</f>
        <v>92.84</v>
      </c>
      <c r="M46" s="121"/>
      <c r="N46" s="119">
        <f>ROUND(N43/N39%,2)</f>
        <v>94.91</v>
      </c>
      <c r="O46" s="132"/>
    </row>
    <row r="47" spans="1:15" x14ac:dyDescent="0.3">
      <c r="A47" s="20">
        <v>16</v>
      </c>
      <c r="B47" s="160" t="s">
        <v>1209</v>
      </c>
      <c r="C47" s="139"/>
      <c r="D47" s="139"/>
      <c r="E47" s="139"/>
      <c r="F47" s="139"/>
      <c r="G47" s="129"/>
      <c r="H47" s="119">
        <f>ROUND(C6/H32,2)</f>
        <v>96950</v>
      </c>
      <c r="I47" s="121"/>
      <c r="J47" s="119">
        <f>ROUND(C7/J32,2)</f>
        <v>100852.05</v>
      </c>
      <c r="K47" s="121"/>
      <c r="L47" s="119">
        <f>ROUND(E6/L32,2)</f>
        <v>101810</v>
      </c>
      <c r="M47" s="121"/>
      <c r="N47" s="119">
        <f>ROUND(E7/N32,2)</f>
        <v>100822.73</v>
      </c>
      <c r="O47" s="132"/>
    </row>
    <row r="48" spans="1:15" x14ac:dyDescent="0.3">
      <c r="A48" s="20">
        <v>17</v>
      </c>
      <c r="B48" s="160" t="s">
        <v>1210</v>
      </c>
      <c r="C48" s="139"/>
      <c r="D48" s="139"/>
      <c r="E48" s="139"/>
      <c r="F48" s="139"/>
      <c r="G48" s="129"/>
      <c r="H48" s="119">
        <f>ROUND(C6/H39,2)</f>
        <v>97491.62</v>
      </c>
      <c r="I48" s="121"/>
      <c r="J48" s="119">
        <f>ROUND(C7/J39,2)</f>
        <v>102658.74</v>
      </c>
      <c r="K48" s="121"/>
      <c r="L48" s="119">
        <f>ROUND(E6/L39,2)</f>
        <v>101944.51</v>
      </c>
      <c r="M48" s="121"/>
      <c r="N48" s="119">
        <f>ROUND(E7/N39,2)</f>
        <v>101218.91</v>
      </c>
      <c r="O48" s="132"/>
    </row>
    <row r="49" spans="1:15" customFormat="1" ht="15" customHeight="1" x14ac:dyDescent="0.3">
      <c r="A49" s="21">
        <v>18</v>
      </c>
      <c r="B49" s="167" t="s">
        <v>1211</v>
      </c>
      <c r="C49" s="143"/>
      <c r="D49" s="143"/>
      <c r="E49" s="143"/>
      <c r="F49" s="143"/>
      <c r="G49" s="144"/>
      <c r="H49" s="156">
        <f>ROUND(C6/H42,2)</f>
        <v>110396.96</v>
      </c>
      <c r="I49" s="157"/>
      <c r="J49" s="156">
        <f>ROUND(C7/J42,2)</f>
        <v>107329.39</v>
      </c>
      <c r="K49" s="157"/>
      <c r="L49" s="156">
        <f>ROUND(E6/L42,2)</f>
        <v>109801.08</v>
      </c>
      <c r="M49" s="157"/>
      <c r="N49" s="156">
        <f>ROUND(E7/N42,2)</f>
        <v>106652.48</v>
      </c>
      <c r="O49" s="168"/>
    </row>
    <row r="50" spans="1:15" customFormat="1" ht="15" customHeight="1" x14ac:dyDescent="0.3">
      <c r="A50" s="158" t="s">
        <v>1212</v>
      </c>
      <c r="B50" s="159"/>
      <c r="C50" s="159"/>
      <c r="D50" s="159"/>
      <c r="E50" s="159"/>
      <c r="F50" s="141"/>
      <c r="G50" s="22" t="s">
        <v>1160</v>
      </c>
      <c r="H50" s="22" t="s">
        <v>1213</v>
      </c>
      <c r="I50" s="140" t="s">
        <v>1212</v>
      </c>
      <c r="J50" s="159"/>
      <c r="K50" s="159"/>
      <c r="L50" s="159"/>
      <c r="M50" s="141"/>
      <c r="N50" s="22" t="s">
        <v>1160</v>
      </c>
      <c r="O50" s="23" t="s">
        <v>1164</v>
      </c>
    </row>
    <row r="51" spans="1:15" x14ac:dyDescent="0.3">
      <c r="A51" s="109"/>
      <c r="B51" s="110"/>
      <c r="C51" s="110"/>
      <c r="D51" s="110"/>
      <c r="E51" s="110"/>
      <c r="F51" s="111"/>
      <c r="G51" s="116" t="s">
        <v>1214</v>
      </c>
      <c r="H51" s="118"/>
      <c r="I51" s="114"/>
      <c r="J51" s="110"/>
      <c r="K51" s="110"/>
      <c r="L51" s="110"/>
      <c r="M51" s="111"/>
      <c r="N51" s="116" t="s">
        <v>1214</v>
      </c>
      <c r="O51" s="127"/>
    </row>
    <row r="52" spans="1:15" x14ac:dyDescent="0.3">
      <c r="A52" s="20">
        <v>1</v>
      </c>
      <c r="B52" s="160" t="s">
        <v>1215</v>
      </c>
      <c r="C52" s="139"/>
      <c r="D52" s="139"/>
      <c r="E52" s="139"/>
      <c r="F52" s="129"/>
      <c r="G52" s="24">
        <f>Data!B721</f>
        <v>0</v>
      </c>
      <c r="H52" s="24">
        <f>Data!B722</f>
        <v>5.5555555555555497E-3</v>
      </c>
      <c r="I52" s="160" t="s">
        <v>1216</v>
      </c>
      <c r="J52" s="139"/>
      <c r="K52" s="139"/>
      <c r="L52" s="139"/>
      <c r="M52" s="129"/>
      <c r="N52" s="24">
        <f>Data!B757</f>
        <v>0</v>
      </c>
      <c r="O52" s="25">
        <f>Data!B758</f>
        <v>0</v>
      </c>
    </row>
    <row r="53" spans="1:15" x14ac:dyDescent="0.3">
      <c r="A53" s="20">
        <v>2</v>
      </c>
      <c r="B53" s="160" t="s">
        <v>1217</v>
      </c>
      <c r="C53" s="139"/>
      <c r="D53" s="139"/>
      <c r="E53" s="139"/>
      <c r="F53" s="129"/>
      <c r="G53" s="24">
        <f>Data!B713</f>
        <v>0</v>
      </c>
      <c r="H53" s="24">
        <f>Data!B714</f>
        <v>0</v>
      </c>
      <c r="I53" s="160" t="s">
        <v>1218</v>
      </c>
      <c r="J53" s="139"/>
      <c r="K53" s="139"/>
      <c r="L53" s="139"/>
      <c r="M53" s="129"/>
      <c r="N53" s="24">
        <f>Data!B759</f>
        <v>0</v>
      </c>
      <c r="O53" s="25">
        <f>Data!B760</f>
        <v>0</v>
      </c>
    </row>
    <row r="54" spans="1:15" x14ac:dyDescent="0.3">
      <c r="A54" s="20">
        <v>3</v>
      </c>
      <c r="B54" s="160" t="s">
        <v>1219</v>
      </c>
      <c r="C54" s="139"/>
      <c r="D54" s="139"/>
      <c r="E54" s="139"/>
      <c r="F54" s="129"/>
      <c r="G54" s="24">
        <f>Data!B723</f>
        <v>0</v>
      </c>
      <c r="H54" s="24" t="str">
        <f>Data!B724</f>
        <v>37:07</v>
      </c>
      <c r="I54" s="160" t="s">
        <v>1220</v>
      </c>
      <c r="J54" s="139"/>
      <c r="K54" s="139"/>
      <c r="L54" s="139"/>
      <c r="M54" s="129"/>
      <c r="N54" s="24">
        <f>Data!B761</f>
        <v>0.10347222222222199</v>
      </c>
      <c r="O54" s="25">
        <f>Data!B762</f>
        <v>0.10347222222222199</v>
      </c>
    </row>
    <row r="55" spans="1:15" x14ac:dyDescent="0.3">
      <c r="A55" s="20">
        <v>4</v>
      </c>
      <c r="B55" s="160" t="s">
        <v>1221</v>
      </c>
      <c r="C55" s="139"/>
      <c r="D55" s="139"/>
      <c r="E55" s="139"/>
      <c r="F55" s="129"/>
      <c r="G55" s="24">
        <f>Data!B725</f>
        <v>1.18055555555556E-2</v>
      </c>
      <c r="H55" s="24">
        <f>Data!B726</f>
        <v>0.13472222222222199</v>
      </c>
      <c r="I55" s="160" t="s">
        <v>1222</v>
      </c>
      <c r="J55" s="139"/>
      <c r="K55" s="139"/>
      <c r="L55" s="139"/>
      <c r="M55" s="129"/>
      <c r="N55" s="24">
        <f>Data!B763</f>
        <v>0</v>
      </c>
      <c r="O55" s="25">
        <f>Data!B764</f>
        <v>0</v>
      </c>
    </row>
    <row r="56" spans="1:15" x14ac:dyDescent="0.3">
      <c r="A56" s="20">
        <v>5</v>
      </c>
      <c r="B56" s="160" t="s">
        <v>1223</v>
      </c>
      <c r="C56" s="139"/>
      <c r="D56" s="139"/>
      <c r="E56" s="139"/>
      <c r="F56" s="129"/>
      <c r="G56" s="24">
        <f>Data!B817</f>
        <v>1.38888888888889E-3</v>
      </c>
      <c r="H56" s="24">
        <f>Data!B818</f>
        <v>1.0416666666666701E-2</v>
      </c>
      <c r="I56" s="160" t="s">
        <v>1224</v>
      </c>
      <c r="J56" s="139"/>
      <c r="K56" s="139"/>
      <c r="L56" s="139"/>
      <c r="M56" s="129"/>
      <c r="N56" s="24">
        <f>Data!B765</f>
        <v>0</v>
      </c>
      <c r="O56" s="25">
        <f>Data!B766</f>
        <v>1.4583333333333301E-2</v>
      </c>
    </row>
    <row r="57" spans="1:15" x14ac:dyDescent="0.3">
      <c r="A57" s="20">
        <v>6</v>
      </c>
      <c r="B57" s="160" t="s">
        <v>1225</v>
      </c>
      <c r="C57" s="139"/>
      <c r="D57" s="139"/>
      <c r="E57" s="139"/>
      <c r="F57" s="129"/>
      <c r="G57" s="24">
        <f>Data!B727</f>
        <v>0</v>
      </c>
      <c r="H57" s="24">
        <f>Data!B728</f>
        <v>1.18055555555556E-2</v>
      </c>
      <c r="I57" s="160" t="s">
        <v>1226</v>
      </c>
      <c r="J57" s="139"/>
      <c r="K57" s="139"/>
      <c r="L57" s="139"/>
      <c r="M57" s="129"/>
      <c r="N57" s="24">
        <f>Data!B767</f>
        <v>0</v>
      </c>
      <c r="O57" s="25">
        <f>Data!B768</f>
        <v>0</v>
      </c>
    </row>
    <row r="58" spans="1:15" x14ac:dyDescent="0.3">
      <c r="A58" s="20">
        <v>7</v>
      </c>
      <c r="B58" s="160" t="s">
        <v>1227</v>
      </c>
      <c r="C58" s="139"/>
      <c r="D58" s="139"/>
      <c r="E58" s="139"/>
      <c r="F58" s="129"/>
      <c r="G58" s="24">
        <f>Data!B729</f>
        <v>6.9444444444444404E-4</v>
      </c>
      <c r="H58" s="24">
        <f>Data!B730</f>
        <v>2.9861111111111099E-2</v>
      </c>
      <c r="I58" s="160" t="s">
        <v>1228</v>
      </c>
      <c r="J58" s="139"/>
      <c r="K58" s="139"/>
      <c r="L58" s="139"/>
      <c r="M58" s="129"/>
      <c r="N58" s="24">
        <f>Data!B827</f>
        <v>2.7777777777777801E-3</v>
      </c>
      <c r="O58" s="25">
        <f>Data!B828</f>
        <v>9.0972222222222204E-2</v>
      </c>
    </row>
    <row r="59" spans="1:15" x14ac:dyDescent="0.3">
      <c r="A59" s="20">
        <v>8</v>
      </c>
      <c r="B59" s="160" t="s">
        <v>1229</v>
      </c>
      <c r="C59" s="139"/>
      <c r="D59" s="139"/>
      <c r="E59" s="139"/>
      <c r="F59" s="129"/>
      <c r="G59" s="24">
        <f>Data!B731</f>
        <v>0</v>
      </c>
      <c r="H59" s="24">
        <f>Data!B732</f>
        <v>0</v>
      </c>
      <c r="I59" s="160" t="s">
        <v>1230</v>
      </c>
      <c r="J59" s="139"/>
      <c r="K59" s="139"/>
      <c r="L59" s="139"/>
      <c r="M59" s="129"/>
      <c r="N59" s="24">
        <f>Data!B771</f>
        <v>0</v>
      </c>
      <c r="O59" s="25">
        <f>Data!B772</f>
        <v>0</v>
      </c>
    </row>
    <row r="60" spans="1:15" x14ac:dyDescent="0.3">
      <c r="A60" s="20">
        <v>9</v>
      </c>
      <c r="B60" s="160" t="s">
        <v>1231</v>
      </c>
      <c r="C60" s="139"/>
      <c r="D60" s="139"/>
      <c r="E60" s="139"/>
      <c r="F60" s="129"/>
      <c r="G60" s="24">
        <f>Data!B733</f>
        <v>4.8611111111111103E-3</v>
      </c>
      <c r="H60" s="24">
        <f>Data!B734</f>
        <v>1.0416666666666701E-2</v>
      </c>
      <c r="I60" s="160" t="s">
        <v>1232</v>
      </c>
      <c r="J60" s="139"/>
      <c r="K60" s="139"/>
      <c r="L60" s="139"/>
      <c r="M60" s="129"/>
      <c r="N60" s="24">
        <f>Data!B789</f>
        <v>0</v>
      </c>
      <c r="O60" s="25">
        <f>Data!B790</f>
        <v>0</v>
      </c>
    </row>
    <row r="61" spans="1:15" x14ac:dyDescent="0.3">
      <c r="A61" s="20">
        <v>10</v>
      </c>
      <c r="B61" s="160" t="s">
        <v>1233</v>
      </c>
      <c r="C61" s="139"/>
      <c r="D61" s="139"/>
      <c r="E61" s="139"/>
      <c r="F61" s="129"/>
      <c r="G61" s="24">
        <f>Data!B795</f>
        <v>0</v>
      </c>
      <c r="H61" s="24">
        <f>Data!B796</f>
        <v>1.38888888888889E-2</v>
      </c>
      <c r="I61" s="160" t="s">
        <v>1234</v>
      </c>
      <c r="J61" s="139"/>
      <c r="K61" s="139"/>
      <c r="L61" s="139"/>
      <c r="M61" s="129"/>
      <c r="N61" s="24">
        <f>Data!B751</f>
        <v>2.0833333333333298E-3</v>
      </c>
      <c r="O61" s="25">
        <f>Data!B752</f>
        <v>2.7777777777777801E-2</v>
      </c>
    </row>
    <row r="62" spans="1:15" x14ac:dyDescent="0.3">
      <c r="A62" s="20">
        <v>11</v>
      </c>
      <c r="B62" s="160" t="s">
        <v>1235</v>
      </c>
      <c r="C62" s="139"/>
      <c r="D62" s="139"/>
      <c r="E62" s="139"/>
      <c r="F62" s="129"/>
      <c r="G62" s="24">
        <f>Data!B871</f>
        <v>0</v>
      </c>
      <c r="H62" s="24">
        <f>Data!B872</f>
        <v>0</v>
      </c>
      <c r="I62" s="160" t="s">
        <v>1236</v>
      </c>
      <c r="J62" s="139"/>
      <c r="K62" s="139"/>
      <c r="L62" s="139"/>
      <c r="M62" s="129"/>
      <c r="N62" s="24">
        <f>Data!B845</f>
        <v>0</v>
      </c>
      <c r="O62" s="25">
        <f>Data!B846</f>
        <v>0</v>
      </c>
    </row>
    <row r="63" spans="1:15" x14ac:dyDescent="0.3">
      <c r="A63" s="20">
        <v>12</v>
      </c>
      <c r="B63" s="160" t="s">
        <v>1237</v>
      </c>
      <c r="C63" s="139"/>
      <c r="D63" s="139"/>
      <c r="E63" s="139"/>
      <c r="F63" s="129"/>
      <c r="G63" s="24">
        <f>Data!B735</f>
        <v>0</v>
      </c>
      <c r="H63" s="24">
        <f>Data!B736</f>
        <v>0</v>
      </c>
      <c r="I63" s="160" t="s">
        <v>1238</v>
      </c>
      <c r="J63" s="139"/>
      <c r="K63" s="139"/>
      <c r="L63" s="139"/>
      <c r="M63" s="129"/>
      <c r="N63" s="24">
        <f>Data!B719</f>
        <v>0</v>
      </c>
      <c r="O63" s="25">
        <f>Data!B720</f>
        <v>0</v>
      </c>
    </row>
    <row r="64" spans="1:15" x14ac:dyDescent="0.3">
      <c r="A64" s="20">
        <v>13</v>
      </c>
      <c r="B64" s="160" t="s">
        <v>1239</v>
      </c>
      <c r="C64" s="139"/>
      <c r="D64" s="139"/>
      <c r="E64" s="139"/>
      <c r="F64" s="129"/>
      <c r="G64" s="24">
        <f>Data!B737</f>
        <v>0</v>
      </c>
      <c r="H64" s="24">
        <f>Data!B738</f>
        <v>0</v>
      </c>
      <c r="I64" s="160" t="s">
        <v>1240</v>
      </c>
      <c r="J64" s="139"/>
      <c r="K64" s="139"/>
      <c r="L64" s="139"/>
      <c r="M64" s="129"/>
      <c r="N64" s="24">
        <f>Data!B841</f>
        <v>0</v>
      </c>
      <c r="O64" s="25">
        <f>Data!B842</f>
        <v>0</v>
      </c>
    </row>
    <row r="65" spans="1:15" x14ac:dyDescent="0.3">
      <c r="A65" s="20">
        <v>14</v>
      </c>
      <c r="B65" s="160" t="s">
        <v>1241</v>
      </c>
      <c r="C65" s="139"/>
      <c r="D65" s="139"/>
      <c r="E65" s="139"/>
      <c r="F65" s="129"/>
      <c r="G65" s="24">
        <f>Data!B739</f>
        <v>0</v>
      </c>
      <c r="H65" s="24">
        <f>Data!B740</f>
        <v>1.38888888888889E-3</v>
      </c>
      <c r="I65" s="160" t="s">
        <v>1242</v>
      </c>
      <c r="J65" s="139"/>
      <c r="K65" s="139"/>
      <c r="L65" s="139"/>
      <c r="M65" s="129"/>
      <c r="N65" s="24">
        <f>Data!B882</f>
        <v>0.124305555555556</v>
      </c>
      <c r="O65" s="25" t="str">
        <f>Data!B922</f>
        <v>45:51</v>
      </c>
    </row>
    <row r="66" spans="1:15" x14ac:dyDescent="0.3">
      <c r="A66" s="20">
        <v>15</v>
      </c>
      <c r="B66" s="160" t="s">
        <v>1243</v>
      </c>
      <c r="C66" s="139"/>
      <c r="D66" s="139"/>
      <c r="E66" s="139"/>
      <c r="F66" s="129"/>
      <c r="G66" s="24">
        <f>Data!B714</f>
        <v>0</v>
      </c>
      <c r="H66" s="24">
        <f>Data!B742</f>
        <v>0</v>
      </c>
      <c r="I66" s="160" t="s">
        <v>1244</v>
      </c>
      <c r="J66" s="139"/>
      <c r="K66" s="139"/>
      <c r="L66" s="139"/>
      <c r="M66" s="129"/>
      <c r="N66" s="24">
        <f>Data!B897</f>
        <v>0</v>
      </c>
      <c r="O66" s="25">
        <f>Data!B937</f>
        <v>1.18055555555556E-2</v>
      </c>
    </row>
    <row r="67" spans="1:15" x14ac:dyDescent="0.3">
      <c r="A67" s="20">
        <v>16</v>
      </c>
      <c r="B67" s="160" t="s">
        <v>1245</v>
      </c>
      <c r="C67" s="139"/>
      <c r="D67" s="139"/>
      <c r="E67" s="139"/>
      <c r="F67" s="129"/>
      <c r="G67" s="24">
        <f>Data!B743</f>
        <v>0</v>
      </c>
      <c r="H67" s="24">
        <f>Data!B744</f>
        <v>0</v>
      </c>
      <c r="I67" s="165" t="s">
        <v>1246</v>
      </c>
      <c r="J67" s="166"/>
      <c r="K67" s="166"/>
      <c r="L67" s="166"/>
      <c r="M67" s="131"/>
      <c r="N67" s="24">
        <f>Data!B915</f>
        <v>0.124305555555556</v>
      </c>
      <c r="O67" s="25" t="str">
        <f>Data!B955</f>
        <v>46:08</v>
      </c>
    </row>
    <row r="68" spans="1:15" x14ac:dyDescent="0.3">
      <c r="A68" s="20">
        <v>17</v>
      </c>
      <c r="B68" s="160" t="s">
        <v>1247</v>
      </c>
      <c r="C68" s="139"/>
      <c r="D68" s="139"/>
      <c r="E68" s="139"/>
      <c r="F68" s="129"/>
      <c r="G68" s="24">
        <f>Data!B745</f>
        <v>0</v>
      </c>
      <c r="H68" s="24">
        <f>Data!B746</f>
        <v>0</v>
      </c>
      <c r="I68" s="160" t="s">
        <v>1248</v>
      </c>
      <c r="J68" s="139"/>
      <c r="K68" s="139"/>
      <c r="L68" s="139"/>
      <c r="M68" s="129"/>
      <c r="N68" s="24" t="str">
        <f>Data!B911</f>
        <v>212:25</v>
      </c>
      <c r="O68" s="25" t="str">
        <f>Data!B951</f>
        <v>1685:53</v>
      </c>
    </row>
    <row r="69" spans="1:15" x14ac:dyDescent="0.3">
      <c r="A69" s="20">
        <v>18</v>
      </c>
      <c r="B69" s="160" t="s">
        <v>1249</v>
      </c>
      <c r="C69" s="139"/>
      <c r="D69" s="139"/>
      <c r="E69" s="139"/>
      <c r="F69" s="129"/>
      <c r="G69" s="24">
        <f>Data!B779</f>
        <v>0</v>
      </c>
      <c r="H69" s="24">
        <f>Data!B780</f>
        <v>0</v>
      </c>
      <c r="I69" s="160" t="s">
        <v>1250</v>
      </c>
      <c r="J69" s="139"/>
      <c r="K69" s="139"/>
      <c r="L69" s="139"/>
      <c r="M69" s="129"/>
      <c r="N69" s="24" t="str">
        <f>Data!B910</f>
        <v>201:36</v>
      </c>
      <c r="O69" s="25" t="str">
        <f>Data!B950</f>
        <v>1422:04</v>
      </c>
    </row>
    <row r="70" spans="1:15" customFormat="1" ht="15" customHeight="1" x14ac:dyDescent="0.3">
      <c r="A70" s="21">
        <v>19</v>
      </c>
      <c r="B70" s="167" t="s">
        <v>1251</v>
      </c>
      <c r="C70" s="143"/>
      <c r="D70" s="143"/>
      <c r="E70" s="143"/>
      <c r="F70" s="144"/>
      <c r="G70" s="26">
        <f>Data!B755</f>
        <v>0</v>
      </c>
      <c r="H70" s="26">
        <f>Data!B756</f>
        <v>0</v>
      </c>
      <c r="I70" s="167" t="s">
        <v>1252</v>
      </c>
      <c r="J70" s="143"/>
      <c r="K70" s="143"/>
      <c r="L70" s="143"/>
      <c r="M70" s="144"/>
      <c r="N70" s="26" t="str">
        <f>Data!B906</f>
        <v>210:46</v>
      </c>
      <c r="O70" s="27" t="str">
        <f>Data!B947</f>
        <v>1646:16</v>
      </c>
    </row>
    <row r="71" spans="1:15" customFormat="1" ht="15" customHeight="1" x14ac:dyDescent="0.3">
      <c r="B71" s="164"/>
      <c r="C71" s="164"/>
      <c r="D71" s="164"/>
    </row>
  </sheetData>
  <mergeCells count="206">
    <mergeCell ref="B67:F67"/>
    <mergeCell ref="I67:M67"/>
    <mergeCell ref="B68:F68"/>
    <mergeCell ref="I68:M68"/>
    <mergeCell ref="B69:F69"/>
    <mergeCell ref="I69:M69"/>
    <mergeCell ref="B70:F70"/>
    <mergeCell ref="I70:M70"/>
    <mergeCell ref="I54:M54"/>
    <mergeCell ref="B55:F55"/>
    <mergeCell ref="I55:M55"/>
    <mergeCell ref="B56:F56"/>
    <mergeCell ref="I56:M56"/>
    <mergeCell ref="B57:F57"/>
    <mergeCell ref="I57:M57"/>
    <mergeCell ref="B71:D71"/>
    <mergeCell ref="B63:F63"/>
    <mergeCell ref="I63:M63"/>
    <mergeCell ref="B64:F64"/>
    <mergeCell ref="I64:M64"/>
    <mergeCell ref="A50:F51"/>
    <mergeCell ref="I50:M51"/>
    <mergeCell ref="B65:F65"/>
    <mergeCell ref="I65:M65"/>
    <mergeCell ref="B66:F66"/>
    <mergeCell ref="I66:M66"/>
    <mergeCell ref="B58:F58"/>
    <mergeCell ref="I58:M58"/>
    <mergeCell ref="B59:F59"/>
    <mergeCell ref="I59:M59"/>
    <mergeCell ref="B60:F60"/>
    <mergeCell ref="I60:M60"/>
    <mergeCell ref="B61:F61"/>
    <mergeCell ref="I61:M61"/>
    <mergeCell ref="B62:F62"/>
    <mergeCell ref="I62:M62"/>
    <mergeCell ref="B53:F53"/>
    <mergeCell ref="I53:M53"/>
    <mergeCell ref="B54:F54"/>
    <mergeCell ref="I52:M52"/>
    <mergeCell ref="B47:G47"/>
    <mergeCell ref="H47:I47"/>
    <mergeCell ref="J47:K47"/>
    <mergeCell ref="L47:M47"/>
    <mergeCell ref="N47:O47"/>
    <mergeCell ref="B48:G48"/>
    <mergeCell ref="H48:I48"/>
    <mergeCell ref="J48:K48"/>
    <mergeCell ref="L48:M48"/>
    <mergeCell ref="N48:O48"/>
    <mergeCell ref="B49:G49"/>
    <mergeCell ref="H49:I49"/>
    <mergeCell ref="J49:K49"/>
    <mergeCell ref="L49:M49"/>
    <mergeCell ref="N49:O49"/>
    <mergeCell ref="G51:H51"/>
    <mergeCell ref="N51:O51"/>
    <mergeCell ref="B52:F52"/>
    <mergeCell ref="B45:G45"/>
    <mergeCell ref="H45:I45"/>
    <mergeCell ref="J45:K45"/>
    <mergeCell ref="L45:M45"/>
    <mergeCell ref="N45:O45"/>
    <mergeCell ref="B46:G46"/>
    <mergeCell ref="H46:I46"/>
    <mergeCell ref="J46:K46"/>
    <mergeCell ref="L46:M46"/>
    <mergeCell ref="N46:O46"/>
    <mergeCell ref="B43:G43"/>
    <mergeCell ref="H43:I43"/>
    <mergeCell ref="J43:K43"/>
    <mergeCell ref="L43:M43"/>
    <mergeCell ref="N43:O43"/>
    <mergeCell ref="B44:G44"/>
    <mergeCell ref="H44:I44"/>
    <mergeCell ref="J44:K44"/>
    <mergeCell ref="L44:M44"/>
    <mergeCell ref="N44:O44"/>
    <mergeCell ref="B41:G41"/>
    <mergeCell ref="H41:I41"/>
    <mergeCell ref="J41:K41"/>
    <mergeCell ref="L41:M41"/>
    <mergeCell ref="N41:O41"/>
    <mergeCell ref="B42:G42"/>
    <mergeCell ref="H42:I42"/>
    <mergeCell ref="J42:K42"/>
    <mergeCell ref="L42:M42"/>
    <mergeCell ref="N42:O42"/>
    <mergeCell ref="B39:G39"/>
    <mergeCell ref="H39:I39"/>
    <mergeCell ref="J39:K39"/>
    <mergeCell ref="L39:M39"/>
    <mergeCell ref="N39:O39"/>
    <mergeCell ref="B40:G40"/>
    <mergeCell ref="H40:I40"/>
    <mergeCell ref="J40:K40"/>
    <mergeCell ref="L40:M40"/>
    <mergeCell ref="N40:O40"/>
    <mergeCell ref="B37:G37"/>
    <mergeCell ref="H37:I37"/>
    <mergeCell ref="J37:K37"/>
    <mergeCell ref="L37:M37"/>
    <mergeCell ref="N37:O37"/>
    <mergeCell ref="B38:G38"/>
    <mergeCell ref="H38:I38"/>
    <mergeCell ref="J38:K38"/>
    <mergeCell ref="L38:M38"/>
    <mergeCell ref="N38:O38"/>
    <mergeCell ref="B35:G35"/>
    <mergeCell ref="H35:I35"/>
    <mergeCell ref="J35:K35"/>
    <mergeCell ref="L35:M35"/>
    <mergeCell ref="N35:O35"/>
    <mergeCell ref="B36:G36"/>
    <mergeCell ref="H36:I36"/>
    <mergeCell ref="J36:K36"/>
    <mergeCell ref="L36:M36"/>
    <mergeCell ref="N36:O36"/>
    <mergeCell ref="B33:G33"/>
    <mergeCell ref="H33:I33"/>
    <mergeCell ref="J33:K33"/>
    <mergeCell ref="L33:M33"/>
    <mergeCell ref="N33:O33"/>
    <mergeCell ref="B34:G34"/>
    <mergeCell ref="H34:I34"/>
    <mergeCell ref="J34:K34"/>
    <mergeCell ref="L34:M34"/>
    <mergeCell ref="N34:O34"/>
    <mergeCell ref="H31:I31"/>
    <mergeCell ref="J31:K31"/>
    <mergeCell ref="L31:M31"/>
    <mergeCell ref="N31:O31"/>
    <mergeCell ref="B32:G32"/>
    <mergeCell ref="H32:I32"/>
    <mergeCell ref="J32:K32"/>
    <mergeCell ref="L32:M32"/>
    <mergeCell ref="N32:O32"/>
    <mergeCell ref="A30:G31"/>
    <mergeCell ref="G4:H5"/>
    <mergeCell ref="I4:J5"/>
    <mergeCell ref="N17:O17"/>
    <mergeCell ref="A26:C26"/>
    <mergeCell ref="A27:C27"/>
    <mergeCell ref="A28:C28"/>
    <mergeCell ref="A29:C29"/>
    <mergeCell ref="H30:K30"/>
    <mergeCell ref="L30:O30"/>
    <mergeCell ref="A18:C19"/>
    <mergeCell ref="A20:C21"/>
    <mergeCell ref="A22:C23"/>
    <mergeCell ref="A24:C25"/>
    <mergeCell ref="D26:E29"/>
    <mergeCell ref="E14:F14"/>
    <mergeCell ref="I14:J14"/>
    <mergeCell ref="M14:N14"/>
    <mergeCell ref="A14:C14"/>
    <mergeCell ref="E16:G16"/>
    <mergeCell ref="H16:J16"/>
    <mergeCell ref="K16:L16"/>
    <mergeCell ref="M16:O16"/>
    <mergeCell ref="A8:D10"/>
    <mergeCell ref="A11:C11"/>
    <mergeCell ref="E11:F11"/>
    <mergeCell ref="I11:J11"/>
    <mergeCell ref="M11:N11"/>
    <mergeCell ref="A12:C12"/>
    <mergeCell ref="E12:F12"/>
    <mergeCell ref="I12:J12"/>
    <mergeCell ref="M12:N12"/>
    <mergeCell ref="A13:C13"/>
    <mergeCell ref="E13:F13"/>
    <mergeCell ref="I13:J13"/>
    <mergeCell ref="M13:N13"/>
    <mergeCell ref="E8:J8"/>
    <mergeCell ref="K8:O8"/>
    <mergeCell ref="K9:L9"/>
    <mergeCell ref="M9:O9"/>
    <mergeCell ref="E9:G9"/>
    <mergeCell ref="H9:J9"/>
    <mergeCell ref="E10:F10"/>
    <mergeCell ref="I10:J10"/>
    <mergeCell ref="M10:N10"/>
    <mergeCell ref="A15:C17"/>
    <mergeCell ref="D15:D17"/>
    <mergeCell ref="E15:J15"/>
    <mergeCell ref="K15:O15"/>
    <mergeCell ref="A1:O1"/>
    <mergeCell ref="A2:O2"/>
    <mergeCell ref="A3:O3"/>
    <mergeCell ref="A4:F4"/>
    <mergeCell ref="K4:O4"/>
    <mergeCell ref="L5:M5"/>
    <mergeCell ref="N5:O5"/>
    <mergeCell ref="A5:B5"/>
    <mergeCell ref="C5:D5"/>
    <mergeCell ref="E5:F5"/>
    <mergeCell ref="A6:B6"/>
    <mergeCell ref="C6:D6"/>
    <mergeCell ref="E6:F6"/>
    <mergeCell ref="K6:L6"/>
    <mergeCell ref="N6:O6"/>
    <mergeCell ref="A7:B7"/>
    <mergeCell ref="C7:D7"/>
    <mergeCell ref="E7:F7"/>
    <mergeCell ref="K7:L7"/>
    <mergeCell ref="N7:O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9"/>
  <sheetViews>
    <sheetView workbookViewId="0">
      <selection activeCell="O10" sqref="O10 O10:O11"/>
    </sheetView>
  </sheetViews>
  <sheetFormatPr defaultColWidth="8.88671875" defaultRowHeight="14.4" x14ac:dyDescent="0.3"/>
  <cols>
    <col min="1" max="1" width="2.88671875" style="3" customWidth="1"/>
    <col min="2" max="2" width="19.6640625" style="3" customWidth="1"/>
    <col min="3" max="6" width="8.77734375" style="3" customWidth="1"/>
    <col min="7" max="7" width="10.6640625" style="3" customWidth="1"/>
    <col min="8" max="11" width="8.77734375" style="3" customWidth="1"/>
    <col min="12" max="12" width="10.6640625" style="3" customWidth="1"/>
    <col min="13" max="16" width="8.88671875" style="3" customWidth="1"/>
    <col min="17" max="16384" width="8.88671875" style="3"/>
  </cols>
  <sheetData>
    <row r="1" spans="1:12" customFormat="1" ht="15" customHeight="1" x14ac:dyDescent="0.3">
      <c r="A1" s="28"/>
      <c r="B1" s="29"/>
      <c r="C1" s="125" t="s">
        <v>1160</v>
      </c>
      <c r="D1" s="123"/>
      <c r="E1" s="123"/>
      <c r="F1" s="123"/>
      <c r="G1" s="124"/>
      <c r="H1" s="125" t="s">
        <v>1213</v>
      </c>
      <c r="I1" s="123"/>
      <c r="J1" s="123"/>
      <c r="K1" s="123"/>
      <c r="L1" s="126"/>
    </row>
    <row r="2" spans="1:12" customFormat="1" ht="28.8" customHeight="1" x14ac:dyDescent="0.3">
      <c r="A2" s="169" t="s">
        <v>1253</v>
      </c>
      <c r="B2" s="170"/>
      <c r="C2" s="30" t="s">
        <v>1254</v>
      </c>
      <c r="D2" s="30" t="s">
        <v>1255</v>
      </c>
      <c r="E2" s="30" t="s">
        <v>1256</v>
      </c>
      <c r="F2" s="30" t="s">
        <v>1257</v>
      </c>
      <c r="G2" s="30" t="s">
        <v>1258</v>
      </c>
      <c r="H2" s="30" t="s">
        <v>1254</v>
      </c>
      <c r="I2" s="30" t="s">
        <v>1255</v>
      </c>
      <c r="J2" s="30" t="s">
        <v>1256</v>
      </c>
      <c r="K2" s="30" t="s">
        <v>1259</v>
      </c>
      <c r="L2" s="31" t="s">
        <v>1258</v>
      </c>
    </row>
    <row r="3" spans="1:12" x14ac:dyDescent="0.3">
      <c r="A3" s="20">
        <v>1</v>
      </c>
      <c r="B3" s="11" t="s">
        <v>1260</v>
      </c>
      <c r="C3" s="32">
        <v>16.47</v>
      </c>
      <c r="D3" s="32">
        <v>13.6</v>
      </c>
      <c r="E3" s="32"/>
      <c r="F3" s="32"/>
      <c r="G3" s="32">
        <v>13</v>
      </c>
      <c r="H3" s="32">
        <v>15.97</v>
      </c>
      <c r="I3" s="32">
        <v>12.95</v>
      </c>
      <c r="J3" s="32"/>
      <c r="K3" s="32"/>
      <c r="L3" s="33">
        <v>13.07</v>
      </c>
    </row>
    <row r="4" spans="1:12" x14ac:dyDescent="0.3">
      <c r="A4" s="20">
        <v>2</v>
      </c>
      <c r="B4" s="11" t="s">
        <v>1261</v>
      </c>
      <c r="C4" s="32">
        <v>2.0499999999999998</v>
      </c>
      <c r="D4" s="32">
        <v>1.55</v>
      </c>
      <c r="E4" s="32"/>
      <c r="F4" s="32">
        <v>51.45</v>
      </c>
      <c r="G4" s="32">
        <v>46.51</v>
      </c>
      <c r="H4" s="32">
        <v>2.09</v>
      </c>
      <c r="I4" s="32">
        <v>1.55</v>
      </c>
      <c r="J4" s="32"/>
      <c r="K4" s="32">
        <v>51.56</v>
      </c>
      <c r="L4" s="33">
        <v>46.35</v>
      </c>
    </row>
    <row r="5" spans="1:12" x14ac:dyDescent="0.3">
      <c r="A5" s="20">
        <v>3</v>
      </c>
      <c r="B5" s="11" t="s">
        <v>1262</v>
      </c>
      <c r="C5" s="32"/>
      <c r="D5" s="32">
        <v>1.74</v>
      </c>
      <c r="E5" s="32"/>
      <c r="F5" s="32">
        <v>72.010000000000005</v>
      </c>
      <c r="G5" s="32"/>
      <c r="H5" s="32"/>
      <c r="I5" s="32">
        <v>1.72</v>
      </c>
      <c r="J5" s="32"/>
      <c r="K5" s="32">
        <v>71.930000000000007</v>
      </c>
      <c r="L5" s="33"/>
    </row>
    <row r="6" spans="1:12" x14ac:dyDescent="0.3">
      <c r="A6" s="20">
        <v>4</v>
      </c>
      <c r="B6" s="11" t="s">
        <v>1263</v>
      </c>
      <c r="C6" s="32">
        <v>19.09</v>
      </c>
      <c r="D6" s="32">
        <v>16.09</v>
      </c>
      <c r="E6" s="32">
        <v>84.28</v>
      </c>
      <c r="F6" s="32"/>
      <c r="G6" s="32"/>
      <c r="H6" s="32">
        <v>18.73</v>
      </c>
      <c r="I6" s="32">
        <v>15.51</v>
      </c>
      <c r="J6" s="32">
        <v>82.81</v>
      </c>
      <c r="K6" s="32"/>
      <c r="L6" s="33"/>
    </row>
    <row r="7" spans="1:12" x14ac:dyDescent="0.3">
      <c r="A7" s="20">
        <v>5</v>
      </c>
      <c r="B7" s="11" t="s">
        <v>1264</v>
      </c>
      <c r="C7" s="32">
        <v>1.4770000000000001</v>
      </c>
      <c r="D7" s="32">
        <v>1.1180000000000001</v>
      </c>
      <c r="E7" s="32">
        <v>75.69</v>
      </c>
      <c r="F7" s="34" t="s">
        <v>1265</v>
      </c>
      <c r="G7" s="32"/>
      <c r="H7" s="32">
        <v>1.474</v>
      </c>
      <c r="I7" s="32">
        <v>1.093</v>
      </c>
      <c r="J7" s="32">
        <v>74.150000000000006</v>
      </c>
      <c r="K7" s="34" t="s">
        <v>1265</v>
      </c>
      <c r="L7" s="33"/>
    </row>
    <row r="8" spans="1:12" x14ac:dyDescent="0.3">
      <c r="A8" s="20">
        <v>6</v>
      </c>
      <c r="B8" s="11" t="s">
        <v>1266</v>
      </c>
      <c r="C8" s="32">
        <v>13.51</v>
      </c>
      <c r="D8" s="32">
        <v>11.18</v>
      </c>
      <c r="E8" s="32">
        <v>82.75</v>
      </c>
      <c r="F8" s="32"/>
      <c r="G8" s="32"/>
      <c r="H8" s="32">
        <v>13.5</v>
      </c>
      <c r="I8" s="32">
        <v>10.98</v>
      </c>
      <c r="J8" s="32">
        <v>81.33</v>
      </c>
      <c r="K8" s="32"/>
      <c r="L8" s="33"/>
    </row>
    <row r="9" spans="1:12" x14ac:dyDescent="0.3">
      <c r="A9" s="20">
        <v>7</v>
      </c>
      <c r="B9" s="11" t="s">
        <v>1267</v>
      </c>
      <c r="C9" s="32">
        <v>13.22</v>
      </c>
      <c r="D9" s="32">
        <v>10.96</v>
      </c>
      <c r="E9" s="32">
        <v>82.9</v>
      </c>
      <c r="F9" s="32">
        <v>6.98</v>
      </c>
      <c r="G9" s="32"/>
      <c r="H9" s="32">
        <v>13.24</v>
      </c>
      <c r="I9" s="32">
        <v>10.81</v>
      </c>
      <c r="J9" s="32">
        <v>81.650000000000006</v>
      </c>
      <c r="K9" s="32">
        <v>7</v>
      </c>
      <c r="L9" s="33"/>
    </row>
    <row r="10" spans="1:12" x14ac:dyDescent="0.3">
      <c r="A10" s="20">
        <v>8</v>
      </c>
      <c r="B10" s="11" t="s">
        <v>1268</v>
      </c>
      <c r="C10" s="32">
        <v>66.150000000000006</v>
      </c>
      <c r="D10" s="32">
        <v>54.64</v>
      </c>
      <c r="E10" s="32">
        <v>82.6</v>
      </c>
      <c r="F10" s="32">
        <v>6.29</v>
      </c>
      <c r="G10" s="32"/>
      <c r="H10" s="32">
        <v>65.709999999999994</v>
      </c>
      <c r="I10" s="32">
        <v>53.32</v>
      </c>
      <c r="J10" s="32">
        <v>81.14</v>
      </c>
      <c r="K10" s="32">
        <v>6.26</v>
      </c>
      <c r="L10" s="33"/>
    </row>
    <row r="11" spans="1:12" x14ac:dyDescent="0.3">
      <c r="A11" s="20">
        <v>9</v>
      </c>
      <c r="B11" s="11" t="s">
        <v>1269</v>
      </c>
      <c r="C11" s="32">
        <v>65.290000000000006</v>
      </c>
      <c r="D11" s="32">
        <v>53.72</v>
      </c>
      <c r="E11" s="32">
        <v>82.28</v>
      </c>
      <c r="F11" s="32">
        <v>5.21</v>
      </c>
      <c r="G11" s="32"/>
      <c r="H11" s="32">
        <v>65.040000000000006</v>
      </c>
      <c r="I11" s="32">
        <v>52.56</v>
      </c>
      <c r="J11" s="32">
        <v>80.81</v>
      </c>
      <c r="K11" s="32">
        <v>5.16</v>
      </c>
      <c r="L11" s="33"/>
    </row>
    <row r="12" spans="1:12" x14ac:dyDescent="0.3">
      <c r="A12" s="20">
        <v>10</v>
      </c>
      <c r="B12" s="11" t="s">
        <v>1270</v>
      </c>
      <c r="C12" s="32"/>
      <c r="D12" s="32"/>
      <c r="E12" s="32"/>
      <c r="F12" s="32" t="s">
        <v>1271</v>
      </c>
      <c r="G12" s="32"/>
      <c r="H12" s="32"/>
      <c r="I12" s="32"/>
      <c r="J12" s="32"/>
      <c r="K12" s="32" t="s">
        <v>1271</v>
      </c>
      <c r="L12" s="33"/>
    </row>
    <row r="13" spans="1:12" x14ac:dyDescent="0.3">
      <c r="A13" s="20">
        <v>11</v>
      </c>
      <c r="B13" s="11" t="s">
        <v>1272</v>
      </c>
      <c r="C13" s="32">
        <v>86.21</v>
      </c>
      <c r="D13" s="32">
        <v>85.65</v>
      </c>
      <c r="E13" s="32">
        <v>99.35</v>
      </c>
      <c r="F13" s="32"/>
      <c r="G13" s="34" t="s">
        <v>1273</v>
      </c>
      <c r="H13" s="32">
        <v>86.45</v>
      </c>
      <c r="I13" s="32">
        <v>85.65</v>
      </c>
      <c r="J13" s="32">
        <v>99.23</v>
      </c>
      <c r="K13" s="32"/>
      <c r="L13" s="35" t="s">
        <v>1274</v>
      </c>
    </row>
    <row r="14" spans="1:12" x14ac:dyDescent="0.3">
      <c r="A14" s="20">
        <v>12</v>
      </c>
      <c r="B14" s="11" t="s">
        <v>1275</v>
      </c>
      <c r="C14" s="32">
        <v>92.18</v>
      </c>
      <c r="D14" s="32">
        <v>82.51</v>
      </c>
      <c r="E14" s="32">
        <v>89.51</v>
      </c>
      <c r="F14" s="32"/>
      <c r="G14" s="32">
        <v>176850</v>
      </c>
      <c r="H14" s="32">
        <v>92.32</v>
      </c>
      <c r="I14" s="32">
        <v>81.510000000000005</v>
      </c>
      <c r="J14" s="32">
        <v>88.3</v>
      </c>
      <c r="K14" s="32"/>
      <c r="L14" s="33">
        <v>1278261</v>
      </c>
    </row>
    <row r="15" spans="1:12" x14ac:dyDescent="0.3">
      <c r="A15" s="20">
        <v>13</v>
      </c>
      <c r="B15" s="11" t="s">
        <v>1276</v>
      </c>
      <c r="C15" s="32">
        <v>79.23</v>
      </c>
      <c r="D15" s="32">
        <v>55.37</v>
      </c>
      <c r="E15" s="32">
        <v>69.89</v>
      </c>
      <c r="F15" s="32"/>
      <c r="G15" s="32"/>
      <c r="H15" s="32">
        <v>79.069999999999993</v>
      </c>
      <c r="I15" s="32">
        <v>55.39</v>
      </c>
      <c r="J15" s="32">
        <v>70.05</v>
      </c>
      <c r="K15" s="32"/>
      <c r="L15" s="33"/>
    </row>
    <row r="16" spans="1:12" x14ac:dyDescent="0.3">
      <c r="A16" s="20">
        <v>14</v>
      </c>
      <c r="B16" s="11" t="s">
        <v>1277</v>
      </c>
      <c r="C16" s="32">
        <v>69.2</v>
      </c>
      <c r="D16" s="32">
        <v>63.05</v>
      </c>
      <c r="E16" s="32">
        <v>91.1</v>
      </c>
      <c r="F16" s="32"/>
      <c r="G16" s="32"/>
      <c r="H16" s="32">
        <v>69.3</v>
      </c>
      <c r="I16" s="32">
        <v>62.48</v>
      </c>
      <c r="J16" s="32">
        <v>90.16</v>
      </c>
      <c r="K16" s="32"/>
      <c r="L16" s="33"/>
    </row>
    <row r="17" spans="1:12" x14ac:dyDescent="0.3">
      <c r="A17" s="20">
        <v>15</v>
      </c>
      <c r="B17" s="11" t="s">
        <v>1278</v>
      </c>
      <c r="C17" s="32">
        <v>93.89</v>
      </c>
      <c r="D17" s="32">
        <v>70.180000000000007</v>
      </c>
      <c r="E17" s="32">
        <v>74.75</v>
      </c>
      <c r="F17" s="32"/>
      <c r="G17" s="32">
        <v>28000</v>
      </c>
      <c r="H17" s="32">
        <v>93.95</v>
      </c>
      <c r="I17" s="32">
        <v>71.010000000000005</v>
      </c>
      <c r="J17" s="32">
        <v>75.58</v>
      </c>
      <c r="K17" s="32"/>
      <c r="L17" s="33">
        <v>137450</v>
      </c>
    </row>
    <row r="18" spans="1:12" x14ac:dyDescent="0.3">
      <c r="A18" s="20">
        <v>16</v>
      </c>
      <c r="B18" s="11" t="s">
        <v>1279</v>
      </c>
      <c r="C18" s="32">
        <v>80.319999999999993</v>
      </c>
      <c r="D18" s="32">
        <v>45.97</v>
      </c>
      <c r="E18" s="32">
        <v>57.24</v>
      </c>
      <c r="F18" s="32"/>
      <c r="G18" s="32"/>
      <c r="H18" s="32">
        <v>80.7</v>
      </c>
      <c r="I18" s="32">
        <v>46.54</v>
      </c>
      <c r="J18" s="32">
        <v>57.67</v>
      </c>
      <c r="K18" s="32"/>
      <c r="L18" s="33"/>
    </row>
    <row r="19" spans="1:12" x14ac:dyDescent="0.3">
      <c r="A19" s="20">
        <v>17</v>
      </c>
      <c r="B19" s="11" t="s">
        <v>1280</v>
      </c>
      <c r="C19" s="32">
        <v>0</v>
      </c>
      <c r="D19" s="32">
        <v>0</v>
      </c>
      <c r="E19" s="32">
        <v>0</v>
      </c>
      <c r="F19" s="32"/>
      <c r="G19" s="32">
        <v>0</v>
      </c>
      <c r="H19" s="32">
        <v>0</v>
      </c>
      <c r="I19" s="32">
        <v>0</v>
      </c>
      <c r="J19" s="32">
        <v>0</v>
      </c>
      <c r="K19" s="32"/>
      <c r="L19" s="33">
        <v>0</v>
      </c>
    </row>
    <row r="20" spans="1:12" x14ac:dyDescent="0.3">
      <c r="A20" s="20">
        <v>18</v>
      </c>
      <c r="B20" s="11" t="s">
        <v>1281</v>
      </c>
      <c r="C20" s="32">
        <v>0</v>
      </c>
      <c r="D20" s="32">
        <v>0</v>
      </c>
      <c r="E20" s="32">
        <v>0</v>
      </c>
      <c r="F20" s="32"/>
      <c r="G20" s="34"/>
      <c r="H20" s="32">
        <v>0</v>
      </c>
      <c r="I20" s="32">
        <v>0</v>
      </c>
      <c r="J20" s="32">
        <v>0</v>
      </c>
      <c r="K20" s="32"/>
      <c r="L20" s="35"/>
    </row>
    <row r="21" spans="1:12" x14ac:dyDescent="0.3">
      <c r="A21" s="20">
        <v>19</v>
      </c>
      <c r="B21" s="11" t="s">
        <v>1282</v>
      </c>
      <c r="C21" s="32">
        <v>0</v>
      </c>
      <c r="D21" s="32">
        <v>0</v>
      </c>
      <c r="E21" s="32">
        <v>0</v>
      </c>
      <c r="F21" s="32"/>
      <c r="G21" s="34"/>
      <c r="H21" s="32">
        <v>0</v>
      </c>
      <c r="I21" s="32">
        <v>0</v>
      </c>
      <c r="J21" s="32">
        <v>0</v>
      </c>
      <c r="K21" s="32"/>
      <c r="L21" s="35"/>
    </row>
    <row r="22" spans="1:12" x14ac:dyDescent="0.3">
      <c r="A22" s="20">
        <v>20</v>
      </c>
      <c r="B22" s="11" t="s">
        <v>1283</v>
      </c>
      <c r="C22" s="32">
        <v>0</v>
      </c>
      <c r="D22" s="32">
        <v>0</v>
      </c>
      <c r="E22" s="32">
        <v>0</v>
      </c>
      <c r="F22" s="32"/>
      <c r="G22" s="32">
        <v>0</v>
      </c>
      <c r="H22" s="32">
        <v>0</v>
      </c>
      <c r="I22" s="32">
        <v>0</v>
      </c>
      <c r="J22" s="32"/>
      <c r="K22" s="32"/>
      <c r="L22" s="33">
        <v>0</v>
      </c>
    </row>
    <row r="23" spans="1:12" x14ac:dyDescent="0.3">
      <c r="A23" s="20">
        <v>21</v>
      </c>
      <c r="B23" s="11" t="s">
        <v>1284</v>
      </c>
      <c r="C23" s="32">
        <v>0</v>
      </c>
      <c r="D23" s="32">
        <v>0</v>
      </c>
      <c r="E23" s="32">
        <v>0</v>
      </c>
      <c r="F23" s="32"/>
      <c r="G23" s="34"/>
      <c r="H23" s="32">
        <v>0</v>
      </c>
      <c r="I23" s="32">
        <v>0</v>
      </c>
      <c r="J23" s="32">
        <v>0</v>
      </c>
      <c r="K23" s="32"/>
      <c r="L23" s="35"/>
    </row>
    <row r="24" spans="1:12" x14ac:dyDescent="0.3">
      <c r="A24" s="20">
        <v>22</v>
      </c>
      <c r="B24" s="11" t="s">
        <v>1285</v>
      </c>
      <c r="C24" s="32">
        <v>0</v>
      </c>
      <c r="D24" s="32">
        <v>0</v>
      </c>
      <c r="E24" s="32">
        <v>0</v>
      </c>
      <c r="F24" s="32"/>
      <c r="G24" s="32">
        <v>0</v>
      </c>
      <c r="H24" s="32">
        <v>0</v>
      </c>
      <c r="I24" s="32">
        <v>0</v>
      </c>
      <c r="J24" s="32">
        <v>0</v>
      </c>
      <c r="K24" s="32"/>
      <c r="L24" s="33">
        <v>0</v>
      </c>
    </row>
    <row r="25" spans="1:12" x14ac:dyDescent="0.3">
      <c r="A25" s="20">
        <v>23</v>
      </c>
      <c r="B25" s="11" t="s">
        <v>1286</v>
      </c>
      <c r="C25" s="32">
        <v>0</v>
      </c>
      <c r="D25" s="32">
        <v>0</v>
      </c>
      <c r="E25" s="32">
        <v>0</v>
      </c>
      <c r="F25" s="32"/>
      <c r="G25" s="34"/>
      <c r="H25" s="32">
        <v>0</v>
      </c>
      <c r="I25" s="32">
        <v>0</v>
      </c>
      <c r="J25" s="32">
        <v>0</v>
      </c>
      <c r="K25" s="32"/>
      <c r="L25" s="35"/>
    </row>
    <row r="26" spans="1:12" x14ac:dyDescent="0.3">
      <c r="A26" s="20">
        <v>24</v>
      </c>
      <c r="B26" s="11" t="s">
        <v>1287</v>
      </c>
      <c r="C26" s="32">
        <v>94.75</v>
      </c>
      <c r="D26" s="32">
        <v>66.45</v>
      </c>
      <c r="E26" s="32">
        <v>70.14</v>
      </c>
      <c r="F26" s="32"/>
      <c r="G26" s="32">
        <v>85790</v>
      </c>
      <c r="H26" s="32">
        <v>94.74</v>
      </c>
      <c r="I26" s="32">
        <v>66.540000000000006</v>
      </c>
      <c r="J26" s="32">
        <v>70.23</v>
      </c>
      <c r="K26" s="32"/>
      <c r="L26" s="33">
        <v>655595</v>
      </c>
    </row>
    <row r="27" spans="1:12" x14ac:dyDescent="0.3">
      <c r="A27" s="20">
        <v>25</v>
      </c>
      <c r="B27" s="11" t="s">
        <v>1288</v>
      </c>
      <c r="C27" s="32">
        <v>87.05</v>
      </c>
      <c r="D27" s="32">
        <v>44.45</v>
      </c>
      <c r="E27" s="32">
        <v>51.06</v>
      </c>
      <c r="F27" s="32"/>
      <c r="G27" s="32"/>
      <c r="H27" s="32">
        <v>87.64</v>
      </c>
      <c r="I27" s="32">
        <v>43.4</v>
      </c>
      <c r="J27" s="32">
        <v>49.52</v>
      </c>
      <c r="K27" s="32"/>
      <c r="L27" s="33"/>
    </row>
    <row r="28" spans="1:12" x14ac:dyDescent="0.3">
      <c r="A28" s="20">
        <v>26</v>
      </c>
      <c r="B28" s="11" t="s">
        <v>1289</v>
      </c>
      <c r="C28" s="32">
        <v>0</v>
      </c>
      <c r="D28" s="32">
        <v>0</v>
      </c>
      <c r="E28" s="32">
        <v>0</v>
      </c>
      <c r="F28" s="32"/>
      <c r="G28" s="32">
        <v>0</v>
      </c>
      <c r="H28" s="32">
        <v>0</v>
      </c>
      <c r="I28" s="32">
        <v>0</v>
      </c>
      <c r="J28" s="32">
        <v>0</v>
      </c>
      <c r="K28" s="32"/>
      <c r="L28" s="33">
        <v>0</v>
      </c>
    </row>
    <row r="29" spans="1:12" x14ac:dyDescent="0.3">
      <c r="A29" s="20">
        <v>27</v>
      </c>
      <c r="B29" s="11" t="s">
        <v>1290</v>
      </c>
      <c r="C29" s="32">
        <v>0</v>
      </c>
      <c r="D29" s="32">
        <v>0</v>
      </c>
      <c r="E29" s="32">
        <v>0</v>
      </c>
      <c r="F29" s="32"/>
      <c r="G29" s="32"/>
      <c r="H29" s="32">
        <v>0</v>
      </c>
      <c r="I29" s="32">
        <v>0</v>
      </c>
      <c r="J29" s="32">
        <v>0</v>
      </c>
      <c r="K29" s="32"/>
      <c r="L29" s="33"/>
    </row>
    <row r="30" spans="1:12" x14ac:dyDescent="0.3">
      <c r="A30" s="20">
        <v>28</v>
      </c>
      <c r="B30" s="11" t="s">
        <v>1291</v>
      </c>
      <c r="C30" s="32">
        <v>0</v>
      </c>
      <c r="D30" s="32">
        <v>0</v>
      </c>
      <c r="E30" s="32">
        <v>0</v>
      </c>
      <c r="F30" s="32"/>
      <c r="G30" s="32">
        <v>0</v>
      </c>
      <c r="H30" s="32">
        <v>0</v>
      </c>
      <c r="I30" s="32">
        <v>0</v>
      </c>
      <c r="J30" s="32">
        <v>0</v>
      </c>
      <c r="K30" s="32"/>
      <c r="L30" s="33">
        <v>0</v>
      </c>
    </row>
    <row r="31" spans="1:12" x14ac:dyDescent="0.3">
      <c r="A31" s="20">
        <v>29</v>
      </c>
      <c r="B31" s="11" t="s">
        <v>1292</v>
      </c>
      <c r="C31" s="32">
        <v>86.03</v>
      </c>
      <c r="D31" s="32">
        <v>43.85</v>
      </c>
      <c r="E31" s="32">
        <v>50.97</v>
      </c>
      <c r="F31" s="32"/>
      <c r="G31" s="32"/>
      <c r="H31" s="32">
        <v>86.61</v>
      </c>
      <c r="I31" s="32">
        <v>42.92</v>
      </c>
      <c r="J31" s="32">
        <v>49.56</v>
      </c>
      <c r="K31" s="32"/>
      <c r="L31" s="33"/>
    </row>
    <row r="32" spans="1:12" x14ac:dyDescent="0.3">
      <c r="A32" s="20">
        <v>30</v>
      </c>
      <c r="B32" s="11" t="s">
        <v>1293</v>
      </c>
      <c r="C32" s="32">
        <v>0</v>
      </c>
      <c r="D32" s="32">
        <v>0</v>
      </c>
      <c r="E32" s="32">
        <v>0</v>
      </c>
      <c r="F32" s="32"/>
      <c r="G32" s="32"/>
      <c r="H32" s="32">
        <v>0</v>
      </c>
      <c r="I32" s="32">
        <v>0</v>
      </c>
      <c r="J32" s="32">
        <v>0</v>
      </c>
      <c r="K32" s="32"/>
      <c r="L32" s="33"/>
    </row>
    <row r="33" spans="1:28" x14ac:dyDescent="0.3">
      <c r="A33" s="20">
        <v>31</v>
      </c>
      <c r="B33" s="11" t="s">
        <v>1294</v>
      </c>
      <c r="C33" s="32">
        <v>0</v>
      </c>
      <c r="D33" s="32">
        <v>0</v>
      </c>
      <c r="E33" s="32">
        <v>0</v>
      </c>
      <c r="F33" s="32"/>
      <c r="G33" s="32"/>
      <c r="H33" s="32">
        <v>0</v>
      </c>
      <c r="I33" s="32">
        <v>0</v>
      </c>
      <c r="J33" s="32">
        <v>0</v>
      </c>
      <c r="K33" s="32"/>
      <c r="L33" s="33"/>
    </row>
    <row r="34" spans="1:28" x14ac:dyDescent="0.3">
      <c r="A34" s="20">
        <v>32</v>
      </c>
      <c r="B34" s="11" t="s">
        <v>1295</v>
      </c>
      <c r="C34" s="32">
        <v>0</v>
      </c>
      <c r="D34" s="32">
        <v>0</v>
      </c>
      <c r="E34" s="32">
        <v>0</v>
      </c>
      <c r="F34" s="32"/>
      <c r="G34" s="32"/>
      <c r="H34" s="32">
        <v>0</v>
      </c>
      <c r="I34" s="32">
        <v>0</v>
      </c>
      <c r="J34" s="32">
        <v>0</v>
      </c>
      <c r="K34" s="32"/>
      <c r="L34" s="33"/>
    </row>
    <row r="35" spans="1:28" x14ac:dyDescent="0.3">
      <c r="A35" s="20">
        <v>33</v>
      </c>
      <c r="B35" s="11" t="s">
        <v>1296</v>
      </c>
      <c r="C35" s="32">
        <v>98.26</v>
      </c>
      <c r="D35" s="32">
        <v>95.11</v>
      </c>
      <c r="E35" s="32">
        <v>96.8</v>
      </c>
      <c r="F35" s="32"/>
      <c r="G35" s="32"/>
      <c r="H35" s="32">
        <v>98.24</v>
      </c>
      <c r="I35" s="32">
        <v>95.08</v>
      </c>
      <c r="J35" s="32">
        <v>96.78</v>
      </c>
      <c r="K35" s="32"/>
      <c r="L35" s="33"/>
    </row>
    <row r="36" spans="1:28" x14ac:dyDescent="0.3">
      <c r="A36" s="20">
        <v>34</v>
      </c>
      <c r="B36" s="36" t="s">
        <v>1297</v>
      </c>
      <c r="C36" s="37">
        <v>12.16</v>
      </c>
      <c r="D36" s="37">
        <v>9.4</v>
      </c>
      <c r="E36" s="37">
        <v>77.3</v>
      </c>
      <c r="F36" s="37" t="s">
        <v>1271</v>
      </c>
      <c r="G36" s="37"/>
      <c r="H36" s="37">
        <v>11.21</v>
      </c>
      <c r="I36" s="37">
        <v>8.5399999999999991</v>
      </c>
      <c r="J36" s="37">
        <v>76.180000000000007</v>
      </c>
      <c r="K36" s="37" t="s">
        <v>1271</v>
      </c>
      <c r="L36" s="38"/>
    </row>
    <row r="37" spans="1:28" customFormat="1" ht="15" customHeight="1" x14ac:dyDescent="0.3">
      <c r="A37" s="20">
        <v>35</v>
      </c>
      <c r="B37" s="39" t="s">
        <v>1298</v>
      </c>
      <c r="C37" s="40"/>
      <c r="D37" s="40"/>
      <c r="E37" s="40"/>
      <c r="F37" s="40" t="s">
        <v>1271</v>
      </c>
      <c r="G37" s="40"/>
      <c r="H37" s="40"/>
      <c r="I37" s="40"/>
      <c r="J37" s="40"/>
      <c r="K37" s="40" t="s">
        <v>1271</v>
      </c>
      <c r="L37" s="41"/>
    </row>
    <row r="38" spans="1:28" customFormat="1" ht="15" customHeight="1" x14ac:dyDescent="0.3">
      <c r="A38" s="122" t="s">
        <v>1299</v>
      </c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6"/>
    </row>
    <row r="39" spans="1:28" x14ac:dyDescent="0.3">
      <c r="A39" s="175" t="s">
        <v>1253</v>
      </c>
      <c r="B39" s="138"/>
      <c r="C39" s="116" t="s">
        <v>1300</v>
      </c>
      <c r="D39" s="117"/>
      <c r="E39" s="118"/>
      <c r="F39" s="116" t="s">
        <v>1301</v>
      </c>
      <c r="G39" s="117"/>
      <c r="H39" s="118"/>
      <c r="I39" s="116" t="s">
        <v>1302</v>
      </c>
      <c r="J39" s="117"/>
      <c r="K39" s="117"/>
      <c r="L39" s="127"/>
      <c r="M39" s="107" t="s">
        <v>1303</v>
      </c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</row>
    <row r="40" spans="1:28" customFormat="1" ht="43.2" customHeight="1" x14ac:dyDescent="0.3">
      <c r="A40" s="109"/>
      <c r="B40" s="111"/>
      <c r="C40" s="15" t="s">
        <v>1160</v>
      </c>
      <c r="D40" s="15" t="s">
        <v>1193</v>
      </c>
      <c r="E40" s="15" t="s">
        <v>1304</v>
      </c>
      <c r="F40" s="15" t="s">
        <v>1160</v>
      </c>
      <c r="G40" s="15" t="s">
        <v>1193</v>
      </c>
      <c r="H40" s="15" t="s">
        <v>1304</v>
      </c>
      <c r="I40" s="15" t="s">
        <v>1160</v>
      </c>
      <c r="J40" s="15" t="s">
        <v>1193</v>
      </c>
      <c r="K40" s="171" t="s">
        <v>1305</v>
      </c>
      <c r="L40" s="172"/>
      <c r="M40" s="107" t="s">
        <v>1306</v>
      </c>
      <c r="N40" s="107"/>
      <c r="O40" s="107"/>
      <c r="P40" s="107"/>
      <c r="Q40" s="107"/>
      <c r="R40" s="107"/>
      <c r="S40" s="107"/>
      <c r="T40" s="107"/>
      <c r="U40" s="42" t="s">
        <v>1307</v>
      </c>
    </row>
    <row r="41" spans="1:28" x14ac:dyDescent="0.3">
      <c r="A41" s="20">
        <v>1</v>
      </c>
      <c r="B41" s="11" t="s">
        <v>1308</v>
      </c>
      <c r="C41" s="32" t="s">
        <v>1309</v>
      </c>
      <c r="D41" s="32" t="s">
        <v>1309</v>
      </c>
      <c r="E41" s="32" t="s">
        <v>1309</v>
      </c>
      <c r="F41" s="32" t="s">
        <v>1309</v>
      </c>
      <c r="G41" s="32" t="s">
        <v>1309</v>
      </c>
      <c r="H41" s="32" t="s">
        <v>1309</v>
      </c>
      <c r="I41" s="32" t="s">
        <v>1309</v>
      </c>
      <c r="J41" s="32" t="s">
        <v>1309</v>
      </c>
      <c r="K41" s="173" t="s">
        <v>1309</v>
      </c>
      <c r="L41" s="174"/>
      <c r="M41" s="3" t="s">
        <v>1160</v>
      </c>
      <c r="N41" s="3" t="s">
        <v>1310</v>
      </c>
      <c r="Q41" s="3" t="s">
        <v>1311</v>
      </c>
      <c r="R41" s="3" t="s">
        <v>1312</v>
      </c>
    </row>
    <row r="42" spans="1:28" x14ac:dyDescent="0.3">
      <c r="A42" s="20">
        <v>2</v>
      </c>
      <c r="B42" s="11" t="s">
        <v>1260</v>
      </c>
      <c r="C42" s="32">
        <v>13.6</v>
      </c>
      <c r="D42" s="32">
        <v>12.95</v>
      </c>
      <c r="E42" s="32">
        <v>13.54</v>
      </c>
      <c r="F42" s="32">
        <f>F43+F44</f>
        <v>100</v>
      </c>
      <c r="G42" s="32">
        <f>G43+G44</f>
        <v>100</v>
      </c>
      <c r="H42" s="32">
        <f>H43+H44</f>
        <v>100</v>
      </c>
      <c r="I42" s="32" t="s">
        <v>1309</v>
      </c>
      <c r="J42" s="32" t="s">
        <v>1309</v>
      </c>
      <c r="K42" s="173" t="s">
        <v>1309</v>
      </c>
      <c r="L42" s="174"/>
      <c r="M42" s="3">
        <f t="shared" ref="M42:M49" si="0">C42</f>
        <v>13.6</v>
      </c>
      <c r="N42" s="3">
        <v>131813.12</v>
      </c>
      <c r="Q42" s="3">
        <f t="shared" ref="Q42:Q49" si="1">D42</f>
        <v>12.95</v>
      </c>
      <c r="R42" s="3">
        <v>953705.24</v>
      </c>
      <c r="U42" s="3">
        <f t="shared" ref="U42:U49" si="2">E42</f>
        <v>13.54</v>
      </c>
      <c r="V42" s="3">
        <v>139005.79</v>
      </c>
      <c r="Z42" s="3">
        <v>900939.8</v>
      </c>
    </row>
    <row r="43" spans="1:28" x14ac:dyDescent="0.3">
      <c r="A43" s="20">
        <v>3</v>
      </c>
      <c r="B43" s="11" t="s">
        <v>1266</v>
      </c>
      <c r="C43" s="32">
        <v>13.16</v>
      </c>
      <c r="D43" s="32">
        <v>12.52</v>
      </c>
      <c r="E43" s="32">
        <v>13.08</v>
      </c>
      <c r="F43" s="32">
        <f t="shared" ref="F43:F49" si="3">ROUND(O43,2)</f>
        <v>96.82</v>
      </c>
      <c r="G43" s="32">
        <f t="shared" ref="G43:G49" si="4">ROUND(S43,2)</f>
        <v>96.62</v>
      </c>
      <c r="H43" s="32">
        <f t="shared" ref="H43:H49" si="5">ROUND(W43,2)</f>
        <v>96.59</v>
      </c>
      <c r="I43" s="32">
        <f>I48+I49</f>
        <v>100</v>
      </c>
      <c r="J43" s="32">
        <f>J48+J49</f>
        <v>100</v>
      </c>
      <c r="K43" s="173">
        <f>K48+K49</f>
        <v>100</v>
      </c>
      <c r="L43" s="174"/>
      <c r="M43" s="3">
        <f t="shared" si="0"/>
        <v>13.16</v>
      </c>
      <c r="N43" s="3">
        <v>127617.36</v>
      </c>
      <c r="O43" s="3">
        <f>N43/$N$42%</f>
        <v>96.816887423649476</v>
      </c>
      <c r="P43" s="3">
        <f>+N43</f>
        <v>127617.36</v>
      </c>
      <c r="Q43" s="3">
        <f t="shared" si="1"/>
        <v>12.52</v>
      </c>
      <c r="R43" s="3">
        <v>921463</v>
      </c>
      <c r="S43" s="3">
        <f t="shared" ref="S43:S49" si="6">+R43/$R$42%</f>
        <v>96.619265717780891</v>
      </c>
      <c r="T43" s="3">
        <f>+R43</f>
        <v>921463</v>
      </c>
      <c r="U43" s="3">
        <f t="shared" si="2"/>
        <v>13.08</v>
      </c>
      <c r="V43" s="3">
        <v>134267.79999999999</v>
      </c>
      <c r="W43" s="3">
        <f>V43/$V$42%</f>
        <v>96.591516080013633</v>
      </c>
      <c r="X43" s="3">
        <f>V43</f>
        <v>134267.79999999999</v>
      </c>
      <c r="Y43" s="3">
        <f t="shared" ref="Y43:Y49" si="7">E43</f>
        <v>13.08</v>
      </c>
      <c r="Z43" s="3">
        <v>870607.15</v>
      </c>
      <c r="AA43" s="3">
        <f t="shared" ref="AA43:AA49" si="8">+Z43/$Z$42%</f>
        <v>96.633221220774118</v>
      </c>
      <c r="AB43" s="3">
        <f>+Z43</f>
        <v>870607.15</v>
      </c>
    </row>
    <row r="44" spans="1:28" x14ac:dyDescent="0.3">
      <c r="A44" s="20">
        <v>4</v>
      </c>
      <c r="B44" s="11" t="s">
        <v>1261</v>
      </c>
      <c r="C44" s="32">
        <v>0.43</v>
      </c>
      <c r="D44" s="32">
        <v>0.44</v>
      </c>
      <c r="E44" s="32">
        <v>0.46</v>
      </c>
      <c r="F44" s="32">
        <f t="shared" si="3"/>
        <v>3.18</v>
      </c>
      <c r="G44" s="32">
        <f t="shared" si="4"/>
        <v>3.38</v>
      </c>
      <c r="H44" s="32">
        <f t="shared" si="5"/>
        <v>3.41</v>
      </c>
      <c r="I44" s="32" t="s">
        <v>1309</v>
      </c>
      <c r="J44" s="32" t="s">
        <v>1309</v>
      </c>
      <c r="K44" s="173" t="s">
        <v>1309</v>
      </c>
      <c r="L44" s="174"/>
      <c r="M44" s="3">
        <f t="shared" si="0"/>
        <v>0.43</v>
      </c>
      <c r="N44" s="3">
        <v>4195.76</v>
      </c>
      <c r="O44" s="3">
        <f>N44/$N$42%</f>
        <v>3.1831125763505184</v>
      </c>
      <c r="Q44" s="3">
        <f t="shared" si="1"/>
        <v>0.44</v>
      </c>
      <c r="R44" s="3">
        <v>32242.240000000002</v>
      </c>
      <c r="S44" s="3">
        <f t="shared" si="6"/>
        <v>3.3807342822191058</v>
      </c>
      <c r="U44" s="3">
        <f t="shared" si="2"/>
        <v>0.46</v>
      </c>
      <c r="V44" s="3">
        <v>4737.99</v>
      </c>
      <c r="W44" s="3">
        <f>V44/$V$42%</f>
        <v>3.4084839199863541</v>
      </c>
      <c r="Y44" s="3">
        <f t="shared" si="7"/>
        <v>0.46</v>
      </c>
      <c r="Z44" s="3">
        <v>30332.65</v>
      </c>
      <c r="AA44" s="3">
        <f t="shared" si="8"/>
        <v>3.3667787792258705</v>
      </c>
    </row>
    <row r="45" spans="1:28" x14ac:dyDescent="0.3">
      <c r="A45" s="20">
        <v>5</v>
      </c>
      <c r="B45" s="11" t="s">
        <v>1262</v>
      </c>
      <c r="C45" s="32">
        <v>0.08</v>
      </c>
      <c r="D45" s="32">
        <v>7.0000000000000007E-2</v>
      </c>
      <c r="E45" s="32">
        <v>0.08</v>
      </c>
      <c r="F45" s="32">
        <f t="shared" si="3"/>
        <v>0.56000000000000005</v>
      </c>
      <c r="G45" s="32">
        <f t="shared" si="4"/>
        <v>0.51</v>
      </c>
      <c r="H45" s="32">
        <f t="shared" si="5"/>
        <v>0.6</v>
      </c>
      <c r="I45" s="32">
        <f>ROUND(P45,2)</f>
        <v>0.57999999999999996</v>
      </c>
      <c r="J45" s="32">
        <f>ROUND(T45,2)</f>
        <v>0.53</v>
      </c>
      <c r="K45" s="173">
        <f>ROUND(AB45,2)</f>
        <v>0.59</v>
      </c>
      <c r="L45" s="174"/>
      <c r="M45" s="3">
        <f t="shared" si="0"/>
        <v>0.08</v>
      </c>
      <c r="N45" s="3">
        <v>741.87</v>
      </c>
      <c r="O45" s="3">
        <f>+N45/$N$42%</f>
        <v>0.56281954330494566</v>
      </c>
      <c r="P45" s="3">
        <f>+N45/$P$43%</f>
        <v>0.58132373213174127</v>
      </c>
      <c r="Q45" s="3">
        <f t="shared" si="1"/>
        <v>7.0000000000000007E-2</v>
      </c>
      <c r="R45" s="3">
        <v>4873.87</v>
      </c>
      <c r="S45" s="3">
        <f t="shared" si="6"/>
        <v>0.51104573987661006</v>
      </c>
      <c r="T45" s="3">
        <f>+R45/$T$43%</f>
        <v>0.52892736876033009</v>
      </c>
      <c r="U45" s="3">
        <f t="shared" si="2"/>
        <v>0.08</v>
      </c>
      <c r="V45" s="3">
        <v>836.91</v>
      </c>
      <c r="W45" s="3">
        <f>+V45/$V$42%</f>
        <v>0.6020684462136433</v>
      </c>
      <c r="X45" s="3">
        <f>+V46/$X$43%</f>
        <v>8.0173355041193801</v>
      </c>
      <c r="Y45" s="3">
        <f t="shared" si="7"/>
        <v>0.08</v>
      </c>
      <c r="Z45" s="3">
        <v>5128.34</v>
      </c>
      <c r="AA45" s="3">
        <f t="shared" si="8"/>
        <v>0.56922116216865981</v>
      </c>
      <c r="AB45" s="3">
        <f>+Z45/$AB$43%</f>
        <v>0.58905328310248772</v>
      </c>
    </row>
    <row r="46" spans="1:28" x14ac:dyDescent="0.3">
      <c r="A46" s="20">
        <v>6</v>
      </c>
      <c r="B46" s="11" t="s">
        <v>1292</v>
      </c>
      <c r="C46" s="32">
        <v>2.8</v>
      </c>
      <c r="D46" s="32">
        <v>2.75</v>
      </c>
      <c r="E46" s="32">
        <v>2.14</v>
      </c>
      <c r="F46" s="32">
        <f t="shared" si="3"/>
        <v>20.61</v>
      </c>
      <c r="G46" s="32">
        <f t="shared" si="4"/>
        <v>21.24</v>
      </c>
      <c r="H46" s="32">
        <f t="shared" si="5"/>
        <v>7.74</v>
      </c>
      <c r="I46" s="32">
        <f>ROUND(P46,2)</f>
        <v>21.29</v>
      </c>
      <c r="J46" s="32">
        <f>ROUND(T46,2)</f>
        <v>21.99</v>
      </c>
      <c r="K46" s="173">
        <f>ROUND(AB46,2)</f>
        <v>16.329999999999998</v>
      </c>
      <c r="L46" s="174"/>
      <c r="M46" s="3">
        <f t="shared" si="0"/>
        <v>2.8</v>
      </c>
      <c r="N46" s="3">
        <v>27166.73</v>
      </c>
      <c r="O46" s="3">
        <f>+N46/$N$42%</f>
        <v>20.610034873615007</v>
      </c>
      <c r="P46" s="3">
        <f>+N46/$P$43%</f>
        <v>21.287644564971409</v>
      </c>
      <c r="Q46" s="3">
        <f t="shared" si="1"/>
        <v>2.75</v>
      </c>
      <c r="R46" s="3">
        <v>202610.49</v>
      </c>
      <c r="S46" s="3">
        <f t="shared" si="6"/>
        <v>21.244560845654991</v>
      </c>
      <c r="T46" s="3">
        <f>+R46/$T$43%</f>
        <v>21.987913784926796</v>
      </c>
      <c r="U46" s="3">
        <f t="shared" si="2"/>
        <v>2.14</v>
      </c>
      <c r="V46" s="3">
        <v>10764.7</v>
      </c>
      <c r="W46" s="3">
        <f>+V46/$V$42%</f>
        <v>7.7440659126501137</v>
      </c>
      <c r="X46" s="3">
        <f>+V47/$X$43%</f>
        <v>0.57239338098933623</v>
      </c>
      <c r="Y46" s="3">
        <f t="shared" si="7"/>
        <v>2.14</v>
      </c>
      <c r="Z46" s="3">
        <v>142210.46</v>
      </c>
      <c r="AA46" s="3">
        <f t="shared" si="8"/>
        <v>15.784679509108154</v>
      </c>
      <c r="AB46" s="3">
        <f>Z46/$AB$43%</f>
        <v>16.334630378351473</v>
      </c>
    </row>
    <row r="47" spans="1:28" x14ac:dyDescent="0.3">
      <c r="A47" s="20">
        <v>7</v>
      </c>
      <c r="B47" s="11" t="s">
        <v>1313</v>
      </c>
      <c r="C47" s="32">
        <v>0.06</v>
      </c>
      <c r="D47" s="32">
        <v>0.06</v>
      </c>
      <c r="E47" s="32">
        <v>0.09</v>
      </c>
      <c r="F47" s="32">
        <f t="shared" si="3"/>
        <v>0.44</v>
      </c>
      <c r="G47" s="32">
        <f t="shared" si="4"/>
        <v>0.49</v>
      </c>
      <c r="H47" s="32">
        <f t="shared" si="5"/>
        <v>0.55000000000000004</v>
      </c>
      <c r="I47" s="32">
        <f>ROUND(P47,2)</f>
        <v>0.45</v>
      </c>
      <c r="J47" s="32">
        <f>ROUND(T47,2)</f>
        <v>0.51</v>
      </c>
      <c r="K47" s="173">
        <f>ROUND(AB47,2)</f>
        <v>0.69</v>
      </c>
      <c r="L47" s="174"/>
      <c r="M47" s="3">
        <f t="shared" si="0"/>
        <v>0.06</v>
      </c>
      <c r="N47" s="3">
        <f>ROUND(N42-(N44+N45+N46+N49),2)</f>
        <v>574.99</v>
      </c>
      <c r="O47" s="3">
        <f>+N47/$N$42%</f>
        <v>0.43621606104157157</v>
      </c>
      <c r="P47" s="3">
        <f>+N47/$P$43%</f>
        <v>0.45055782379450571</v>
      </c>
      <c r="Q47" s="3">
        <f t="shared" si="1"/>
        <v>0.06</v>
      </c>
      <c r="R47" s="3">
        <f>+ROUND(R42-(R44+R45+R46+R49),2)</f>
        <v>4690.43</v>
      </c>
      <c r="S47" s="3">
        <f t="shared" si="6"/>
        <v>0.49181128542399538</v>
      </c>
      <c r="T47" s="3">
        <f>+R47/$T$43%</f>
        <v>0.50901989553568627</v>
      </c>
      <c r="U47" s="3">
        <f t="shared" si="2"/>
        <v>0.09</v>
      </c>
      <c r="V47" s="3">
        <f>+ROUND(V42-(V44+V45+V46+V49),2)</f>
        <v>768.54</v>
      </c>
      <c r="W47" s="3">
        <f>+V47/$V$42%</f>
        <v>0.55288344463924843</v>
      </c>
      <c r="X47" s="3">
        <f>+N47/$X$43%</f>
        <v>0.42824117174780557</v>
      </c>
      <c r="Y47" s="3">
        <f t="shared" si="7"/>
        <v>0.09</v>
      </c>
      <c r="Z47" s="3">
        <f>+ROUND(Z42-(Z44+Z45+Z46+Z49),2)</f>
        <v>6026.12</v>
      </c>
      <c r="AA47" s="3">
        <f t="shared" si="8"/>
        <v>0.66887043951216263</v>
      </c>
      <c r="AB47" s="3">
        <f>+Z47/$AB$43%</f>
        <v>0.69217442103479165</v>
      </c>
    </row>
    <row r="48" spans="1:28" x14ac:dyDescent="0.3">
      <c r="A48" s="20">
        <v>8</v>
      </c>
      <c r="B48" s="11" t="s">
        <v>1314</v>
      </c>
      <c r="C48" s="32">
        <v>3.37</v>
      </c>
      <c r="D48" s="32">
        <v>3.32</v>
      </c>
      <c r="E48" s="32">
        <v>2.76</v>
      </c>
      <c r="F48" s="32">
        <f t="shared" si="3"/>
        <v>24.79</v>
      </c>
      <c r="G48" s="32">
        <f t="shared" si="4"/>
        <v>25.63</v>
      </c>
      <c r="H48" s="32">
        <f t="shared" si="5"/>
        <v>12.31</v>
      </c>
      <c r="I48" s="32">
        <f>ROUND(P48,2)</f>
        <v>22.32</v>
      </c>
      <c r="J48" s="32">
        <f>ROUND(T48,2)</f>
        <v>23.03</v>
      </c>
      <c r="K48" s="173">
        <f>ROUND(AB48,2)</f>
        <v>17.62</v>
      </c>
      <c r="L48" s="174"/>
      <c r="M48" s="3">
        <f t="shared" si="0"/>
        <v>3.37</v>
      </c>
      <c r="N48" s="3">
        <f>SUM(N44:N47)</f>
        <v>32679.350000000002</v>
      </c>
      <c r="O48" s="3">
        <f>+N48/$N$42%</f>
        <v>24.792183054312044</v>
      </c>
      <c r="P48" s="3">
        <f>+(N48-N44)/$P$43%</f>
        <v>22.31952612089766</v>
      </c>
      <c r="Q48" s="3">
        <f t="shared" si="1"/>
        <v>3.32</v>
      </c>
      <c r="R48" s="3">
        <f>SUM(R44:R47)</f>
        <v>244417.02999999997</v>
      </c>
      <c r="S48" s="3">
        <f t="shared" si="6"/>
        <v>25.628152153174703</v>
      </c>
      <c r="T48" s="3">
        <f>+(R48-R44)/$T$43%</f>
        <v>23.025861049222812</v>
      </c>
      <c r="U48" s="3">
        <f t="shared" si="2"/>
        <v>2.76</v>
      </c>
      <c r="V48" s="3">
        <f>SUM(V44:V47)</f>
        <v>17108.14</v>
      </c>
      <c r="W48" s="3">
        <f>+V48/$V$42%</f>
        <v>12.307501723489359</v>
      </c>
      <c r="X48" s="3">
        <f>+(V48-V44)/$X$43%</f>
        <v>9.2130428889130531</v>
      </c>
      <c r="Y48" s="3">
        <f t="shared" si="7"/>
        <v>2.76</v>
      </c>
      <c r="Z48" s="3">
        <f>SUM(Z44:Z47)</f>
        <v>183697.57</v>
      </c>
      <c r="AA48" s="3">
        <f t="shared" si="8"/>
        <v>20.389549890014848</v>
      </c>
      <c r="AB48" s="3">
        <f>+(Z48-Z44)/$AB$43%</f>
        <v>17.615858082488757</v>
      </c>
    </row>
    <row r="49" spans="1:28" customFormat="1" ht="15" customHeight="1" x14ac:dyDescent="0.3">
      <c r="A49" s="21">
        <v>9</v>
      </c>
      <c r="B49" s="43" t="s">
        <v>1315</v>
      </c>
      <c r="C49" s="44">
        <v>10.23</v>
      </c>
      <c r="D49" s="44">
        <v>9.6300000000000008</v>
      </c>
      <c r="E49" s="44">
        <v>10.78</v>
      </c>
      <c r="F49" s="44">
        <f t="shared" si="3"/>
        <v>75.209999999999994</v>
      </c>
      <c r="G49" s="44">
        <f t="shared" si="4"/>
        <v>74.37</v>
      </c>
      <c r="H49" s="44">
        <f t="shared" si="5"/>
        <v>87.69</v>
      </c>
      <c r="I49" s="44">
        <f>ROUND(P49,2)</f>
        <v>77.680000000000007</v>
      </c>
      <c r="J49" s="44">
        <f>ROUND(T49,2)</f>
        <v>76.97</v>
      </c>
      <c r="K49" s="176">
        <f>ROUND(AB49,2)</f>
        <v>82.38</v>
      </c>
      <c r="L49" s="177"/>
      <c r="M49" s="3">
        <f t="shared" si="0"/>
        <v>10.23</v>
      </c>
      <c r="N49" s="3">
        <v>99133.77</v>
      </c>
      <c r="O49" s="3">
        <f>+N49/$N$42%</f>
        <v>75.207816945687952</v>
      </c>
      <c r="P49" s="3">
        <f>+N49/$P$43%</f>
        <v>77.680473879102337</v>
      </c>
      <c r="Q49" s="3">
        <f t="shared" si="1"/>
        <v>9.6300000000000008</v>
      </c>
      <c r="R49" s="3">
        <v>709288.21</v>
      </c>
      <c r="S49" s="3">
        <f t="shared" si="6"/>
        <v>74.37184784682529</v>
      </c>
      <c r="T49" s="3">
        <f>+R49/$T$43%</f>
        <v>76.974138950777188</v>
      </c>
      <c r="U49" s="3">
        <f t="shared" si="2"/>
        <v>10.78</v>
      </c>
      <c r="V49" s="3">
        <v>121897.65</v>
      </c>
      <c r="W49" s="3">
        <f>+V49/$V$42%</f>
        <v>87.692498276510634</v>
      </c>
      <c r="X49" s="3">
        <f>+N49/$X$43%</f>
        <v>73.832869831783952</v>
      </c>
      <c r="Y49" s="3">
        <f t="shared" si="7"/>
        <v>10.78</v>
      </c>
      <c r="Z49" s="3">
        <v>717242.23</v>
      </c>
      <c r="AA49" s="3">
        <f t="shared" si="8"/>
        <v>79.610450109985138</v>
      </c>
      <c r="AB49" s="3">
        <f>+Z49/$AB$43%</f>
        <v>82.384141917511243</v>
      </c>
    </row>
    <row r="50" spans="1:28" customFormat="1" ht="15" customHeight="1" x14ac:dyDescent="0.3">
      <c r="A50" s="158" t="s">
        <v>1316</v>
      </c>
      <c r="B50" s="159"/>
      <c r="C50" s="159"/>
      <c r="D50" s="182"/>
      <c r="E50" s="122" t="s">
        <v>1159</v>
      </c>
      <c r="F50" s="123"/>
      <c r="G50" s="123"/>
      <c r="H50" s="126"/>
      <c r="I50" s="122" t="s">
        <v>1158</v>
      </c>
      <c r="J50" s="123"/>
      <c r="K50" s="123"/>
      <c r="L50" s="126"/>
    </row>
    <row r="51" spans="1:28" x14ac:dyDescent="0.3">
      <c r="A51" s="109"/>
      <c r="B51" s="110"/>
      <c r="C51" s="110"/>
      <c r="D51" s="115"/>
      <c r="E51" s="178" t="s">
        <v>1160</v>
      </c>
      <c r="F51" s="118"/>
      <c r="G51" s="116" t="s">
        <v>1213</v>
      </c>
      <c r="H51" s="127"/>
      <c r="I51" s="178" t="s">
        <v>1160</v>
      </c>
      <c r="J51" s="118"/>
      <c r="K51" s="116" t="s">
        <v>1213</v>
      </c>
      <c r="L51" s="127"/>
    </row>
    <row r="52" spans="1:28" x14ac:dyDescent="0.3">
      <c r="A52" s="20">
        <v>1</v>
      </c>
      <c r="B52" s="160" t="s">
        <v>1317</v>
      </c>
      <c r="C52" s="139"/>
      <c r="D52" s="179"/>
      <c r="E52" s="180">
        <v>13</v>
      </c>
      <c r="F52" s="181"/>
      <c r="G52" s="173">
        <v>13.07</v>
      </c>
      <c r="H52" s="174"/>
      <c r="I52" s="180">
        <v>13.01</v>
      </c>
      <c r="J52" s="181"/>
      <c r="K52" s="173">
        <v>12.79</v>
      </c>
      <c r="L52" s="174"/>
    </row>
    <row r="53" spans="1:28" x14ac:dyDescent="0.3">
      <c r="A53" s="20">
        <v>2</v>
      </c>
      <c r="B53" s="160" t="s">
        <v>1318</v>
      </c>
      <c r="C53" s="139"/>
      <c r="D53" s="179"/>
      <c r="E53" s="180">
        <v>46.14</v>
      </c>
      <c r="F53" s="181"/>
      <c r="G53" s="173">
        <v>42.62</v>
      </c>
      <c r="H53" s="174"/>
      <c r="I53" s="180">
        <v>45.34</v>
      </c>
      <c r="J53" s="181"/>
      <c r="K53" s="173">
        <v>44.58</v>
      </c>
      <c r="L53" s="174"/>
    </row>
    <row r="54" spans="1:28" x14ac:dyDescent="0.3">
      <c r="A54" s="20">
        <v>3</v>
      </c>
      <c r="B54" s="160" t="s">
        <v>1319</v>
      </c>
      <c r="C54" s="139"/>
      <c r="D54" s="179"/>
      <c r="E54" s="180">
        <v>354.92</v>
      </c>
      <c r="F54" s="181"/>
      <c r="G54" s="173">
        <v>326.08999999999997</v>
      </c>
      <c r="H54" s="174"/>
      <c r="I54" s="180">
        <v>348.5</v>
      </c>
      <c r="J54" s="181"/>
      <c r="K54" s="173">
        <v>348.55</v>
      </c>
      <c r="L54" s="174"/>
    </row>
    <row r="55" spans="1:28" x14ac:dyDescent="0.3">
      <c r="A55" s="20">
        <v>4</v>
      </c>
      <c r="B55" s="160" t="s">
        <v>1320</v>
      </c>
      <c r="C55" s="139"/>
      <c r="D55" s="179"/>
      <c r="E55" s="180">
        <v>74.56</v>
      </c>
      <c r="F55" s="181"/>
      <c r="G55" s="173">
        <v>74.680000000000007</v>
      </c>
      <c r="H55" s="174"/>
      <c r="I55" s="180">
        <v>75.25</v>
      </c>
      <c r="J55" s="181"/>
      <c r="K55" s="173">
        <v>75.010000000000005</v>
      </c>
      <c r="L55" s="174"/>
    </row>
    <row r="56" spans="1:28" x14ac:dyDescent="0.3">
      <c r="A56" s="20">
        <v>5</v>
      </c>
      <c r="B56" s="160" t="s">
        <v>1321</v>
      </c>
      <c r="C56" s="139"/>
      <c r="D56" s="179"/>
      <c r="E56" s="180">
        <v>27.96</v>
      </c>
      <c r="F56" s="181"/>
      <c r="G56" s="173">
        <v>28.19</v>
      </c>
      <c r="H56" s="174"/>
      <c r="I56" s="180">
        <v>27.88</v>
      </c>
      <c r="J56" s="181"/>
      <c r="K56" s="173">
        <v>27.36</v>
      </c>
      <c r="L56" s="174"/>
    </row>
    <row r="57" spans="1:28" x14ac:dyDescent="0.3">
      <c r="A57" s="20">
        <v>6</v>
      </c>
      <c r="B57" s="160" t="s">
        <v>1322</v>
      </c>
      <c r="C57" s="139"/>
      <c r="D57" s="179"/>
      <c r="E57" s="180">
        <v>1.55</v>
      </c>
      <c r="F57" s="181"/>
      <c r="G57" s="173">
        <v>1.55</v>
      </c>
      <c r="H57" s="174"/>
      <c r="I57" s="180">
        <v>1.67</v>
      </c>
      <c r="J57" s="181"/>
      <c r="K57" s="173">
        <v>1.67</v>
      </c>
      <c r="L57" s="174"/>
    </row>
    <row r="58" spans="1:28" x14ac:dyDescent="0.3">
      <c r="A58" s="20">
        <v>7</v>
      </c>
      <c r="B58" s="160" t="s">
        <v>1323</v>
      </c>
      <c r="C58" s="139"/>
      <c r="D58" s="179"/>
      <c r="E58" s="180">
        <v>46.51</v>
      </c>
      <c r="F58" s="181"/>
      <c r="G58" s="173">
        <v>46.35</v>
      </c>
      <c r="H58" s="174"/>
      <c r="I58" s="180">
        <v>46.68</v>
      </c>
      <c r="J58" s="181"/>
      <c r="K58" s="173">
        <v>46.75</v>
      </c>
      <c r="L58" s="174"/>
    </row>
    <row r="59" spans="1:28" x14ac:dyDescent="0.3">
      <c r="A59" s="20">
        <v>8</v>
      </c>
      <c r="B59" s="160" t="s">
        <v>1324</v>
      </c>
      <c r="C59" s="139"/>
      <c r="D59" s="179"/>
      <c r="E59" s="180">
        <v>117.7</v>
      </c>
      <c r="F59" s="181"/>
      <c r="G59" s="173">
        <v>113.98</v>
      </c>
      <c r="H59" s="174"/>
      <c r="I59" s="180">
        <v>116.83</v>
      </c>
      <c r="J59" s="181"/>
      <c r="K59" s="173">
        <v>116.64</v>
      </c>
      <c r="L59" s="174"/>
    </row>
    <row r="60" spans="1:28" x14ac:dyDescent="0.3">
      <c r="A60" s="20">
        <v>9</v>
      </c>
      <c r="B60" s="160" t="s">
        <v>1325</v>
      </c>
      <c r="C60" s="139"/>
      <c r="D60" s="179"/>
      <c r="E60" s="180">
        <v>86.28</v>
      </c>
      <c r="F60" s="181"/>
      <c r="G60" s="173">
        <v>85.26</v>
      </c>
      <c r="H60" s="174"/>
      <c r="I60" s="180">
        <v>85.94</v>
      </c>
      <c r="J60" s="181"/>
      <c r="K60" s="173">
        <v>86.37</v>
      </c>
      <c r="L60" s="174"/>
    </row>
    <row r="61" spans="1:28" x14ac:dyDescent="0.3">
      <c r="A61" s="20">
        <v>10</v>
      </c>
      <c r="B61" s="160" t="s">
        <v>1326</v>
      </c>
      <c r="C61" s="139"/>
      <c r="D61" s="179"/>
      <c r="E61" s="180">
        <v>23.09</v>
      </c>
      <c r="F61" s="181"/>
      <c r="G61" s="173">
        <v>24.07</v>
      </c>
      <c r="H61" s="174"/>
      <c r="I61" s="180">
        <v>24.65</v>
      </c>
      <c r="J61" s="181"/>
      <c r="K61" s="173">
        <v>24.82</v>
      </c>
      <c r="L61" s="174"/>
    </row>
    <row r="62" spans="1:28" x14ac:dyDescent="0.3">
      <c r="A62" s="20">
        <v>11</v>
      </c>
      <c r="B62" s="160" t="s">
        <v>1327</v>
      </c>
      <c r="C62" s="139"/>
      <c r="D62" s="179"/>
      <c r="E62" s="180">
        <v>5.54</v>
      </c>
      <c r="F62" s="181"/>
      <c r="G62" s="173">
        <v>12.78</v>
      </c>
      <c r="H62" s="174"/>
      <c r="I62" s="180">
        <v>8.07</v>
      </c>
      <c r="J62" s="181"/>
      <c r="K62" s="173">
        <v>6.57</v>
      </c>
      <c r="L62" s="174"/>
    </row>
    <row r="63" spans="1:28" x14ac:dyDescent="0.3">
      <c r="A63" s="20">
        <v>12</v>
      </c>
      <c r="B63" s="160" t="s">
        <v>1328</v>
      </c>
      <c r="C63" s="139"/>
      <c r="D63" s="179"/>
      <c r="E63" s="180">
        <v>97.25</v>
      </c>
      <c r="F63" s="181"/>
      <c r="G63" s="173">
        <v>97.27</v>
      </c>
      <c r="H63" s="174"/>
      <c r="I63" s="180">
        <v>97.91</v>
      </c>
      <c r="J63" s="181"/>
      <c r="K63" s="173">
        <v>97.42</v>
      </c>
      <c r="L63" s="174"/>
    </row>
    <row r="64" spans="1:28" x14ac:dyDescent="0.3">
      <c r="A64" s="20">
        <v>13</v>
      </c>
      <c r="B64" s="160" t="s">
        <v>1329</v>
      </c>
      <c r="C64" s="139"/>
      <c r="D64" s="179"/>
      <c r="E64" s="180">
        <v>96.82</v>
      </c>
      <c r="F64" s="181"/>
      <c r="G64" s="173">
        <v>96.62</v>
      </c>
      <c r="H64" s="174"/>
      <c r="I64" s="180">
        <v>96.59</v>
      </c>
      <c r="J64" s="181"/>
      <c r="K64" s="173">
        <v>96.63</v>
      </c>
      <c r="L64" s="174"/>
    </row>
    <row r="65" spans="1:12" x14ac:dyDescent="0.3">
      <c r="A65" s="20">
        <v>14</v>
      </c>
      <c r="B65" s="160" t="s">
        <v>1330</v>
      </c>
      <c r="C65" s="139"/>
      <c r="D65" s="179"/>
      <c r="E65" s="180">
        <v>96.96</v>
      </c>
      <c r="F65" s="181"/>
      <c r="G65" s="173">
        <v>96.79</v>
      </c>
      <c r="H65" s="174"/>
      <c r="I65" s="180">
        <v>96.74</v>
      </c>
      <c r="J65" s="181"/>
      <c r="K65" s="173">
        <v>96.72</v>
      </c>
      <c r="L65" s="174"/>
    </row>
    <row r="66" spans="1:12" x14ac:dyDescent="0.3">
      <c r="A66" s="20">
        <v>15</v>
      </c>
      <c r="B66" s="160" t="s">
        <v>1331</v>
      </c>
      <c r="C66" s="139"/>
      <c r="D66" s="179"/>
      <c r="E66" s="180">
        <v>84.58</v>
      </c>
      <c r="F66" s="181"/>
      <c r="G66" s="173">
        <v>84.03</v>
      </c>
      <c r="H66" s="174"/>
      <c r="I66" s="180">
        <v>84.59</v>
      </c>
      <c r="J66" s="181"/>
      <c r="K66" s="173">
        <v>84.07</v>
      </c>
      <c r="L66" s="174"/>
    </row>
    <row r="67" spans="1:12" x14ac:dyDescent="0.3">
      <c r="A67" s="20">
        <v>16</v>
      </c>
      <c r="B67" s="160" t="s">
        <v>1332</v>
      </c>
      <c r="C67" s="139"/>
      <c r="D67" s="179"/>
      <c r="E67" s="180">
        <v>90.72</v>
      </c>
      <c r="F67" s="181"/>
      <c r="G67" s="173">
        <v>90.7</v>
      </c>
      <c r="H67" s="174"/>
      <c r="I67" s="180">
        <v>90.72</v>
      </c>
      <c r="J67" s="181"/>
      <c r="K67" s="173">
        <v>90.85</v>
      </c>
      <c r="L67" s="174"/>
    </row>
    <row r="68" spans="1:12" x14ac:dyDescent="0.3">
      <c r="A68" s="20">
        <v>17</v>
      </c>
      <c r="B68" s="160" t="s">
        <v>1333</v>
      </c>
      <c r="C68" s="139"/>
      <c r="D68" s="179"/>
      <c r="E68" s="180">
        <v>72.67</v>
      </c>
      <c r="F68" s="181"/>
      <c r="G68" s="173">
        <v>72.37</v>
      </c>
      <c r="H68" s="174"/>
      <c r="I68" s="180">
        <v>71.7</v>
      </c>
      <c r="J68" s="181"/>
      <c r="K68" s="173">
        <v>72.17</v>
      </c>
      <c r="L68" s="174"/>
    </row>
    <row r="69" spans="1:12" customFormat="1" ht="15" customHeight="1" x14ac:dyDescent="0.3">
      <c r="A69" s="21">
        <v>18</v>
      </c>
      <c r="B69" s="167" t="s">
        <v>1334</v>
      </c>
      <c r="C69" s="143"/>
      <c r="D69" s="183"/>
      <c r="E69" s="184">
        <v>71.55</v>
      </c>
      <c r="F69" s="185"/>
      <c r="G69" s="176">
        <v>71.37</v>
      </c>
      <c r="H69" s="177"/>
      <c r="I69" s="184">
        <v>71.489999999999995</v>
      </c>
      <c r="J69" s="185"/>
      <c r="K69" s="176">
        <v>72.05</v>
      </c>
      <c r="L69" s="177"/>
    </row>
  </sheetData>
  <mergeCells count="117">
    <mergeCell ref="B69:D69"/>
    <mergeCell ref="E69:F69"/>
    <mergeCell ref="G69:H69"/>
    <mergeCell ref="I69:J69"/>
    <mergeCell ref="K69:L69"/>
    <mergeCell ref="B67:D67"/>
    <mergeCell ref="E67:F67"/>
    <mergeCell ref="G67:H67"/>
    <mergeCell ref="I67:J67"/>
    <mergeCell ref="K67:L67"/>
    <mergeCell ref="B68:D68"/>
    <mergeCell ref="E68:F68"/>
    <mergeCell ref="G68:H68"/>
    <mergeCell ref="I68:J68"/>
    <mergeCell ref="K68:L68"/>
    <mergeCell ref="B65:D65"/>
    <mergeCell ref="E65:F65"/>
    <mergeCell ref="G65:H65"/>
    <mergeCell ref="I65:J65"/>
    <mergeCell ref="K65:L65"/>
    <mergeCell ref="B66:D66"/>
    <mergeCell ref="E66:F66"/>
    <mergeCell ref="G66:H66"/>
    <mergeCell ref="I66:J66"/>
    <mergeCell ref="K66:L66"/>
    <mergeCell ref="B63:D63"/>
    <mergeCell ref="E63:F63"/>
    <mergeCell ref="G63:H63"/>
    <mergeCell ref="I63:J63"/>
    <mergeCell ref="K63:L63"/>
    <mergeCell ref="B64:D64"/>
    <mergeCell ref="E64:F64"/>
    <mergeCell ref="G64:H64"/>
    <mergeCell ref="I64:J64"/>
    <mergeCell ref="K64:L64"/>
    <mergeCell ref="B61:D61"/>
    <mergeCell ref="E61:F61"/>
    <mergeCell ref="G61:H61"/>
    <mergeCell ref="I61:J61"/>
    <mergeCell ref="K61:L61"/>
    <mergeCell ref="B62:D62"/>
    <mergeCell ref="E62:F62"/>
    <mergeCell ref="G62:H62"/>
    <mergeCell ref="I62:J62"/>
    <mergeCell ref="K62:L62"/>
    <mergeCell ref="B59:D59"/>
    <mergeCell ref="E59:F59"/>
    <mergeCell ref="G59:H59"/>
    <mergeCell ref="I59:J59"/>
    <mergeCell ref="K59:L59"/>
    <mergeCell ref="B60:D60"/>
    <mergeCell ref="E60:F60"/>
    <mergeCell ref="G60:H60"/>
    <mergeCell ref="I60:J60"/>
    <mergeCell ref="K60:L60"/>
    <mergeCell ref="B57:D57"/>
    <mergeCell ref="E57:F57"/>
    <mergeCell ref="G57:H57"/>
    <mergeCell ref="I57:J57"/>
    <mergeCell ref="K57:L57"/>
    <mergeCell ref="B58:D58"/>
    <mergeCell ref="E58:F58"/>
    <mergeCell ref="G58:H58"/>
    <mergeCell ref="I58:J58"/>
    <mergeCell ref="K58:L58"/>
    <mergeCell ref="B55:D55"/>
    <mergeCell ref="E55:F55"/>
    <mergeCell ref="G55:H55"/>
    <mergeCell ref="I55:J55"/>
    <mergeCell ref="K55:L55"/>
    <mergeCell ref="B56:D56"/>
    <mergeCell ref="E56:F56"/>
    <mergeCell ref="G56:H56"/>
    <mergeCell ref="I56:J56"/>
    <mergeCell ref="K56:L56"/>
    <mergeCell ref="B53:D53"/>
    <mergeCell ref="E53:F53"/>
    <mergeCell ref="G53:H53"/>
    <mergeCell ref="I53:J53"/>
    <mergeCell ref="K53:L53"/>
    <mergeCell ref="B54:D54"/>
    <mergeCell ref="E54:F54"/>
    <mergeCell ref="G54:H54"/>
    <mergeCell ref="I54:J54"/>
    <mergeCell ref="K54:L54"/>
    <mergeCell ref="K49:L49"/>
    <mergeCell ref="E50:H50"/>
    <mergeCell ref="I50:L50"/>
    <mergeCell ref="E51:F51"/>
    <mergeCell ref="G51:H51"/>
    <mergeCell ref="I51:J51"/>
    <mergeCell ref="K51:L51"/>
    <mergeCell ref="B52:D52"/>
    <mergeCell ref="E52:F52"/>
    <mergeCell ref="G52:H52"/>
    <mergeCell ref="I52:J52"/>
    <mergeCell ref="K52:L52"/>
    <mergeCell ref="A50:D51"/>
    <mergeCell ref="K41:L41"/>
    <mergeCell ref="K42:L42"/>
    <mergeCell ref="K43:L43"/>
    <mergeCell ref="K44:L44"/>
    <mergeCell ref="K45:L45"/>
    <mergeCell ref="K46:L46"/>
    <mergeCell ref="K47:L47"/>
    <mergeCell ref="K48:L48"/>
    <mergeCell ref="A39:B40"/>
    <mergeCell ref="C1:G1"/>
    <mergeCell ref="H1:L1"/>
    <mergeCell ref="A2:B2"/>
    <mergeCell ref="M39:AB39"/>
    <mergeCell ref="M40:T40"/>
    <mergeCell ref="A38:L38"/>
    <mergeCell ref="C39:E39"/>
    <mergeCell ref="F39:H39"/>
    <mergeCell ref="I39:L39"/>
    <mergeCell ref="K40:L4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"/>
  <sheetViews>
    <sheetView workbookViewId="0">
      <selection activeCell="P15" sqref="P15"/>
    </sheetView>
  </sheetViews>
  <sheetFormatPr defaultColWidth="8.88671875" defaultRowHeight="14.4" x14ac:dyDescent="0.3"/>
  <cols>
    <col min="1" max="1" width="2.88671875" style="3" customWidth="1"/>
    <col min="2" max="2" width="19.88671875" style="3" customWidth="1"/>
    <col min="3" max="4" width="10.77734375" style="3" customWidth="1"/>
    <col min="5" max="5" width="18.44140625" style="3" customWidth="1"/>
    <col min="6" max="6" width="10.77734375" style="3" customWidth="1"/>
    <col min="7" max="7" width="12.33203125" style="3" customWidth="1"/>
    <col min="8" max="12" width="10.77734375" style="3" customWidth="1"/>
    <col min="13" max="17" width="8.88671875" style="3" customWidth="1"/>
    <col min="18" max="16384" width="8.88671875" style="3"/>
  </cols>
  <sheetData>
    <row r="1" spans="1:12" customFormat="1" ht="15.6" customHeight="1" x14ac:dyDescent="0.3">
      <c r="A1" s="158" t="s">
        <v>1253</v>
      </c>
      <c r="B1" s="159"/>
      <c r="C1" s="186" t="s">
        <v>1335</v>
      </c>
      <c r="D1" s="187"/>
      <c r="E1" s="187"/>
      <c r="F1" s="187"/>
      <c r="G1" s="187"/>
      <c r="H1" s="187"/>
      <c r="I1" s="187"/>
      <c r="J1" s="187"/>
      <c r="K1" s="187"/>
      <c r="L1" s="188"/>
    </row>
    <row r="2" spans="1:12" customFormat="1" ht="15" customHeight="1" x14ac:dyDescent="0.3">
      <c r="A2" s="106"/>
      <c r="B2" s="108"/>
      <c r="C2" s="122" t="s">
        <v>1160</v>
      </c>
      <c r="D2" s="123"/>
      <c r="E2" s="123"/>
      <c r="F2" s="123"/>
      <c r="G2" s="126"/>
      <c r="H2" s="122" t="s">
        <v>1213</v>
      </c>
      <c r="I2" s="123"/>
      <c r="J2" s="123"/>
      <c r="K2" s="123"/>
      <c r="L2" s="126"/>
    </row>
    <row r="3" spans="1:12" customFormat="1" ht="30.6" customHeight="1" x14ac:dyDescent="0.3">
      <c r="A3" s="189"/>
      <c r="B3" s="190"/>
      <c r="C3" s="45" t="s">
        <v>1254</v>
      </c>
      <c r="D3" s="46" t="s">
        <v>1255</v>
      </c>
      <c r="E3" s="46" t="s">
        <v>1256</v>
      </c>
      <c r="F3" s="46" t="s">
        <v>1259</v>
      </c>
      <c r="G3" s="47" t="s">
        <v>1258</v>
      </c>
      <c r="H3" s="45" t="s">
        <v>1254</v>
      </c>
      <c r="I3" s="46" t="s">
        <v>1255</v>
      </c>
      <c r="J3" s="46" t="s">
        <v>1256</v>
      </c>
      <c r="K3" s="46" t="s">
        <v>1259</v>
      </c>
      <c r="L3" s="47" t="s">
        <v>1258</v>
      </c>
    </row>
    <row r="4" spans="1:12" customFormat="1" ht="15" customHeight="1" x14ac:dyDescent="0.3">
      <c r="A4" s="28">
        <v>1</v>
      </c>
      <c r="B4" s="11" t="s">
        <v>1260</v>
      </c>
      <c r="C4" s="48"/>
      <c r="D4" s="32"/>
      <c r="E4" s="32"/>
      <c r="F4" s="32"/>
      <c r="G4" s="33"/>
      <c r="H4" s="48"/>
      <c r="I4" s="32"/>
      <c r="J4" s="32"/>
      <c r="K4" s="32"/>
      <c r="L4" s="33"/>
    </row>
    <row r="5" spans="1:12" x14ac:dyDescent="0.3">
      <c r="A5" s="20">
        <v>2</v>
      </c>
      <c r="B5" s="11" t="s">
        <v>1261</v>
      </c>
      <c r="C5" s="48"/>
      <c r="D5" s="32"/>
      <c r="E5" s="32"/>
      <c r="F5" s="32"/>
      <c r="G5" s="33"/>
      <c r="H5" s="48"/>
      <c r="I5" s="32"/>
      <c r="J5" s="32"/>
      <c r="K5" s="32"/>
      <c r="L5" s="33"/>
    </row>
    <row r="6" spans="1:12" x14ac:dyDescent="0.3">
      <c r="A6" s="20">
        <v>3</v>
      </c>
      <c r="B6" s="11" t="s">
        <v>1262</v>
      </c>
      <c r="C6" s="48"/>
      <c r="D6" s="32"/>
      <c r="E6" s="32"/>
      <c r="F6" s="32"/>
      <c r="G6" s="33"/>
      <c r="H6" s="48"/>
      <c r="I6" s="32"/>
      <c r="J6" s="32"/>
      <c r="K6" s="32"/>
      <c r="L6" s="33"/>
    </row>
    <row r="7" spans="1:12" x14ac:dyDescent="0.3">
      <c r="A7" s="20">
        <v>4</v>
      </c>
      <c r="B7" s="11" t="s">
        <v>1263</v>
      </c>
      <c r="C7" s="48"/>
      <c r="D7" s="32"/>
      <c r="E7" s="32"/>
      <c r="F7" s="32"/>
      <c r="G7" s="33"/>
      <c r="H7" s="48"/>
      <c r="I7" s="32"/>
      <c r="J7" s="32"/>
      <c r="K7" s="32"/>
      <c r="L7" s="33"/>
    </row>
    <row r="8" spans="1:12" x14ac:dyDescent="0.3">
      <c r="A8" s="20">
        <v>5</v>
      </c>
      <c r="B8" s="11" t="s">
        <v>1264</v>
      </c>
      <c r="C8" s="48"/>
      <c r="D8" s="32"/>
      <c r="E8" s="32"/>
      <c r="F8" s="34"/>
      <c r="G8" s="33"/>
      <c r="H8" s="48"/>
      <c r="I8" s="32"/>
      <c r="J8" s="32"/>
      <c r="K8" s="34"/>
      <c r="L8" s="33"/>
    </row>
    <row r="9" spans="1:12" x14ac:dyDescent="0.3">
      <c r="A9" s="20">
        <v>6</v>
      </c>
      <c r="B9" s="11" t="s">
        <v>1266</v>
      </c>
      <c r="C9" s="48"/>
      <c r="D9" s="32"/>
      <c r="E9" s="32"/>
      <c r="F9" s="32"/>
      <c r="G9" s="33"/>
      <c r="H9" s="48"/>
      <c r="I9" s="32"/>
      <c r="J9" s="32"/>
      <c r="K9" s="32"/>
      <c r="L9" s="33"/>
    </row>
    <row r="10" spans="1:12" x14ac:dyDescent="0.3">
      <c r="A10" s="20">
        <v>7</v>
      </c>
      <c r="B10" s="11" t="s">
        <v>1267</v>
      </c>
      <c r="C10" s="48"/>
      <c r="D10" s="32"/>
      <c r="E10" s="32"/>
      <c r="F10" s="32"/>
      <c r="G10" s="33"/>
      <c r="H10" s="48"/>
      <c r="I10" s="32"/>
      <c r="J10" s="32"/>
      <c r="K10" s="32"/>
      <c r="L10" s="33"/>
    </row>
    <row r="11" spans="1:12" x14ac:dyDescent="0.3">
      <c r="A11" s="20">
        <v>8</v>
      </c>
      <c r="B11" s="11" t="s">
        <v>1268</v>
      </c>
      <c r="C11" s="48"/>
      <c r="D11" s="32"/>
      <c r="E11" s="32"/>
      <c r="F11" s="32"/>
      <c r="G11" s="33"/>
      <c r="H11" s="48"/>
      <c r="I11" s="32"/>
      <c r="J11" s="32"/>
      <c r="K11" s="32"/>
      <c r="L11" s="33"/>
    </row>
    <row r="12" spans="1:12" x14ac:dyDescent="0.3">
      <c r="A12" s="20">
        <v>9</v>
      </c>
      <c r="B12" s="11" t="s">
        <v>1269</v>
      </c>
      <c r="C12" s="48"/>
      <c r="D12" s="32"/>
      <c r="E12" s="32"/>
      <c r="F12" s="32"/>
      <c r="G12" s="33"/>
      <c r="H12" s="48"/>
      <c r="I12" s="32"/>
      <c r="J12" s="32"/>
      <c r="K12" s="32"/>
      <c r="L12" s="33"/>
    </row>
    <row r="13" spans="1:12" x14ac:dyDescent="0.3">
      <c r="A13" s="20">
        <v>10</v>
      </c>
      <c r="B13" s="11" t="s">
        <v>1270</v>
      </c>
      <c r="C13" s="48"/>
      <c r="D13" s="32"/>
      <c r="E13" s="32"/>
      <c r="F13" s="32"/>
      <c r="G13" s="33"/>
      <c r="H13" s="48"/>
      <c r="I13" s="32"/>
      <c r="J13" s="32"/>
      <c r="K13" s="32"/>
      <c r="L13" s="33"/>
    </row>
    <row r="14" spans="1:12" x14ac:dyDescent="0.3">
      <c r="A14" s="20">
        <v>11</v>
      </c>
      <c r="B14" s="11" t="s">
        <v>1272</v>
      </c>
      <c r="C14" s="48"/>
      <c r="D14" s="32"/>
      <c r="E14" s="32"/>
      <c r="F14" s="32"/>
      <c r="G14" s="35"/>
      <c r="H14" s="48"/>
      <c r="I14" s="32"/>
      <c r="J14" s="32"/>
      <c r="K14" s="32"/>
      <c r="L14" s="35"/>
    </row>
    <row r="15" spans="1:12" x14ac:dyDescent="0.3">
      <c r="A15" s="20">
        <v>12</v>
      </c>
      <c r="B15" s="11" t="s">
        <v>1275</v>
      </c>
      <c r="C15" s="48"/>
      <c r="D15" s="32"/>
      <c r="E15" s="32"/>
      <c r="F15" s="32"/>
      <c r="G15" s="35"/>
      <c r="H15" s="48"/>
      <c r="I15" s="32"/>
      <c r="J15" s="32"/>
      <c r="K15" s="32"/>
      <c r="L15" s="35"/>
    </row>
    <row r="16" spans="1:12" x14ac:dyDescent="0.3">
      <c r="A16" s="20">
        <v>13</v>
      </c>
      <c r="B16" s="11" t="s">
        <v>1276</v>
      </c>
      <c r="C16" s="48"/>
      <c r="D16" s="32"/>
      <c r="E16" s="32"/>
      <c r="F16" s="32"/>
      <c r="G16" s="35"/>
      <c r="H16" s="48"/>
      <c r="I16" s="32"/>
      <c r="J16" s="32"/>
      <c r="K16" s="32"/>
      <c r="L16" s="35"/>
    </row>
    <row r="17" spans="1:12" x14ac:dyDescent="0.3">
      <c r="A17" s="20">
        <v>14</v>
      </c>
      <c r="B17" s="11" t="s">
        <v>1277</v>
      </c>
      <c r="C17" s="48"/>
      <c r="D17" s="32"/>
      <c r="E17" s="32"/>
      <c r="F17" s="32"/>
      <c r="G17" s="33"/>
      <c r="H17" s="48"/>
      <c r="I17" s="32"/>
      <c r="J17" s="32"/>
      <c r="K17" s="32"/>
      <c r="L17" s="33"/>
    </row>
    <row r="18" spans="1:12" x14ac:dyDescent="0.3">
      <c r="A18" s="20">
        <v>15</v>
      </c>
      <c r="B18" s="11" t="s">
        <v>1278</v>
      </c>
      <c r="C18" s="48"/>
      <c r="D18" s="32"/>
      <c r="E18" s="32"/>
      <c r="F18" s="32"/>
      <c r="G18" s="35"/>
      <c r="H18" s="48"/>
      <c r="I18" s="32"/>
      <c r="J18" s="32"/>
      <c r="K18" s="32"/>
      <c r="L18" s="35"/>
    </row>
    <row r="19" spans="1:12" x14ac:dyDescent="0.3">
      <c r="A19" s="20">
        <v>16</v>
      </c>
      <c r="B19" s="11" t="s">
        <v>1279</v>
      </c>
      <c r="C19" s="48"/>
      <c r="D19" s="32"/>
      <c r="E19" s="32"/>
      <c r="F19" s="32"/>
      <c r="G19" s="33"/>
      <c r="H19" s="48"/>
      <c r="I19" s="32"/>
      <c r="J19" s="32"/>
      <c r="K19" s="32"/>
      <c r="L19" s="33"/>
    </row>
    <row r="20" spans="1:12" x14ac:dyDescent="0.3">
      <c r="A20" s="20">
        <v>17</v>
      </c>
      <c r="B20" s="11" t="s">
        <v>1280</v>
      </c>
      <c r="C20" s="48"/>
      <c r="D20" s="32"/>
      <c r="E20" s="32"/>
      <c r="F20" s="32"/>
      <c r="G20" s="35"/>
      <c r="H20" s="48"/>
      <c r="I20" s="32"/>
      <c r="J20" s="32"/>
      <c r="K20" s="32"/>
      <c r="L20" s="35"/>
    </row>
    <row r="21" spans="1:12" x14ac:dyDescent="0.3">
      <c r="A21" s="20">
        <v>18</v>
      </c>
      <c r="B21" s="11" t="s">
        <v>1281</v>
      </c>
      <c r="C21" s="48"/>
      <c r="D21" s="32"/>
      <c r="E21" s="32"/>
      <c r="F21" s="32"/>
      <c r="G21" s="35"/>
      <c r="H21" s="48"/>
      <c r="I21" s="32"/>
      <c r="J21" s="32"/>
      <c r="K21" s="32"/>
      <c r="L21" s="35"/>
    </row>
    <row r="22" spans="1:12" x14ac:dyDescent="0.3">
      <c r="A22" s="20">
        <v>19</v>
      </c>
      <c r="B22" s="11" t="s">
        <v>1282</v>
      </c>
      <c r="C22" s="48"/>
      <c r="D22" s="32"/>
      <c r="E22" s="32"/>
      <c r="F22" s="32"/>
      <c r="G22" s="33"/>
      <c r="H22" s="48"/>
      <c r="I22" s="32"/>
      <c r="J22" s="32"/>
      <c r="K22" s="32"/>
      <c r="L22" s="33"/>
    </row>
    <row r="23" spans="1:12" x14ac:dyDescent="0.3">
      <c r="A23" s="20">
        <v>20</v>
      </c>
      <c r="B23" s="11" t="s">
        <v>1283</v>
      </c>
      <c r="C23" s="48"/>
      <c r="D23" s="32"/>
      <c r="E23" s="32"/>
      <c r="F23" s="32"/>
      <c r="G23" s="33"/>
      <c r="H23" s="48"/>
      <c r="I23" s="32"/>
      <c r="J23" s="32"/>
      <c r="K23" s="32"/>
      <c r="L23" s="33"/>
    </row>
    <row r="24" spans="1:12" x14ac:dyDescent="0.3">
      <c r="A24" s="20">
        <v>21</v>
      </c>
      <c r="B24" s="11" t="s">
        <v>1284</v>
      </c>
      <c r="C24" s="48"/>
      <c r="D24" s="32"/>
      <c r="E24" s="32"/>
      <c r="F24" s="32"/>
      <c r="G24" s="33"/>
      <c r="H24" s="48"/>
      <c r="I24" s="32"/>
      <c r="J24" s="32"/>
      <c r="K24" s="32"/>
      <c r="L24" s="33"/>
    </row>
    <row r="25" spans="1:12" x14ac:dyDescent="0.3">
      <c r="A25" s="20">
        <v>22</v>
      </c>
      <c r="B25" s="11" t="s">
        <v>1285</v>
      </c>
      <c r="C25" s="48"/>
      <c r="D25" s="32"/>
      <c r="E25" s="32"/>
      <c r="F25" s="32"/>
      <c r="G25" s="33"/>
      <c r="H25" s="48"/>
      <c r="I25" s="32"/>
      <c r="J25" s="32"/>
      <c r="K25" s="32"/>
      <c r="L25" s="33"/>
    </row>
    <row r="26" spans="1:12" x14ac:dyDescent="0.3">
      <c r="A26" s="20">
        <v>23</v>
      </c>
      <c r="B26" s="11" t="s">
        <v>1286</v>
      </c>
      <c r="C26" s="48"/>
      <c r="D26" s="32"/>
      <c r="E26" s="32"/>
      <c r="F26" s="32"/>
      <c r="G26" s="33"/>
      <c r="H26" s="48"/>
      <c r="I26" s="32"/>
      <c r="J26" s="32"/>
      <c r="K26" s="32"/>
      <c r="L26" s="33"/>
    </row>
    <row r="27" spans="1:12" x14ac:dyDescent="0.3">
      <c r="A27" s="20">
        <v>24</v>
      </c>
      <c r="B27" s="11" t="s">
        <v>1287</v>
      </c>
      <c r="C27" s="48"/>
      <c r="D27" s="32"/>
      <c r="E27" s="32"/>
      <c r="F27" s="32"/>
      <c r="G27" s="33"/>
      <c r="H27" s="48"/>
      <c r="I27" s="32"/>
      <c r="J27" s="32"/>
      <c r="K27" s="32"/>
      <c r="L27" s="33"/>
    </row>
    <row r="28" spans="1:12" x14ac:dyDescent="0.3">
      <c r="A28" s="20">
        <v>25</v>
      </c>
      <c r="B28" s="11" t="s">
        <v>1288</v>
      </c>
      <c r="C28" s="48"/>
      <c r="D28" s="32"/>
      <c r="E28" s="32"/>
      <c r="F28" s="32"/>
      <c r="G28" s="33"/>
      <c r="H28" s="48"/>
      <c r="I28" s="32"/>
      <c r="J28" s="32"/>
      <c r="K28" s="32"/>
      <c r="L28" s="33"/>
    </row>
    <row r="29" spans="1:12" x14ac:dyDescent="0.3">
      <c r="A29" s="20">
        <v>26</v>
      </c>
      <c r="B29" s="11" t="s">
        <v>1289</v>
      </c>
      <c r="C29" s="48"/>
      <c r="D29" s="32"/>
      <c r="E29" s="32"/>
      <c r="F29" s="32"/>
      <c r="G29" s="33"/>
      <c r="H29" s="48"/>
      <c r="I29" s="32"/>
      <c r="J29" s="32"/>
      <c r="K29" s="32"/>
      <c r="L29" s="33"/>
    </row>
    <row r="30" spans="1:12" x14ac:dyDescent="0.3">
      <c r="A30" s="20">
        <v>27</v>
      </c>
      <c r="B30" s="11" t="s">
        <v>1290</v>
      </c>
      <c r="C30" s="48"/>
      <c r="D30" s="32"/>
      <c r="E30" s="32"/>
      <c r="F30" s="32"/>
      <c r="G30" s="33"/>
      <c r="H30" s="48"/>
      <c r="I30" s="32"/>
      <c r="J30" s="32"/>
      <c r="K30" s="32"/>
      <c r="L30" s="33"/>
    </row>
    <row r="31" spans="1:12" x14ac:dyDescent="0.3">
      <c r="A31" s="20">
        <v>28</v>
      </c>
      <c r="B31" s="11" t="s">
        <v>1291</v>
      </c>
      <c r="C31" s="48"/>
      <c r="D31" s="32"/>
      <c r="E31" s="32"/>
      <c r="F31" s="32"/>
      <c r="G31" s="33"/>
      <c r="H31" s="48"/>
      <c r="I31" s="32"/>
      <c r="J31" s="32"/>
      <c r="K31" s="32"/>
      <c r="L31" s="33"/>
    </row>
    <row r="32" spans="1:12" x14ac:dyDescent="0.3">
      <c r="A32" s="20">
        <v>29</v>
      </c>
      <c r="B32" s="11" t="s">
        <v>1292</v>
      </c>
      <c r="C32" s="48"/>
      <c r="D32" s="32"/>
      <c r="E32" s="32"/>
      <c r="F32" s="32"/>
      <c r="G32" s="33"/>
      <c r="H32" s="48"/>
      <c r="I32" s="32"/>
      <c r="J32" s="32"/>
      <c r="K32" s="32"/>
      <c r="L32" s="33"/>
    </row>
    <row r="33" spans="1:12" x14ac:dyDescent="0.3">
      <c r="A33" s="20">
        <v>30</v>
      </c>
      <c r="B33" s="11" t="s">
        <v>1293</v>
      </c>
      <c r="C33" s="48"/>
      <c r="D33" s="32"/>
      <c r="E33" s="32"/>
      <c r="F33" s="32"/>
      <c r="G33" s="33"/>
      <c r="H33" s="48"/>
      <c r="I33" s="32"/>
      <c r="J33" s="32"/>
      <c r="K33" s="32"/>
      <c r="L33" s="33"/>
    </row>
    <row r="34" spans="1:12" x14ac:dyDescent="0.3">
      <c r="A34" s="20">
        <v>31</v>
      </c>
      <c r="B34" s="11" t="s">
        <v>1294</v>
      </c>
      <c r="C34" s="48"/>
      <c r="D34" s="32"/>
      <c r="E34" s="32"/>
      <c r="F34" s="32"/>
      <c r="G34" s="33"/>
      <c r="H34" s="48"/>
      <c r="I34" s="32"/>
      <c r="J34" s="32"/>
      <c r="K34" s="32"/>
      <c r="L34" s="33"/>
    </row>
    <row r="35" spans="1:12" x14ac:dyDescent="0.3">
      <c r="A35" s="20">
        <v>32</v>
      </c>
      <c r="B35" s="11" t="s">
        <v>1295</v>
      </c>
      <c r="C35" s="48"/>
      <c r="D35" s="32"/>
      <c r="E35" s="32"/>
      <c r="F35" s="32"/>
      <c r="G35" s="33"/>
      <c r="H35" s="48"/>
      <c r="I35" s="32"/>
      <c r="J35" s="32"/>
      <c r="K35" s="32"/>
      <c r="L35" s="33"/>
    </row>
    <row r="36" spans="1:12" x14ac:dyDescent="0.3">
      <c r="A36" s="20">
        <v>33</v>
      </c>
      <c r="B36" s="11" t="s">
        <v>1296</v>
      </c>
      <c r="C36" s="48"/>
      <c r="D36" s="32"/>
      <c r="E36" s="32"/>
      <c r="F36" s="32"/>
      <c r="G36" s="33"/>
      <c r="H36" s="48"/>
      <c r="I36" s="32"/>
      <c r="J36" s="32"/>
      <c r="K36" s="32"/>
      <c r="L36" s="33"/>
    </row>
    <row r="37" spans="1:12" x14ac:dyDescent="0.3">
      <c r="A37" s="49">
        <v>34</v>
      </c>
      <c r="B37" s="36" t="s">
        <v>1297</v>
      </c>
      <c r="C37" s="50"/>
      <c r="D37" s="37"/>
      <c r="E37" s="37"/>
      <c r="F37" s="37"/>
      <c r="G37" s="38"/>
      <c r="H37" s="50"/>
      <c r="I37" s="37"/>
      <c r="J37" s="37"/>
      <c r="K37" s="37"/>
      <c r="L37" s="38"/>
    </row>
    <row r="38" spans="1:12" customFormat="1" ht="15" customHeight="1" x14ac:dyDescent="0.3">
      <c r="A38" s="51">
        <v>35</v>
      </c>
      <c r="B38" s="39" t="s">
        <v>1298</v>
      </c>
      <c r="C38" s="52"/>
      <c r="D38" s="40"/>
      <c r="E38" s="40"/>
      <c r="F38" s="40"/>
      <c r="G38" s="41"/>
      <c r="H38" s="52"/>
      <c r="I38" s="40"/>
      <c r="J38" s="40"/>
      <c r="K38" s="40"/>
      <c r="L38" s="41"/>
    </row>
    <row r="39" spans="1:12" customFormat="1" ht="15.6" customHeight="1" x14ac:dyDescent="0.3">
      <c r="A39" s="158" t="s">
        <v>1253</v>
      </c>
      <c r="B39" s="141"/>
      <c r="C39" s="122" t="s">
        <v>1299</v>
      </c>
      <c r="D39" s="123"/>
      <c r="E39" s="126"/>
      <c r="F39" s="122" t="s">
        <v>1336</v>
      </c>
      <c r="G39" s="123"/>
      <c r="H39" s="123"/>
      <c r="I39" s="123"/>
      <c r="J39" s="123"/>
      <c r="K39" s="123"/>
      <c r="L39" s="126"/>
    </row>
    <row r="40" spans="1:12" customFormat="1" ht="15" customHeight="1" x14ac:dyDescent="0.3">
      <c r="A40" s="106"/>
      <c r="B40" s="108"/>
      <c r="C40" s="178" t="s">
        <v>1167</v>
      </c>
      <c r="D40" s="117"/>
      <c r="E40" s="127"/>
      <c r="F40" s="122" t="s">
        <v>1167</v>
      </c>
      <c r="G40" s="123"/>
      <c r="H40" s="126"/>
      <c r="I40" s="122" t="s">
        <v>1337</v>
      </c>
      <c r="J40" s="123"/>
      <c r="K40" s="123"/>
      <c r="L40" s="126"/>
    </row>
    <row r="41" spans="1:12" customFormat="1" ht="26.4" customHeight="1" x14ac:dyDescent="0.3">
      <c r="A41" s="189"/>
      <c r="B41" s="190"/>
      <c r="C41" s="45" t="s">
        <v>1160</v>
      </c>
      <c r="D41" s="46" t="s">
        <v>1193</v>
      </c>
      <c r="E41" s="47" t="s">
        <v>1304</v>
      </c>
      <c r="F41" s="45" t="s">
        <v>1160</v>
      </c>
      <c r="G41" s="46" t="s">
        <v>1213</v>
      </c>
      <c r="H41" s="47" t="s">
        <v>1304</v>
      </c>
      <c r="I41" s="45" t="s">
        <v>1160</v>
      </c>
      <c r="J41" s="46" t="s">
        <v>1193</v>
      </c>
      <c r="K41" s="191" t="s">
        <v>1338</v>
      </c>
      <c r="L41" s="192"/>
    </row>
    <row r="42" spans="1:12" customFormat="1" ht="15" customHeight="1" x14ac:dyDescent="0.3">
      <c r="A42" s="28">
        <v>1</v>
      </c>
      <c r="B42" s="53" t="s">
        <v>1308</v>
      </c>
      <c r="C42" s="48"/>
      <c r="D42" s="32"/>
      <c r="E42" s="33"/>
      <c r="F42" s="48">
        <v>447360</v>
      </c>
      <c r="G42" s="32">
        <v>3137540</v>
      </c>
      <c r="H42" s="33">
        <v>2966780</v>
      </c>
      <c r="I42" s="48">
        <v>46.14</v>
      </c>
      <c r="J42" s="32">
        <v>42.62</v>
      </c>
      <c r="K42" s="173">
        <v>44.58</v>
      </c>
      <c r="L42" s="174"/>
    </row>
    <row r="43" spans="1:12" x14ac:dyDescent="0.3">
      <c r="A43" s="20">
        <v>2</v>
      </c>
      <c r="B43" s="54" t="s">
        <v>1260</v>
      </c>
      <c r="C43" s="48">
        <v>131813.12</v>
      </c>
      <c r="D43" s="32">
        <v>953705.24</v>
      </c>
      <c r="E43" s="33">
        <v>900939.8</v>
      </c>
      <c r="F43" s="48">
        <v>969500</v>
      </c>
      <c r="G43" s="32">
        <v>7362200</v>
      </c>
      <c r="H43" s="33">
        <v>6654300</v>
      </c>
      <c r="I43" s="48">
        <v>100</v>
      </c>
      <c r="J43" s="32">
        <v>100</v>
      </c>
      <c r="K43" s="173">
        <v>100</v>
      </c>
      <c r="L43" s="174"/>
    </row>
    <row r="44" spans="1:12" x14ac:dyDescent="0.3">
      <c r="A44" s="20">
        <v>3</v>
      </c>
      <c r="B44" s="54" t="s">
        <v>1339</v>
      </c>
      <c r="C44" s="48">
        <v>127617.36</v>
      </c>
      <c r="D44" s="32">
        <v>921463</v>
      </c>
      <c r="E44" s="33">
        <v>870607.15</v>
      </c>
      <c r="F44" s="48">
        <v>1141084.6200000001</v>
      </c>
      <c r="G44" s="32">
        <v>8391729.3300000001</v>
      </c>
      <c r="H44" s="33">
        <v>7761283.7800000003</v>
      </c>
      <c r="I44" s="48">
        <v>117.7</v>
      </c>
      <c r="J44" s="32">
        <v>113.98</v>
      </c>
      <c r="K44" s="173">
        <v>116.64</v>
      </c>
      <c r="L44" s="174"/>
    </row>
    <row r="45" spans="1:12" x14ac:dyDescent="0.3">
      <c r="A45" s="20">
        <v>4</v>
      </c>
      <c r="B45" s="54" t="s">
        <v>1261</v>
      </c>
      <c r="C45" s="48">
        <v>4195.76</v>
      </c>
      <c r="D45" s="32">
        <v>32242.240000000002</v>
      </c>
      <c r="E45" s="33">
        <v>30332.65</v>
      </c>
      <c r="F45" s="48">
        <v>271027.62</v>
      </c>
      <c r="G45" s="32">
        <v>2075569.75</v>
      </c>
      <c r="H45" s="33">
        <v>1820667.3</v>
      </c>
      <c r="I45" s="48">
        <v>27.96</v>
      </c>
      <c r="J45" s="32">
        <v>28.19</v>
      </c>
      <c r="K45" s="173">
        <v>27.36</v>
      </c>
      <c r="L45" s="174"/>
    </row>
    <row r="46" spans="1:12" x14ac:dyDescent="0.3">
      <c r="A46" s="20">
        <v>5</v>
      </c>
      <c r="B46" s="54" t="s">
        <v>1262</v>
      </c>
      <c r="C46" s="48">
        <v>741.87</v>
      </c>
      <c r="D46" s="32">
        <v>4873.87</v>
      </c>
      <c r="E46" s="33">
        <v>5128.34</v>
      </c>
      <c r="F46" s="48">
        <v>42561</v>
      </c>
      <c r="G46" s="32">
        <v>282708</v>
      </c>
      <c r="H46" s="33">
        <v>285006</v>
      </c>
      <c r="I46" s="48">
        <v>4.45</v>
      </c>
      <c r="J46" s="32">
        <v>4.28</v>
      </c>
      <c r="K46" s="173">
        <v>4.28</v>
      </c>
      <c r="L46" s="174"/>
    </row>
    <row r="47" spans="1:12" x14ac:dyDescent="0.3">
      <c r="A47" s="20">
        <v>6</v>
      </c>
      <c r="B47" s="54" t="s">
        <v>1340</v>
      </c>
      <c r="C47" s="48">
        <v>27166.73</v>
      </c>
      <c r="D47" s="32">
        <v>202610.49</v>
      </c>
      <c r="E47" s="33">
        <v>142210.46</v>
      </c>
      <c r="F47" s="48">
        <v>61953.78</v>
      </c>
      <c r="G47" s="32">
        <v>472065.45</v>
      </c>
      <c r="H47" s="33">
        <v>374238.04</v>
      </c>
      <c r="I47" s="48">
        <v>4.0199999999999996</v>
      </c>
      <c r="J47" s="32">
        <v>5.62</v>
      </c>
      <c r="K47" s="173">
        <v>5.62</v>
      </c>
      <c r="L47" s="174"/>
    </row>
    <row r="48" spans="1:12" x14ac:dyDescent="0.3">
      <c r="A48" s="20">
        <v>7</v>
      </c>
      <c r="B48" s="54" t="s">
        <v>1313</v>
      </c>
      <c r="C48" s="48">
        <v>574.99</v>
      </c>
      <c r="D48" s="32">
        <v>4690.43</v>
      </c>
      <c r="E48" s="33">
        <v>6026.12</v>
      </c>
      <c r="F48" s="48" t="s">
        <v>1309</v>
      </c>
      <c r="G48" s="32" t="s">
        <v>1309</v>
      </c>
      <c r="H48" s="33" t="s">
        <v>1309</v>
      </c>
      <c r="I48" s="48" t="s">
        <v>1309</v>
      </c>
      <c r="J48" s="32" t="s">
        <v>1309</v>
      </c>
      <c r="K48" s="173" t="s">
        <v>1309</v>
      </c>
      <c r="L48" s="174"/>
    </row>
    <row r="49" spans="1:12" x14ac:dyDescent="0.3">
      <c r="A49" s="20">
        <v>8</v>
      </c>
      <c r="B49" s="54" t="s">
        <v>1314</v>
      </c>
      <c r="C49" s="48">
        <v>32679.35</v>
      </c>
      <c r="D49" s="32">
        <v>244417.03</v>
      </c>
      <c r="E49" s="33">
        <v>183697.57</v>
      </c>
      <c r="F49" s="48" t="s">
        <v>1309</v>
      </c>
      <c r="G49" s="32" t="s">
        <v>1309</v>
      </c>
      <c r="H49" s="33" t="s">
        <v>1309</v>
      </c>
      <c r="I49" s="48" t="s">
        <v>1309</v>
      </c>
      <c r="J49" s="32" t="s">
        <v>1309</v>
      </c>
      <c r="K49" s="173" t="s">
        <v>1309</v>
      </c>
      <c r="L49" s="174"/>
    </row>
    <row r="50" spans="1:12" customFormat="1" ht="15" customHeight="1" x14ac:dyDescent="0.3">
      <c r="A50" s="21">
        <v>9</v>
      </c>
      <c r="B50" s="55" t="s">
        <v>1341</v>
      </c>
      <c r="C50" s="56">
        <v>99133.77</v>
      </c>
      <c r="D50" s="44">
        <v>709288.21</v>
      </c>
      <c r="E50" s="57">
        <v>717242.23</v>
      </c>
      <c r="F50" s="56">
        <v>99231.74</v>
      </c>
      <c r="G50" s="44">
        <v>709984.44</v>
      </c>
      <c r="H50" s="57">
        <v>717944.02</v>
      </c>
      <c r="I50" s="56">
        <v>11.98</v>
      </c>
      <c r="J50" s="44">
        <v>10.79</v>
      </c>
      <c r="K50" s="176">
        <v>10.79</v>
      </c>
      <c r="L50" s="177"/>
    </row>
    <row r="51" spans="1:12" customFormat="1" ht="15" customHeight="1" x14ac:dyDescent="0.3">
      <c r="A51" s="158" t="s">
        <v>1342</v>
      </c>
      <c r="B51" s="159"/>
      <c r="C51" s="159"/>
      <c r="D51" s="159"/>
      <c r="E51" s="159"/>
      <c r="F51" s="122" t="s">
        <v>1159</v>
      </c>
      <c r="G51" s="126"/>
      <c r="H51" s="122" t="s">
        <v>1158</v>
      </c>
      <c r="I51" s="123"/>
      <c r="J51" s="123"/>
      <c r="K51" s="123"/>
      <c r="L51" s="126"/>
    </row>
    <row r="52" spans="1:12" customFormat="1" ht="15" customHeight="1" x14ac:dyDescent="0.3">
      <c r="A52" s="189"/>
      <c r="B52" s="202"/>
      <c r="C52" s="202"/>
      <c r="D52" s="202"/>
      <c r="E52" s="202"/>
      <c r="F52" s="58" t="s">
        <v>1160</v>
      </c>
      <c r="G52" s="59" t="s">
        <v>1193</v>
      </c>
      <c r="H52" s="193" t="s">
        <v>1160</v>
      </c>
      <c r="I52" s="194"/>
      <c r="J52" s="195" t="s">
        <v>1193</v>
      </c>
      <c r="K52" s="196"/>
      <c r="L52" s="197"/>
    </row>
    <row r="53" spans="1:12" customFormat="1" ht="15" customHeight="1" x14ac:dyDescent="0.3">
      <c r="A53" s="28">
        <v>1</v>
      </c>
      <c r="B53" s="198" t="s">
        <v>1343</v>
      </c>
      <c r="C53" s="199"/>
      <c r="D53" s="199"/>
      <c r="E53" s="200"/>
      <c r="F53" s="32">
        <v>0.41</v>
      </c>
      <c r="G53" s="33">
        <v>0.39</v>
      </c>
      <c r="H53" s="180">
        <v>0.54</v>
      </c>
      <c r="I53" s="181"/>
      <c r="J53" s="173">
        <v>0.5</v>
      </c>
      <c r="K53" s="201"/>
      <c r="L53" s="174"/>
    </row>
    <row r="54" spans="1:12" x14ac:dyDescent="0.3">
      <c r="A54" s="20">
        <v>2</v>
      </c>
      <c r="B54" s="160" t="s">
        <v>1344</v>
      </c>
      <c r="C54" s="139"/>
      <c r="D54" s="139"/>
      <c r="E54" s="179"/>
      <c r="F54" s="32">
        <v>10.23</v>
      </c>
      <c r="G54" s="33">
        <v>9.6300000000000008</v>
      </c>
      <c r="H54" s="180">
        <v>11.97</v>
      </c>
      <c r="I54" s="181"/>
      <c r="J54" s="173">
        <v>10.78</v>
      </c>
      <c r="K54" s="201"/>
      <c r="L54" s="174"/>
    </row>
    <row r="55" spans="1:12" x14ac:dyDescent="0.3">
      <c r="A55" s="20">
        <v>3</v>
      </c>
      <c r="B55" s="160" t="s">
        <v>1345</v>
      </c>
      <c r="C55" s="139"/>
      <c r="D55" s="139"/>
      <c r="E55" s="179"/>
      <c r="F55" s="32">
        <v>99.26</v>
      </c>
      <c r="G55" s="33">
        <v>99.28</v>
      </c>
      <c r="H55" s="180">
        <v>99.06</v>
      </c>
      <c r="I55" s="181"/>
      <c r="J55" s="173">
        <v>98.82</v>
      </c>
      <c r="K55" s="201"/>
      <c r="L55" s="174"/>
    </row>
    <row r="56" spans="1:12" x14ac:dyDescent="0.3">
      <c r="A56" s="20">
        <v>4</v>
      </c>
      <c r="B56" s="160" t="s">
        <v>1346</v>
      </c>
      <c r="C56" s="139"/>
      <c r="D56" s="139"/>
      <c r="E56" s="179"/>
      <c r="F56" s="32">
        <v>78.87</v>
      </c>
      <c r="G56" s="33">
        <v>77.95</v>
      </c>
      <c r="H56" s="180">
        <v>80.209999999999994</v>
      </c>
      <c r="I56" s="181"/>
      <c r="J56" s="173">
        <v>79.349999999999994</v>
      </c>
      <c r="K56" s="201"/>
      <c r="L56" s="174"/>
    </row>
    <row r="57" spans="1:12" x14ac:dyDescent="0.3">
      <c r="A57" s="20">
        <v>5</v>
      </c>
      <c r="B57" s="160" t="s">
        <v>1347</v>
      </c>
      <c r="C57" s="139"/>
      <c r="D57" s="139"/>
      <c r="E57" s="179"/>
      <c r="F57" s="32">
        <v>99.9</v>
      </c>
      <c r="G57" s="33">
        <v>99.9</v>
      </c>
      <c r="H57" s="180">
        <v>99.9</v>
      </c>
      <c r="I57" s="181"/>
      <c r="J57" s="173">
        <v>99.7</v>
      </c>
      <c r="K57" s="201"/>
      <c r="L57" s="174"/>
    </row>
    <row r="58" spans="1:12" x14ac:dyDescent="0.3">
      <c r="A58" s="20">
        <v>6</v>
      </c>
      <c r="B58" s="160" t="s">
        <v>1348</v>
      </c>
      <c r="C58" s="139"/>
      <c r="D58" s="139"/>
      <c r="E58" s="179"/>
      <c r="F58" s="32">
        <v>77.760000000000005</v>
      </c>
      <c r="G58" s="33">
        <v>77.05</v>
      </c>
      <c r="H58" s="180">
        <v>90.88</v>
      </c>
      <c r="I58" s="181"/>
      <c r="J58" s="173">
        <v>82.46</v>
      </c>
      <c r="K58" s="201"/>
      <c r="L58" s="174"/>
    </row>
    <row r="59" spans="1:12" x14ac:dyDescent="0.3">
      <c r="A59" s="20">
        <v>7</v>
      </c>
      <c r="B59" s="160" t="s">
        <v>1349</v>
      </c>
      <c r="C59" s="139"/>
      <c r="D59" s="139"/>
      <c r="E59" s="179"/>
      <c r="F59" s="32">
        <v>81.17</v>
      </c>
      <c r="G59" s="33">
        <v>82.36</v>
      </c>
      <c r="H59" s="180">
        <v>92.14</v>
      </c>
      <c r="I59" s="181"/>
      <c r="J59" s="173">
        <v>86.05</v>
      </c>
      <c r="K59" s="201"/>
      <c r="L59" s="174"/>
    </row>
    <row r="60" spans="1:12" x14ac:dyDescent="0.3">
      <c r="A60" s="20">
        <v>8</v>
      </c>
      <c r="B60" s="160" t="s">
        <v>1350</v>
      </c>
      <c r="C60" s="139"/>
      <c r="D60" s="139"/>
      <c r="E60" s="179"/>
      <c r="F60" s="32">
        <v>81.03</v>
      </c>
      <c r="G60" s="33">
        <v>82.15</v>
      </c>
      <c r="H60" s="180">
        <v>91.98</v>
      </c>
      <c r="I60" s="181"/>
      <c r="J60" s="173">
        <v>85.74</v>
      </c>
      <c r="K60" s="201"/>
      <c r="L60" s="174"/>
    </row>
    <row r="61" spans="1:12" x14ac:dyDescent="0.3">
      <c r="A61" s="20">
        <v>9</v>
      </c>
      <c r="B61" s="160" t="s">
        <v>1351</v>
      </c>
      <c r="C61" s="139"/>
      <c r="D61" s="139"/>
      <c r="E61" s="179"/>
      <c r="F61" s="32">
        <v>75.290000000000006</v>
      </c>
      <c r="G61" s="33">
        <v>74.45</v>
      </c>
      <c r="H61" s="180">
        <v>87.78</v>
      </c>
      <c r="I61" s="181"/>
      <c r="J61" s="173">
        <v>79.680000000000007</v>
      </c>
      <c r="K61" s="201"/>
      <c r="L61" s="174"/>
    </row>
    <row r="62" spans="1:12" x14ac:dyDescent="0.3">
      <c r="A62" s="20">
        <v>10</v>
      </c>
      <c r="B62" s="160" t="s">
        <v>1352</v>
      </c>
      <c r="C62" s="139"/>
      <c r="D62" s="139"/>
      <c r="E62" s="179"/>
      <c r="F62" s="32">
        <v>78.7</v>
      </c>
      <c r="G62" s="33">
        <v>79.72</v>
      </c>
      <c r="H62" s="180">
        <v>89.14</v>
      </c>
      <c r="I62" s="181"/>
      <c r="J62" s="173">
        <v>83.23</v>
      </c>
      <c r="K62" s="201"/>
      <c r="L62" s="174"/>
    </row>
    <row r="63" spans="1:12" x14ac:dyDescent="0.3">
      <c r="A63" s="20">
        <v>11</v>
      </c>
      <c r="B63" s="160" t="s">
        <v>1353</v>
      </c>
      <c r="C63" s="139"/>
      <c r="D63" s="139"/>
      <c r="E63" s="179"/>
      <c r="F63" s="32">
        <v>51.62</v>
      </c>
      <c r="G63" s="33">
        <v>49.99</v>
      </c>
      <c r="H63" s="180">
        <v>30.82</v>
      </c>
      <c r="I63" s="181"/>
      <c r="J63" s="173">
        <v>44.15</v>
      </c>
      <c r="K63" s="201"/>
      <c r="L63" s="174"/>
    </row>
    <row r="64" spans="1:12" x14ac:dyDescent="0.3">
      <c r="A64" s="20">
        <v>12</v>
      </c>
      <c r="B64" s="160" t="s">
        <v>1354</v>
      </c>
      <c r="C64" s="139"/>
      <c r="D64" s="139"/>
      <c r="E64" s="179"/>
      <c r="F64" s="32">
        <v>6.39</v>
      </c>
      <c r="G64" s="33">
        <v>6.41</v>
      </c>
      <c r="H64" s="180">
        <v>4.0199999999999996</v>
      </c>
      <c r="I64" s="181"/>
      <c r="J64" s="173">
        <v>5.62</v>
      </c>
      <c r="K64" s="201"/>
      <c r="L64" s="174"/>
    </row>
    <row r="65" spans="1:12" x14ac:dyDescent="0.3">
      <c r="A65" s="20">
        <v>13</v>
      </c>
      <c r="B65" s="160" t="s">
        <v>1355</v>
      </c>
      <c r="C65" s="139"/>
      <c r="D65" s="139"/>
      <c r="E65" s="179"/>
      <c r="F65" s="32">
        <v>4.3899999999999997</v>
      </c>
      <c r="G65" s="33">
        <v>3.84</v>
      </c>
      <c r="H65" s="180">
        <v>4.45</v>
      </c>
      <c r="I65" s="181"/>
      <c r="J65" s="173">
        <v>4.28</v>
      </c>
      <c r="K65" s="201"/>
      <c r="L65" s="174"/>
    </row>
    <row r="66" spans="1:12" x14ac:dyDescent="0.3">
      <c r="A66" s="20">
        <v>14</v>
      </c>
      <c r="B66" s="160" t="s">
        <v>1356</v>
      </c>
      <c r="C66" s="139"/>
      <c r="D66" s="139"/>
      <c r="E66" s="179"/>
      <c r="F66" s="32">
        <v>100.01</v>
      </c>
      <c r="G66" s="33">
        <v>99.88</v>
      </c>
      <c r="H66" s="180">
        <v>100.01</v>
      </c>
      <c r="I66" s="181"/>
      <c r="J66" s="173">
        <v>101.84</v>
      </c>
      <c r="K66" s="201"/>
      <c r="L66" s="174"/>
    </row>
    <row r="67" spans="1:12" x14ac:dyDescent="0.3">
      <c r="A67" s="20">
        <v>15</v>
      </c>
      <c r="B67" s="160" t="s">
        <v>1357</v>
      </c>
      <c r="C67" s="139"/>
      <c r="D67" s="139"/>
      <c r="E67" s="179"/>
      <c r="F67" s="32">
        <v>84.52</v>
      </c>
      <c r="G67" s="33">
        <v>83.49</v>
      </c>
      <c r="H67" s="180">
        <v>84.42</v>
      </c>
      <c r="I67" s="181"/>
      <c r="J67" s="173">
        <v>84.63</v>
      </c>
      <c r="K67" s="201"/>
      <c r="L67" s="174"/>
    </row>
    <row r="68" spans="1:12" x14ac:dyDescent="0.3">
      <c r="A68" s="20">
        <v>16</v>
      </c>
      <c r="B68" s="160" t="s">
        <v>1358</v>
      </c>
      <c r="C68" s="139"/>
      <c r="D68" s="139"/>
      <c r="E68" s="179"/>
      <c r="F68" s="32">
        <v>6.3897679215999998</v>
      </c>
      <c r="G68" s="33">
        <v>6.4195356007699997</v>
      </c>
      <c r="H68" s="180">
        <v>4.0214615460100003</v>
      </c>
      <c r="I68" s="181"/>
      <c r="J68" s="173">
        <v>5.5226020768500002</v>
      </c>
      <c r="K68" s="201"/>
      <c r="L68" s="174"/>
    </row>
    <row r="69" spans="1:12" x14ac:dyDescent="0.3">
      <c r="A69" s="20">
        <v>17</v>
      </c>
      <c r="B69" s="160" t="s">
        <v>1359</v>
      </c>
      <c r="C69" s="139"/>
      <c r="D69" s="139"/>
      <c r="E69" s="179"/>
      <c r="F69" s="32">
        <v>100.01</v>
      </c>
      <c r="G69" s="33">
        <v>99.88</v>
      </c>
      <c r="H69" s="180">
        <v>100.01</v>
      </c>
      <c r="I69" s="181"/>
      <c r="J69" s="173">
        <v>101.84</v>
      </c>
      <c r="K69" s="201"/>
      <c r="L69" s="174"/>
    </row>
    <row r="70" spans="1:12" x14ac:dyDescent="0.3">
      <c r="A70" s="20">
        <v>18</v>
      </c>
      <c r="B70" s="160" t="s">
        <v>1360</v>
      </c>
      <c r="C70" s="139"/>
      <c r="D70" s="139"/>
      <c r="E70" s="179"/>
      <c r="F70" s="32">
        <v>1.6</v>
      </c>
      <c r="G70" s="33">
        <v>2.14</v>
      </c>
      <c r="H70" s="180">
        <v>4.9400000000000004</v>
      </c>
      <c r="I70" s="181"/>
      <c r="J70" s="173">
        <v>3.1</v>
      </c>
      <c r="K70" s="201"/>
      <c r="L70" s="174"/>
    </row>
    <row r="71" spans="1:12" x14ac:dyDescent="0.3">
      <c r="A71" s="20">
        <v>19</v>
      </c>
      <c r="B71" s="160" t="s">
        <v>1361</v>
      </c>
      <c r="C71" s="139"/>
      <c r="D71" s="139"/>
      <c r="E71" s="179"/>
      <c r="F71" s="32">
        <v>22063</v>
      </c>
      <c r="G71" s="33">
        <v>172130</v>
      </c>
      <c r="H71" s="180">
        <v>26175</v>
      </c>
      <c r="I71" s="181"/>
      <c r="J71" s="173">
        <v>150609</v>
      </c>
      <c r="K71" s="201"/>
      <c r="L71" s="174"/>
    </row>
    <row r="72" spans="1:12" x14ac:dyDescent="0.3">
      <c r="A72" s="20">
        <v>20</v>
      </c>
      <c r="B72" s="160" t="s">
        <v>1362</v>
      </c>
      <c r="C72" s="139"/>
      <c r="D72" s="139"/>
      <c r="E72" s="179"/>
      <c r="F72" s="32">
        <v>17317</v>
      </c>
      <c r="G72" s="33">
        <v>121972</v>
      </c>
      <c r="H72" s="180">
        <v>17338</v>
      </c>
      <c r="I72" s="181"/>
      <c r="J72" s="173">
        <v>114987</v>
      </c>
      <c r="K72" s="201"/>
      <c r="L72" s="174"/>
    </row>
    <row r="73" spans="1:12" x14ac:dyDescent="0.3">
      <c r="A73" s="20">
        <v>21</v>
      </c>
      <c r="B73" s="160" t="s">
        <v>1363</v>
      </c>
      <c r="C73" s="139"/>
      <c r="D73" s="139"/>
      <c r="E73" s="179"/>
      <c r="F73" s="32">
        <v>703</v>
      </c>
      <c r="G73" s="33">
        <v>1865</v>
      </c>
      <c r="H73" s="180">
        <v>1262</v>
      </c>
      <c r="I73" s="181"/>
      <c r="J73" s="173">
        <v>3932</v>
      </c>
      <c r="K73" s="201"/>
      <c r="L73" s="174"/>
    </row>
    <row r="74" spans="1:12" x14ac:dyDescent="0.3">
      <c r="A74" s="20">
        <v>22</v>
      </c>
      <c r="B74" s="160" t="s">
        <v>1364</v>
      </c>
      <c r="C74" s="139"/>
      <c r="D74" s="139"/>
      <c r="E74" s="179"/>
      <c r="F74" s="32">
        <v>9180</v>
      </c>
      <c r="G74" s="33">
        <v>79340</v>
      </c>
      <c r="H74" s="180">
        <v>10160</v>
      </c>
      <c r="I74" s="181"/>
      <c r="J74" s="173">
        <v>84290</v>
      </c>
      <c r="K74" s="201"/>
      <c r="L74" s="174"/>
    </row>
    <row r="75" spans="1:12" x14ac:dyDescent="0.3">
      <c r="A75" s="20">
        <v>23</v>
      </c>
      <c r="B75" s="160" t="s">
        <v>1365</v>
      </c>
      <c r="C75" s="139"/>
      <c r="D75" s="139"/>
      <c r="E75" s="179"/>
      <c r="F75" s="32">
        <v>42.29</v>
      </c>
      <c r="G75" s="33">
        <v>41.28</v>
      </c>
      <c r="H75" s="180">
        <v>44.98</v>
      </c>
      <c r="I75" s="181"/>
      <c r="J75" s="173">
        <v>41.77</v>
      </c>
      <c r="K75" s="201"/>
      <c r="L75" s="174"/>
    </row>
    <row r="76" spans="1:12" x14ac:dyDescent="0.3">
      <c r="A76" s="20">
        <v>24</v>
      </c>
      <c r="B76" s="160" t="s">
        <v>1366</v>
      </c>
      <c r="C76" s="139"/>
      <c r="D76" s="139"/>
      <c r="E76" s="179"/>
      <c r="F76" s="32">
        <v>41.34</v>
      </c>
      <c r="G76" s="33">
        <v>40.200000000000003</v>
      </c>
      <c r="H76" s="180">
        <v>43.98</v>
      </c>
      <c r="I76" s="181"/>
      <c r="J76" s="173">
        <v>40.5</v>
      </c>
      <c r="K76" s="201"/>
      <c r="L76" s="174"/>
    </row>
    <row r="77" spans="1:12" x14ac:dyDescent="0.3">
      <c r="A77" s="20">
        <v>25</v>
      </c>
      <c r="B77" s="160" t="s">
        <v>1367</v>
      </c>
      <c r="C77" s="139"/>
      <c r="D77" s="139"/>
      <c r="E77" s="179"/>
      <c r="F77" s="32">
        <v>41.85</v>
      </c>
      <c r="G77" s="33">
        <v>43.65</v>
      </c>
      <c r="H77" s="180">
        <v>39.61</v>
      </c>
      <c r="I77" s="181"/>
      <c r="J77" s="173">
        <v>39.61</v>
      </c>
      <c r="K77" s="201"/>
      <c r="L77" s="174"/>
    </row>
    <row r="78" spans="1:12" x14ac:dyDescent="0.3">
      <c r="A78" s="20">
        <v>26</v>
      </c>
      <c r="B78" s="160" t="s">
        <v>1368</v>
      </c>
      <c r="C78" s="139"/>
      <c r="D78" s="139"/>
      <c r="E78" s="179"/>
      <c r="F78" s="32">
        <v>40.909999999999997</v>
      </c>
      <c r="G78" s="33">
        <v>42.51</v>
      </c>
      <c r="H78" s="180">
        <v>36.869999999999997</v>
      </c>
      <c r="I78" s="181"/>
      <c r="J78" s="173">
        <v>38.409999999999997</v>
      </c>
      <c r="K78" s="201"/>
      <c r="L78" s="174"/>
    </row>
    <row r="79" spans="1:12" x14ac:dyDescent="0.3">
      <c r="A79" s="20">
        <v>27</v>
      </c>
      <c r="B79" s="160" t="s">
        <v>1369</v>
      </c>
      <c r="C79" s="139"/>
      <c r="D79" s="139"/>
      <c r="E79" s="179"/>
      <c r="F79" s="32"/>
      <c r="G79" s="33"/>
      <c r="H79" s="180"/>
      <c r="I79" s="181"/>
      <c r="J79" s="173"/>
      <c r="K79" s="201"/>
      <c r="L79" s="174"/>
    </row>
    <row r="80" spans="1:12" x14ac:dyDescent="0.3">
      <c r="A80" s="20">
        <v>28</v>
      </c>
      <c r="B80" s="160" t="s">
        <v>1370</v>
      </c>
      <c r="C80" s="139"/>
      <c r="D80" s="139"/>
      <c r="E80" s="179"/>
      <c r="F80" s="32">
        <v>0</v>
      </c>
      <c r="G80" s="33">
        <v>0</v>
      </c>
      <c r="H80" s="180">
        <v>0</v>
      </c>
      <c r="I80" s="181"/>
      <c r="J80" s="173">
        <v>0</v>
      </c>
      <c r="K80" s="201"/>
      <c r="L80" s="174"/>
    </row>
    <row r="81" spans="1:12" x14ac:dyDescent="0.3">
      <c r="A81" s="20">
        <v>29</v>
      </c>
      <c r="B81" s="160" t="s">
        <v>1371</v>
      </c>
      <c r="C81" s="139"/>
      <c r="D81" s="139"/>
      <c r="E81" s="179"/>
      <c r="F81" s="32"/>
      <c r="G81" s="33"/>
      <c r="H81" s="180"/>
      <c r="I81" s="181"/>
      <c r="J81" s="173"/>
      <c r="K81" s="201"/>
      <c r="L81" s="174"/>
    </row>
    <row r="82" spans="1:12" x14ac:dyDescent="0.3">
      <c r="A82" s="20">
        <v>30</v>
      </c>
      <c r="B82" s="160" t="s">
        <v>1372</v>
      </c>
      <c r="C82" s="139"/>
      <c r="D82" s="139"/>
      <c r="E82" s="179"/>
      <c r="F82" s="32">
        <v>0</v>
      </c>
      <c r="G82" s="33">
        <v>0</v>
      </c>
      <c r="H82" s="180">
        <v>14227.5</v>
      </c>
      <c r="I82" s="181"/>
      <c r="J82" s="173">
        <v>40170.6</v>
      </c>
      <c r="K82" s="201"/>
      <c r="L82" s="174"/>
    </row>
    <row r="83" spans="1:12" x14ac:dyDescent="0.3">
      <c r="A83" s="20">
        <v>31</v>
      </c>
      <c r="B83" s="160" t="s">
        <v>1373</v>
      </c>
      <c r="C83" s="139"/>
      <c r="D83" s="139"/>
      <c r="E83" s="179"/>
      <c r="F83" s="32"/>
      <c r="G83" s="33"/>
      <c r="H83" s="180"/>
      <c r="I83" s="181"/>
      <c r="J83" s="173"/>
      <c r="K83" s="201"/>
      <c r="L83" s="174"/>
    </row>
    <row r="84" spans="1:12" x14ac:dyDescent="0.3">
      <c r="A84" s="20">
        <v>32</v>
      </c>
      <c r="B84" s="160" t="s">
        <v>1374</v>
      </c>
      <c r="C84" s="139"/>
      <c r="D84" s="139"/>
      <c r="E84" s="179"/>
      <c r="F84" s="32"/>
      <c r="G84" s="33"/>
      <c r="H84" s="180"/>
      <c r="I84" s="181"/>
      <c r="J84" s="173"/>
      <c r="K84" s="201"/>
      <c r="L84" s="174"/>
    </row>
    <row r="85" spans="1:12" x14ac:dyDescent="0.3">
      <c r="A85" s="20">
        <v>33</v>
      </c>
      <c r="B85" s="160" t="s">
        <v>1375</v>
      </c>
      <c r="C85" s="139"/>
      <c r="D85" s="139"/>
      <c r="E85" s="179"/>
      <c r="F85" s="32">
        <v>1976622</v>
      </c>
      <c r="G85" s="33">
        <v>15963485</v>
      </c>
      <c r="H85" s="180">
        <v>2260020</v>
      </c>
      <c r="I85" s="181"/>
      <c r="J85" s="173">
        <v>14900898</v>
      </c>
      <c r="K85" s="201"/>
      <c r="L85" s="174"/>
    </row>
    <row r="86" spans="1:12" x14ac:dyDescent="0.3">
      <c r="A86" s="20">
        <v>34</v>
      </c>
      <c r="B86" s="160" t="s">
        <v>1376</v>
      </c>
      <c r="C86" s="139"/>
      <c r="D86" s="139"/>
      <c r="E86" s="179"/>
      <c r="F86" s="32">
        <v>20.39</v>
      </c>
      <c r="G86" s="33">
        <v>21.68</v>
      </c>
      <c r="H86" s="180">
        <v>22.2</v>
      </c>
      <c r="I86" s="181"/>
      <c r="J86" s="173">
        <v>22.39</v>
      </c>
      <c r="K86" s="201"/>
      <c r="L86" s="174"/>
    </row>
    <row r="87" spans="1:12" customFormat="1" ht="15" customHeight="1" x14ac:dyDescent="0.3">
      <c r="A87" s="21">
        <v>35</v>
      </c>
      <c r="B87" s="167" t="s">
        <v>1377</v>
      </c>
      <c r="C87" s="143"/>
      <c r="D87" s="143"/>
      <c r="E87" s="183"/>
      <c r="F87" s="44">
        <v>20.170000000000002</v>
      </c>
      <c r="G87" s="57">
        <v>22.93</v>
      </c>
      <c r="H87" s="184">
        <v>18.61</v>
      </c>
      <c r="I87" s="185"/>
      <c r="J87" s="176">
        <v>21.23</v>
      </c>
      <c r="K87" s="203"/>
      <c r="L87" s="177"/>
    </row>
  </sheetData>
  <mergeCells count="130">
    <mergeCell ref="B87:E87"/>
    <mergeCell ref="H87:I87"/>
    <mergeCell ref="J87:L87"/>
    <mergeCell ref="B84:E84"/>
    <mergeCell ref="H84:I84"/>
    <mergeCell ref="J84:L84"/>
    <mergeCell ref="B85:E85"/>
    <mergeCell ref="H85:I85"/>
    <mergeCell ref="J85:L85"/>
    <mergeCell ref="B86:E86"/>
    <mergeCell ref="H86:I86"/>
    <mergeCell ref="J86:L86"/>
    <mergeCell ref="B81:E81"/>
    <mergeCell ref="H81:I81"/>
    <mergeCell ref="J81:L81"/>
    <mergeCell ref="B82:E82"/>
    <mergeCell ref="H82:I82"/>
    <mergeCell ref="J82:L82"/>
    <mergeCell ref="B83:E83"/>
    <mergeCell ref="H83:I83"/>
    <mergeCell ref="J83:L83"/>
    <mergeCell ref="B78:E78"/>
    <mergeCell ref="H78:I78"/>
    <mergeCell ref="J78:L78"/>
    <mergeCell ref="B79:E79"/>
    <mergeCell ref="H79:I79"/>
    <mergeCell ref="J79:L79"/>
    <mergeCell ref="B80:E80"/>
    <mergeCell ref="H80:I80"/>
    <mergeCell ref="J80:L80"/>
    <mergeCell ref="B75:E75"/>
    <mergeCell ref="H75:I75"/>
    <mergeCell ref="J75:L75"/>
    <mergeCell ref="B76:E76"/>
    <mergeCell ref="H76:I76"/>
    <mergeCell ref="J76:L76"/>
    <mergeCell ref="B77:E77"/>
    <mergeCell ref="H77:I77"/>
    <mergeCell ref="J77:L77"/>
    <mergeCell ref="B72:E72"/>
    <mergeCell ref="H72:I72"/>
    <mergeCell ref="J72:L72"/>
    <mergeCell ref="B73:E73"/>
    <mergeCell ref="H73:I73"/>
    <mergeCell ref="J73:L73"/>
    <mergeCell ref="B74:E74"/>
    <mergeCell ref="H74:I74"/>
    <mergeCell ref="J74:L74"/>
    <mergeCell ref="B69:E69"/>
    <mergeCell ref="H69:I69"/>
    <mergeCell ref="J69:L69"/>
    <mergeCell ref="B70:E70"/>
    <mergeCell ref="H70:I70"/>
    <mergeCell ref="J70:L70"/>
    <mergeCell ref="B71:E71"/>
    <mergeCell ref="H71:I71"/>
    <mergeCell ref="J71:L71"/>
    <mergeCell ref="B66:E66"/>
    <mergeCell ref="H66:I66"/>
    <mergeCell ref="J66:L66"/>
    <mergeCell ref="B67:E67"/>
    <mergeCell ref="H67:I67"/>
    <mergeCell ref="J67:L67"/>
    <mergeCell ref="B68:E68"/>
    <mergeCell ref="H68:I68"/>
    <mergeCell ref="J68:L68"/>
    <mergeCell ref="B63:E63"/>
    <mergeCell ref="H63:I63"/>
    <mergeCell ref="J63:L63"/>
    <mergeCell ref="B64:E64"/>
    <mergeCell ref="H64:I64"/>
    <mergeCell ref="J64:L64"/>
    <mergeCell ref="A51:E52"/>
    <mergeCell ref="B65:E65"/>
    <mergeCell ref="H65:I65"/>
    <mergeCell ref="J65:L65"/>
    <mergeCell ref="B60:E60"/>
    <mergeCell ref="H60:I60"/>
    <mergeCell ref="J60:L60"/>
    <mergeCell ref="B61:E61"/>
    <mergeCell ref="H61:I61"/>
    <mergeCell ref="J61:L61"/>
    <mergeCell ref="B62:E62"/>
    <mergeCell ref="H62:I62"/>
    <mergeCell ref="J62:L62"/>
    <mergeCell ref="B57:E57"/>
    <mergeCell ref="H57:I57"/>
    <mergeCell ref="J57:L57"/>
    <mergeCell ref="B58:E58"/>
    <mergeCell ref="H58:I58"/>
    <mergeCell ref="J58:L58"/>
    <mergeCell ref="B59:E59"/>
    <mergeCell ref="H59:I59"/>
    <mergeCell ref="J59:L59"/>
    <mergeCell ref="B54:E54"/>
    <mergeCell ref="H54:I54"/>
    <mergeCell ref="J54:L54"/>
    <mergeCell ref="B55:E55"/>
    <mergeCell ref="H55:I55"/>
    <mergeCell ref="J55:L55"/>
    <mergeCell ref="B56:E56"/>
    <mergeCell ref="H56:I56"/>
    <mergeCell ref="J56:L56"/>
    <mergeCell ref="K49:L49"/>
    <mergeCell ref="K50:L50"/>
    <mergeCell ref="F51:G51"/>
    <mergeCell ref="H51:L51"/>
    <mergeCell ref="H52:I52"/>
    <mergeCell ref="J52:L52"/>
    <mergeCell ref="B53:E53"/>
    <mergeCell ref="H53:I53"/>
    <mergeCell ref="J53:L53"/>
    <mergeCell ref="K41:L41"/>
    <mergeCell ref="K42:L42"/>
    <mergeCell ref="K43:L43"/>
    <mergeCell ref="K44:L44"/>
    <mergeCell ref="K45:L45"/>
    <mergeCell ref="K46:L46"/>
    <mergeCell ref="K47:L47"/>
    <mergeCell ref="K48:L48"/>
    <mergeCell ref="A39:B41"/>
    <mergeCell ref="C1:L1"/>
    <mergeCell ref="C2:G2"/>
    <mergeCell ref="H2:L2"/>
    <mergeCell ref="A1:B3"/>
    <mergeCell ref="C39:E39"/>
    <mergeCell ref="F39:L39"/>
    <mergeCell ref="C40:E40"/>
    <mergeCell ref="F40:H40"/>
    <mergeCell ref="I40:L4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workbookViewId="0">
      <selection activeCell="P10" sqref="P10"/>
    </sheetView>
  </sheetViews>
  <sheetFormatPr defaultRowHeight="14.4" x14ac:dyDescent="0.3"/>
  <cols>
    <col min="1" max="1" width="9.109375" style="102" customWidth="1"/>
    <col min="2" max="4" width="9.109375" style="62" customWidth="1"/>
    <col min="5" max="5" width="12.33203125" style="62" customWidth="1"/>
    <col min="6" max="6" width="9.6640625" style="62" customWidth="1"/>
    <col min="7" max="8" width="9.109375" style="62" customWidth="1"/>
    <col min="9" max="9" width="6.5546875" style="62" customWidth="1"/>
    <col min="10" max="10" width="6.77734375" style="62" customWidth="1"/>
    <col min="11" max="11" width="6.88671875" style="62" customWidth="1"/>
    <col min="12" max="16384" width="8.88671875" style="62"/>
  </cols>
  <sheetData>
    <row r="1" spans="1:13" ht="15" thickTop="1" x14ac:dyDescent="0.3">
      <c r="A1" s="247" t="s">
        <v>1378</v>
      </c>
      <c r="B1" s="248"/>
      <c r="C1" s="248"/>
      <c r="D1" s="248"/>
      <c r="E1" s="60" t="s">
        <v>1160</v>
      </c>
      <c r="F1" s="60" t="s">
        <v>1213</v>
      </c>
      <c r="G1" s="247" t="s">
        <v>1378</v>
      </c>
      <c r="H1" s="248"/>
      <c r="I1" s="248"/>
      <c r="J1" s="248"/>
      <c r="K1" s="248"/>
      <c r="L1" s="60" t="s">
        <v>1160</v>
      </c>
      <c r="M1" s="61" t="s">
        <v>1213</v>
      </c>
    </row>
    <row r="2" spans="1:13" x14ac:dyDescent="0.3">
      <c r="A2" s="63">
        <v>1</v>
      </c>
      <c r="B2" s="206" t="s">
        <v>1379</v>
      </c>
      <c r="C2" s="206"/>
      <c r="D2" s="206"/>
      <c r="E2" s="64">
        <v>44.43</v>
      </c>
      <c r="F2" s="65">
        <v>19.22</v>
      </c>
      <c r="G2" s="245" t="s">
        <v>1380</v>
      </c>
      <c r="H2" s="209"/>
      <c r="I2" s="209"/>
      <c r="J2" s="66" t="s">
        <v>1177</v>
      </c>
      <c r="K2" s="66" t="s">
        <v>1381</v>
      </c>
      <c r="L2" s="66">
        <v>36</v>
      </c>
      <c r="M2" s="67">
        <v>36</v>
      </c>
    </row>
    <row r="3" spans="1:13" x14ac:dyDescent="0.3">
      <c r="A3" s="63">
        <v>2</v>
      </c>
      <c r="B3" s="206" t="s">
        <v>1382</v>
      </c>
      <c r="C3" s="206"/>
      <c r="D3" s="206"/>
      <c r="E3" s="64">
        <v>343.21</v>
      </c>
      <c r="F3" s="65">
        <v>315.85000000000002</v>
      </c>
      <c r="G3" s="245"/>
      <c r="H3" s="209"/>
      <c r="I3" s="209"/>
      <c r="J3" s="66" t="s">
        <v>1180</v>
      </c>
      <c r="K3" s="66" t="s">
        <v>1381</v>
      </c>
      <c r="L3" s="66">
        <v>41</v>
      </c>
      <c r="M3" s="67">
        <v>37</v>
      </c>
    </row>
    <row r="4" spans="1:13" x14ac:dyDescent="0.3">
      <c r="A4" s="63">
        <v>3</v>
      </c>
      <c r="B4" s="206" t="s">
        <v>1383</v>
      </c>
      <c r="C4" s="206"/>
      <c r="D4" s="206"/>
      <c r="E4" s="64">
        <v>622.88</v>
      </c>
      <c r="F4" s="65">
        <v>618.74</v>
      </c>
      <c r="G4" s="245"/>
      <c r="H4" s="209"/>
      <c r="I4" s="209"/>
      <c r="J4" s="66" t="s">
        <v>1183</v>
      </c>
      <c r="K4" s="66" t="s">
        <v>1381</v>
      </c>
      <c r="L4" s="66">
        <v>56</v>
      </c>
      <c r="M4" s="67">
        <v>54</v>
      </c>
    </row>
    <row r="5" spans="1:13" x14ac:dyDescent="0.3">
      <c r="A5" s="63">
        <v>4</v>
      </c>
      <c r="B5" s="206" t="s">
        <v>1384</v>
      </c>
      <c r="C5" s="206"/>
      <c r="D5" s="206"/>
      <c r="E5" s="64">
        <v>25</v>
      </c>
      <c r="F5" s="65">
        <v>25</v>
      </c>
      <c r="G5" s="245"/>
      <c r="H5" s="209"/>
      <c r="I5" s="209"/>
      <c r="J5" s="66" t="s">
        <v>1385</v>
      </c>
      <c r="K5" s="66" t="s">
        <v>1381</v>
      </c>
      <c r="L5" s="66" t="s">
        <v>1309</v>
      </c>
      <c r="M5" s="67" t="s">
        <v>1309</v>
      </c>
    </row>
    <row r="6" spans="1:13" x14ac:dyDescent="0.3">
      <c r="A6" s="63">
        <v>5</v>
      </c>
      <c r="B6" s="206" t="s">
        <v>1386</v>
      </c>
      <c r="C6" s="206"/>
      <c r="D6" s="206"/>
      <c r="E6" s="64">
        <v>7.99</v>
      </c>
      <c r="F6" s="65">
        <v>8.0399999999999991</v>
      </c>
      <c r="G6" s="245" t="s">
        <v>1387</v>
      </c>
      <c r="H6" s="209"/>
      <c r="I6" s="209"/>
      <c r="J6" s="66" t="s">
        <v>1177</v>
      </c>
      <c r="K6" s="66" t="s">
        <v>1388</v>
      </c>
      <c r="L6" s="66">
        <v>95</v>
      </c>
      <c r="M6" s="67">
        <v>90</v>
      </c>
    </row>
    <row r="7" spans="1:13" x14ac:dyDescent="0.3">
      <c r="A7" s="63">
        <v>6</v>
      </c>
      <c r="B7" s="206" t="s">
        <v>1389</v>
      </c>
      <c r="C7" s="206"/>
      <c r="D7" s="206"/>
      <c r="E7" s="64">
        <v>8.84</v>
      </c>
      <c r="F7" s="65">
        <v>9.09</v>
      </c>
      <c r="G7" s="245"/>
      <c r="H7" s="209"/>
      <c r="I7" s="209"/>
      <c r="J7" s="66" t="s">
        <v>1180</v>
      </c>
      <c r="K7" s="66" t="s">
        <v>1388</v>
      </c>
      <c r="L7" s="66">
        <v>95</v>
      </c>
      <c r="M7" s="67">
        <v>89</v>
      </c>
    </row>
    <row r="8" spans="1:13" x14ac:dyDescent="0.3">
      <c r="A8" s="63">
        <v>7</v>
      </c>
      <c r="B8" s="206" t="s">
        <v>1390</v>
      </c>
      <c r="C8" s="206"/>
      <c r="D8" s="206"/>
      <c r="E8" s="64">
        <v>7.38</v>
      </c>
      <c r="F8" s="65">
        <v>7.48</v>
      </c>
      <c r="G8" s="245"/>
      <c r="H8" s="209"/>
      <c r="I8" s="209"/>
      <c r="J8" s="66" t="s">
        <v>1183</v>
      </c>
      <c r="K8" s="66" t="s">
        <v>1388</v>
      </c>
      <c r="L8" s="66">
        <v>98</v>
      </c>
      <c r="M8" s="67">
        <v>97</v>
      </c>
    </row>
    <row r="9" spans="1:13" x14ac:dyDescent="0.3">
      <c r="A9" s="63">
        <v>8</v>
      </c>
      <c r="B9" s="206" t="s">
        <v>1391</v>
      </c>
      <c r="C9" s="206"/>
      <c r="D9" s="206"/>
      <c r="E9" s="64">
        <v>0.77</v>
      </c>
      <c r="F9" s="65">
        <v>1.01</v>
      </c>
      <c r="G9" s="245"/>
      <c r="H9" s="209"/>
      <c r="I9" s="209"/>
      <c r="J9" s="66" t="s">
        <v>1385</v>
      </c>
      <c r="K9" s="66" t="s">
        <v>1388</v>
      </c>
      <c r="L9" s="66" t="s">
        <v>1309</v>
      </c>
      <c r="M9" s="67" t="s">
        <v>1309</v>
      </c>
    </row>
    <row r="10" spans="1:13" x14ac:dyDescent="0.3">
      <c r="A10" s="63">
        <v>9</v>
      </c>
      <c r="B10" s="206" t="s">
        <v>1392</v>
      </c>
      <c r="C10" s="206"/>
      <c r="D10" s="206"/>
      <c r="E10" s="64">
        <v>5.42</v>
      </c>
      <c r="F10" s="65">
        <v>5.43</v>
      </c>
      <c r="G10" s="245" t="s">
        <v>1393</v>
      </c>
      <c r="H10" s="209"/>
      <c r="I10" s="209"/>
      <c r="J10" s="66" t="s">
        <v>1394</v>
      </c>
      <c r="K10" s="66" t="s">
        <v>1388</v>
      </c>
      <c r="L10" s="66">
        <v>0.03</v>
      </c>
      <c r="M10" s="67">
        <v>2.9000000000000001E-2</v>
      </c>
    </row>
    <row r="11" spans="1:13" x14ac:dyDescent="0.3">
      <c r="A11" s="63">
        <v>10</v>
      </c>
      <c r="B11" s="206" t="s">
        <v>1395</v>
      </c>
      <c r="C11" s="206"/>
      <c r="D11" s="206"/>
      <c r="E11" s="64">
        <v>5.46</v>
      </c>
      <c r="F11" s="65">
        <v>5.47</v>
      </c>
      <c r="G11" s="245" t="s">
        <v>1396</v>
      </c>
      <c r="H11" s="209"/>
      <c r="I11" s="209"/>
      <c r="J11" s="66" t="s">
        <v>1394</v>
      </c>
      <c r="K11" s="66" t="s">
        <v>1388</v>
      </c>
      <c r="L11" s="66"/>
      <c r="M11" s="67"/>
    </row>
    <row r="12" spans="1:13" ht="15" thickBot="1" x14ac:dyDescent="0.35">
      <c r="A12" s="68"/>
      <c r="B12" s="206"/>
      <c r="C12" s="206"/>
      <c r="D12" s="206"/>
      <c r="E12" s="64"/>
      <c r="F12" s="65"/>
      <c r="G12" s="69"/>
      <c r="H12" s="70"/>
      <c r="I12" s="70"/>
      <c r="J12" s="70"/>
      <c r="K12" s="70"/>
      <c r="L12" s="70"/>
      <c r="M12" s="71"/>
    </row>
    <row r="13" spans="1:13" ht="15" thickTop="1" x14ac:dyDescent="0.3">
      <c r="A13" s="211" t="s">
        <v>1397</v>
      </c>
      <c r="B13" s="212"/>
      <c r="C13" s="212"/>
      <c r="D13" s="212"/>
      <c r="E13" s="212" t="s">
        <v>1160</v>
      </c>
      <c r="F13" s="212"/>
      <c r="G13" s="212" t="s">
        <v>1398</v>
      </c>
      <c r="H13" s="212"/>
      <c r="I13" s="212" t="s">
        <v>1158</v>
      </c>
      <c r="J13" s="212"/>
      <c r="K13" s="212"/>
      <c r="L13" s="212"/>
      <c r="M13" s="213"/>
    </row>
    <row r="14" spans="1:13" x14ac:dyDescent="0.3">
      <c r="A14" s="246"/>
      <c r="B14" s="214"/>
      <c r="C14" s="214"/>
      <c r="D14" s="214"/>
      <c r="E14" s="72" t="s">
        <v>1399</v>
      </c>
      <c r="F14" s="72" t="s">
        <v>1400</v>
      </c>
      <c r="G14" s="72" t="s">
        <v>1401</v>
      </c>
      <c r="H14" s="72" t="s">
        <v>1400</v>
      </c>
      <c r="I14" s="214" t="s">
        <v>1402</v>
      </c>
      <c r="J14" s="214"/>
      <c r="K14" s="214"/>
      <c r="L14" s="214" t="s">
        <v>1403</v>
      </c>
      <c r="M14" s="215"/>
    </row>
    <row r="15" spans="1:13" x14ac:dyDescent="0.3">
      <c r="A15" s="73">
        <v>1</v>
      </c>
      <c r="B15" s="74" t="s">
        <v>1404</v>
      </c>
      <c r="C15" s="74"/>
      <c r="D15" s="75"/>
      <c r="E15" s="76"/>
      <c r="F15" s="76"/>
      <c r="G15" s="76"/>
      <c r="H15" s="76"/>
      <c r="I15" s="243"/>
      <c r="J15" s="243"/>
      <c r="K15" s="243"/>
      <c r="L15" s="243"/>
      <c r="M15" s="244"/>
    </row>
    <row r="16" spans="1:13" x14ac:dyDescent="0.3">
      <c r="A16" s="73">
        <v>2</v>
      </c>
      <c r="B16" s="77" t="s">
        <v>1405</v>
      </c>
      <c r="C16" s="77"/>
      <c r="D16" s="75"/>
      <c r="E16" s="76">
        <v>2000</v>
      </c>
      <c r="F16" s="76">
        <v>0.21</v>
      </c>
      <c r="G16" s="76">
        <v>14450</v>
      </c>
      <c r="H16" s="76">
        <v>0.2</v>
      </c>
      <c r="I16" s="243">
        <v>0.19</v>
      </c>
      <c r="J16" s="243"/>
      <c r="K16" s="243"/>
      <c r="L16" s="243">
        <v>0.08</v>
      </c>
      <c r="M16" s="244"/>
    </row>
    <row r="17" spans="1:13" x14ac:dyDescent="0.3">
      <c r="A17" s="73">
        <v>3</v>
      </c>
      <c r="B17" s="77" t="s">
        <v>1406</v>
      </c>
      <c r="C17" s="77"/>
      <c r="D17" s="75"/>
      <c r="E17" s="76">
        <v>187</v>
      </c>
      <c r="F17" s="76">
        <v>0.02</v>
      </c>
      <c r="G17" s="76">
        <v>1407</v>
      </c>
      <c r="H17" s="76">
        <v>0.02</v>
      </c>
      <c r="I17" s="243">
        <v>0.03</v>
      </c>
      <c r="J17" s="243"/>
      <c r="K17" s="243"/>
      <c r="L17" s="243">
        <v>0.03</v>
      </c>
      <c r="M17" s="244"/>
    </row>
    <row r="18" spans="1:13" x14ac:dyDescent="0.3">
      <c r="A18" s="73">
        <v>4</v>
      </c>
      <c r="B18" s="74" t="s">
        <v>1407</v>
      </c>
      <c r="C18" s="74"/>
      <c r="D18" s="75"/>
      <c r="E18" s="76">
        <v>866</v>
      </c>
      <c r="F18" s="76">
        <v>0.09</v>
      </c>
      <c r="G18" s="76">
        <v>7970</v>
      </c>
      <c r="H18" s="76">
        <v>0.11</v>
      </c>
      <c r="I18" s="243">
        <v>0.13</v>
      </c>
      <c r="J18" s="243"/>
      <c r="K18" s="243"/>
      <c r="L18" s="243">
        <v>0.1</v>
      </c>
      <c r="M18" s="244"/>
    </row>
    <row r="19" spans="1:13" x14ac:dyDescent="0.3">
      <c r="A19" s="73">
        <v>5</v>
      </c>
      <c r="B19" s="77" t="s">
        <v>1408</v>
      </c>
      <c r="C19" s="77"/>
      <c r="D19" s="75"/>
      <c r="E19" s="76">
        <v>2411</v>
      </c>
      <c r="F19" s="76">
        <v>0.25</v>
      </c>
      <c r="G19" s="76">
        <v>15582.5</v>
      </c>
      <c r="H19" s="76">
        <v>0.21</v>
      </c>
      <c r="I19" s="243">
        <v>0.23</v>
      </c>
      <c r="J19" s="243"/>
      <c r="K19" s="243"/>
      <c r="L19" s="243">
        <v>0.2</v>
      </c>
      <c r="M19" s="244"/>
    </row>
    <row r="20" spans="1:13" x14ac:dyDescent="0.3">
      <c r="A20" s="73">
        <v>6</v>
      </c>
      <c r="B20" s="74" t="s">
        <v>1409</v>
      </c>
      <c r="C20" s="74"/>
      <c r="D20" s="75"/>
      <c r="E20" s="76">
        <v>1030.5</v>
      </c>
      <c r="F20" s="76">
        <v>0.11</v>
      </c>
      <c r="G20" s="76">
        <v>12513</v>
      </c>
      <c r="H20" s="76">
        <v>0.17</v>
      </c>
      <c r="I20" s="243">
        <v>0.13</v>
      </c>
      <c r="J20" s="243"/>
      <c r="K20" s="243"/>
      <c r="L20" s="243">
        <v>0.13</v>
      </c>
      <c r="M20" s="244"/>
    </row>
    <row r="21" spans="1:13" x14ac:dyDescent="0.3">
      <c r="A21" s="73">
        <v>7</v>
      </c>
      <c r="B21" s="77" t="s">
        <v>1410</v>
      </c>
      <c r="C21" s="77"/>
      <c r="D21" s="75"/>
      <c r="E21" s="76">
        <v>0</v>
      </c>
      <c r="F21" s="76">
        <v>0</v>
      </c>
      <c r="G21" s="76">
        <v>0</v>
      </c>
      <c r="H21" s="76">
        <v>0</v>
      </c>
      <c r="I21" s="243">
        <v>0</v>
      </c>
      <c r="J21" s="243"/>
      <c r="K21" s="243"/>
      <c r="L21" s="243">
        <v>0</v>
      </c>
      <c r="M21" s="244"/>
    </row>
    <row r="22" spans="1:13" x14ac:dyDescent="0.3">
      <c r="A22" s="73">
        <v>8</v>
      </c>
      <c r="B22" s="77" t="s">
        <v>1411</v>
      </c>
      <c r="C22" s="74"/>
      <c r="D22" s="75"/>
      <c r="E22" s="76"/>
      <c r="F22" s="76"/>
      <c r="G22" s="76"/>
      <c r="H22" s="76"/>
      <c r="I22" s="243"/>
      <c r="J22" s="243"/>
      <c r="K22" s="243"/>
      <c r="L22" s="243"/>
      <c r="M22" s="244"/>
    </row>
    <row r="23" spans="1:13" x14ac:dyDescent="0.3">
      <c r="A23" s="73">
        <v>9</v>
      </c>
      <c r="B23" s="77" t="s">
        <v>1412</v>
      </c>
      <c r="C23" s="77"/>
      <c r="D23" s="75"/>
      <c r="E23" s="76">
        <v>717.5</v>
      </c>
      <c r="F23" s="76">
        <v>7.0000000000000007E-2</v>
      </c>
      <c r="G23" s="76">
        <v>4183</v>
      </c>
      <c r="H23" s="76">
        <v>0.06</v>
      </c>
      <c r="I23" s="243">
        <v>0.05</v>
      </c>
      <c r="J23" s="243"/>
      <c r="K23" s="243"/>
      <c r="L23" s="243">
        <v>0.03</v>
      </c>
      <c r="M23" s="244"/>
    </row>
    <row r="24" spans="1:13" ht="15" thickBot="1" x14ac:dyDescent="0.35">
      <c r="A24" s="78">
        <v>10</v>
      </c>
      <c r="B24" s="79" t="s">
        <v>1413</v>
      </c>
      <c r="C24" s="79"/>
      <c r="D24" s="80"/>
      <c r="E24" s="81">
        <v>2125</v>
      </c>
      <c r="F24" s="81">
        <v>0.22</v>
      </c>
      <c r="G24" s="82">
        <v>11780</v>
      </c>
      <c r="H24" s="82">
        <v>0.16</v>
      </c>
      <c r="I24" s="236">
        <v>0.11</v>
      </c>
      <c r="J24" s="236"/>
      <c r="K24" s="236"/>
      <c r="L24" s="236">
        <v>0.1</v>
      </c>
      <c r="M24" s="237">
        <v>0</v>
      </c>
    </row>
    <row r="25" spans="1:13" ht="39.6" customHeight="1" thickTop="1" x14ac:dyDescent="0.3">
      <c r="A25" s="238" t="s">
        <v>1414</v>
      </c>
      <c r="B25" s="239"/>
      <c r="C25" s="239"/>
      <c r="D25" s="239"/>
      <c r="E25" s="239"/>
      <c r="F25" s="240"/>
      <c r="G25" s="241" t="s">
        <v>1415</v>
      </c>
      <c r="H25" s="242"/>
      <c r="I25" s="83" t="s">
        <v>1274</v>
      </c>
      <c r="J25" s="83" t="s">
        <v>1254</v>
      </c>
      <c r="K25" s="83" t="s">
        <v>1256</v>
      </c>
      <c r="L25" s="83" t="s">
        <v>1416</v>
      </c>
      <c r="M25" s="84" t="s">
        <v>1417</v>
      </c>
    </row>
    <row r="26" spans="1:13" x14ac:dyDescent="0.3">
      <c r="A26" s="229"/>
      <c r="B26" s="206"/>
      <c r="C26" s="206"/>
      <c r="D26" s="206"/>
      <c r="E26" s="72" t="s">
        <v>1160</v>
      </c>
      <c r="F26" s="85" t="s">
        <v>1213</v>
      </c>
      <c r="G26" s="224" t="s">
        <v>1266</v>
      </c>
      <c r="H26" s="206"/>
      <c r="I26" s="64">
        <v>0</v>
      </c>
      <c r="J26" s="86">
        <v>0</v>
      </c>
      <c r="K26" s="86">
        <v>0</v>
      </c>
      <c r="L26" s="64">
        <v>0</v>
      </c>
      <c r="M26" s="65">
        <v>0</v>
      </c>
    </row>
    <row r="27" spans="1:13" x14ac:dyDescent="0.3">
      <c r="A27" s="229" t="s">
        <v>1418</v>
      </c>
      <c r="B27" s="206"/>
      <c r="C27" s="206"/>
      <c r="D27" s="206"/>
      <c r="E27" s="87">
        <v>1420.62</v>
      </c>
      <c r="F27" s="88">
        <v>16669.61</v>
      </c>
      <c r="G27" s="224" t="s">
        <v>1267</v>
      </c>
      <c r="H27" s="206"/>
      <c r="I27" s="64">
        <v>0</v>
      </c>
      <c r="J27" s="86">
        <v>0</v>
      </c>
      <c r="K27" s="86">
        <v>0</v>
      </c>
      <c r="L27" s="64">
        <v>0</v>
      </c>
      <c r="M27" s="65">
        <v>0</v>
      </c>
    </row>
    <row r="28" spans="1:13" x14ac:dyDescent="0.3">
      <c r="A28" s="229" t="s">
        <v>1419</v>
      </c>
      <c r="B28" s="206"/>
      <c r="C28" s="206"/>
      <c r="D28" s="206"/>
      <c r="E28" s="87">
        <v>163.88</v>
      </c>
      <c r="F28" s="88">
        <v>2920.17</v>
      </c>
      <c r="G28" s="224" t="s">
        <v>1420</v>
      </c>
      <c r="H28" s="206"/>
      <c r="I28" s="64">
        <v>0</v>
      </c>
      <c r="J28" s="86">
        <v>0</v>
      </c>
      <c r="K28" s="86">
        <v>0</v>
      </c>
      <c r="L28" s="64">
        <v>0</v>
      </c>
      <c r="M28" s="65">
        <v>0</v>
      </c>
    </row>
    <row r="29" spans="1:13" x14ac:dyDescent="0.3">
      <c r="A29" s="229" t="s">
        <v>1421</v>
      </c>
      <c r="B29" s="206"/>
      <c r="C29" s="206"/>
      <c r="D29" s="206"/>
      <c r="E29" s="87">
        <v>60378.85</v>
      </c>
      <c r="F29" s="88">
        <v>457339.35</v>
      </c>
      <c r="G29" s="224" t="s">
        <v>1272</v>
      </c>
      <c r="H29" s="206"/>
      <c r="I29" s="64">
        <v>0</v>
      </c>
      <c r="J29" s="86">
        <v>0</v>
      </c>
      <c r="K29" s="86">
        <v>0</v>
      </c>
      <c r="L29" s="64">
        <v>0</v>
      </c>
      <c r="M29" s="65">
        <v>0</v>
      </c>
    </row>
    <row r="30" spans="1:13" x14ac:dyDescent="0.3">
      <c r="A30" s="229" t="s">
        <v>1422</v>
      </c>
      <c r="B30" s="206"/>
      <c r="C30" s="206"/>
      <c r="D30" s="206"/>
      <c r="E30" s="87">
        <v>1612.05</v>
      </c>
      <c r="F30" s="88">
        <v>15463.98</v>
      </c>
      <c r="G30" s="89" t="s">
        <v>1270</v>
      </c>
      <c r="H30" s="90"/>
      <c r="I30" s="64">
        <v>0</v>
      </c>
      <c r="J30" s="86">
        <v>0</v>
      </c>
      <c r="K30" s="86">
        <v>0</v>
      </c>
      <c r="L30" s="64">
        <v>0</v>
      </c>
      <c r="M30" s="65">
        <v>0</v>
      </c>
    </row>
    <row r="31" spans="1:13" x14ac:dyDescent="0.3">
      <c r="A31" s="229" t="s">
        <v>1423</v>
      </c>
      <c r="B31" s="206"/>
      <c r="C31" s="206"/>
      <c r="D31" s="206"/>
      <c r="E31" s="87">
        <f>ROUND(E29+E30,2)</f>
        <v>61990.9</v>
      </c>
      <c r="F31" s="88">
        <f>ROUND(F29+F30,2)</f>
        <v>472803.33</v>
      </c>
      <c r="G31" s="89" t="s">
        <v>1280</v>
      </c>
      <c r="H31" s="90"/>
      <c r="I31" s="64">
        <v>0</v>
      </c>
      <c r="J31" s="86">
        <v>0</v>
      </c>
      <c r="K31" s="86">
        <v>0</v>
      </c>
      <c r="L31" s="64">
        <v>0</v>
      </c>
      <c r="M31" s="65">
        <v>0</v>
      </c>
    </row>
    <row r="32" spans="1:13" x14ac:dyDescent="0.3">
      <c r="A32" s="229" t="s">
        <v>1424</v>
      </c>
      <c r="B32" s="206"/>
      <c r="C32" s="206"/>
      <c r="D32" s="206"/>
      <c r="E32" s="87">
        <v>37.119999999999997</v>
      </c>
      <c r="F32" s="88">
        <v>737.88</v>
      </c>
      <c r="G32" s="89" t="s">
        <v>1281</v>
      </c>
      <c r="H32" s="90"/>
      <c r="I32" s="64">
        <v>0</v>
      </c>
      <c r="J32" s="86">
        <v>0</v>
      </c>
      <c r="K32" s="86">
        <v>0</v>
      </c>
      <c r="L32" s="64">
        <v>0</v>
      </c>
      <c r="M32" s="65">
        <v>0</v>
      </c>
    </row>
    <row r="33" spans="1:13" x14ac:dyDescent="0.3">
      <c r="A33" s="229" t="s">
        <v>1425</v>
      </c>
      <c r="B33" s="206"/>
      <c r="C33" s="206"/>
      <c r="D33" s="206"/>
      <c r="E33" s="87">
        <f>ROUND(E31-E32,2)</f>
        <v>61953.78</v>
      </c>
      <c r="F33" s="88">
        <f>ROUND(F31-F32,2)</f>
        <v>472065.45</v>
      </c>
      <c r="G33" s="89" t="s">
        <v>1283</v>
      </c>
      <c r="H33" s="90"/>
      <c r="I33" s="64">
        <v>0</v>
      </c>
      <c r="J33" s="86">
        <v>0</v>
      </c>
      <c r="K33" s="86">
        <v>0</v>
      </c>
      <c r="L33" s="64">
        <v>0</v>
      </c>
      <c r="M33" s="65">
        <v>0</v>
      </c>
    </row>
    <row r="34" spans="1:13" ht="15" thickBot="1" x14ac:dyDescent="0.35">
      <c r="A34" s="230" t="s">
        <v>1426</v>
      </c>
      <c r="B34" s="231"/>
      <c r="C34" s="231"/>
      <c r="D34" s="231"/>
      <c r="E34" s="91">
        <v>6.39</v>
      </c>
      <c r="F34" s="92">
        <v>6.41</v>
      </c>
      <c r="G34" s="89" t="s">
        <v>1284</v>
      </c>
      <c r="H34" s="90"/>
      <c r="I34" s="64">
        <v>0</v>
      </c>
      <c r="J34" s="86">
        <v>0</v>
      </c>
      <c r="K34" s="86">
        <v>0</v>
      </c>
      <c r="L34" s="64">
        <v>0</v>
      </c>
      <c r="M34" s="65">
        <v>0</v>
      </c>
    </row>
    <row r="35" spans="1:13" ht="15" thickTop="1" x14ac:dyDescent="0.3">
      <c r="A35" s="232"/>
      <c r="B35" s="233"/>
      <c r="C35" s="233"/>
      <c r="D35" s="233"/>
      <c r="E35" s="233"/>
      <c r="F35" s="233"/>
      <c r="G35" s="89" t="s">
        <v>1285</v>
      </c>
      <c r="H35" s="90"/>
      <c r="I35" s="64">
        <v>0</v>
      </c>
      <c r="J35" s="86">
        <v>0</v>
      </c>
      <c r="K35" s="86">
        <v>0</v>
      </c>
      <c r="L35" s="64">
        <v>0</v>
      </c>
      <c r="M35" s="65">
        <v>0</v>
      </c>
    </row>
    <row r="36" spans="1:13" x14ac:dyDescent="0.3">
      <c r="A36" s="234"/>
      <c r="B36" s="235"/>
      <c r="C36" s="235"/>
      <c r="D36" s="235"/>
      <c r="E36" s="235"/>
      <c r="F36" s="235"/>
      <c r="G36" s="89" t="s">
        <v>1286</v>
      </c>
      <c r="H36" s="90"/>
      <c r="I36" s="64">
        <v>0</v>
      </c>
      <c r="J36" s="86">
        <v>0</v>
      </c>
      <c r="K36" s="86">
        <v>0</v>
      </c>
      <c r="L36" s="64">
        <v>0</v>
      </c>
      <c r="M36" s="65">
        <v>0</v>
      </c>
    </row>
    <row r="37" spans="1:13" x14ac:dyDescent="0.3">
      <c r="A37" s="234"/>
      <c r="B37" s="235"/>
      <c r="C37" s="235"/>
      <c r="D37" s="235"/>
      <c r="E37" s="235"/>
      <c r="F37" s="235"/>
      <c r="G37" s="224" t="s">
        <v>1275</v>
      </c>
      <c r="H37" s="206"/>
      <c r="I37" s="64">
        <v>0</v>
      </c>
      <c r="J37" s="86">
        <v>0</v>
      </c>
      <c r="K37" s="86">
        <v>0</v>
      </c>
      <c r="L37" s="64">
        <v>0</v>
      </c>
      <c r="M37" s="65">
        <v>0</v>
      </c>
    </row>
    <row r="38" spans="1:13" x14ac:dyDescent="0.3">
      <c r="A38" s="234"/>
      <c r="B38" s="235"/>
      <c r="C38" s="235"/>
      <c r="D38" s="235"/>
      <c r="E38" s="235"/>
      <c r="F38" s="235"/>
      <c r="G38" s="224" t="s">
        <v>1276</v>
      </c>
      <c r="H38" s="206"/>
      <c r="I38" s="64">
        <v>0</v>
      </c>
      <c r="J38" s="86">
        <v>0</v>
      </c>
      <c r="K38" s="86">
        <v>0</v>
      </c>
      <c r="L38" s="64">
        <v>0</v>
      </c>
      <c r="M38" s="65">
        <v>0</v>
      </c>
    </row>
    <row r="39" spans="1:13" x14ac:dyDescent="0.3">
      <c r="A39" s="234"/>
      <c r="B39" s="235"/>
      <c r="C39" s="235"/>
      <c r="D39" s="235"/>
      <c r="E39" s="235"/>
      <c r="F39" s="235"/>
      <c r="G39" s="224" t="s">
        <v>1277</v>
      </c>
      <c r="H39" s="206"/>
      <c r="I39" s="64">
        <v>0</v>
      </c>
      <c r="J39" s="86">
        <v>0</v>
      </c>
      <c r="K39" s="86">
        <v>0</v>
      </c>
      <c r="L39" s="64">
        <v>0</v>
      </c>
      <c r="M39" s="65">
        <v>0</v>
      </c>
    </row>
    <row r="40" spans="1:13" x14ac:dyDescent="0.3">
      <c r="A40" s="234"/>
      <c r="B40" s="235"/>
      <c r="C40" s="235"/>
      <c r="D40" s="235"/>
      <c r="E40" s="235"/>
      <c r="F40" s="235"/>
      <c r="G40" s="224" t="s">
        <v>1287</v>
      </c>
      <c r="H40" s="206"/>
      <c r="I40" s="64">
        <v>0</v>
      </c>
      <c r="J40" s="86">
        <v>0</v>
      </c>
      <c r="K40" s="86">
        <v>0</v>
      </c>
      <c r="L40" s="64">
        <v>0</v>
      </c>
      <c r="M40" s="65">
        <v>0</v>
      </c>
    </row>
    <row r="41" spans="1:13" x14ac:dyDescent="0.3">
      <c r="A41" s="234"/>
      <c r="B41" s="235"/>
      <c r="C41" s="235"/>
      <c r="D41" s="235"/>
      <c r="E41" s="235"/>
      <c r="F41" s="235"/>
      <c r="G41" s="224" t="s">
        <v>1288</v>
      </c>
      <c r="H41" s="206"/>
      <c r="I41" s="64">
        <v>0</v>
      </c>
      <c r="J41" s="86">
        <v>0</v>
      </c>
      <c r="K41" s="86">
        <v>0</v>
      </c>
      <c r="L41" s="64">
        <v>0</v>
      </c>
      <c r="M41" s="65">
        <v>0</v>
      </c>
    </row>
    <row r="42" spans="1:13" x14ac:dyDescent="0.3">
      <c r="A42" s="234"/>
      <c r="B42" s="235"/>
      <c r="C42" s="235"/>
      <c r="D42" s="235"/>
      <c r="E42" s="235"/>
      <c r="F42" s="235"/>
      <c r="G42" s="224" t="s">
        <v>1291</v>
      </c>
      <c r="H42" s="206"/>
      <c r="I42" s="64">
        <v>0</v>
      </c>
      <c r="J42" s="86">
        <v>0</v>
      </c>
      <c r="K42" s="86">
        <v>0</v>
      </c>
      <c r="L42" s="64">
        <v>0</v>
      </c>
      <c r="M42" s="65">
        <v>0</v>
      </c>
    </row>
    <row r="43" spans="1:13" x14ac:dyDescent="0.3">
      <c r="A43" s="234"/>
      <c r="B43" s="235"/>
      <c r="C43" s="235"/>
      <c r="D43" s="235"/>
      <c r="E43" s="235"/>
      <c r="F43" s="235"/>
      <c r="G43" s="224" t="s">
        <v>1293</v>
      </c>
      <c r="H43" s="206"/>
      <c r="I43" s="64">
        <v>0</v>
      </c>
      <c r="J43" s="86">
        <v>0</v>
      </c>
      <c r="K43" s="86">
        <v>0</v>
      </c>
      <c r="L43" s="64">
        <v>0</v>
      </c>
      <c r="M43" s="65">
        <v>0</v>
      </c>
    </row>
    <row r="44" spans="1:13" x14ac:dyDescent="0.3">
      <c r="A44" s="234"/>
      <c r="B44" s="235"/>
      <c r="C44" s="235"/>
      <c r="D44" s="235"/>
      <c r="E44" s="235"/>
      <c r="F44" s="235"/>
      <c r="G44" s="224" t="s">
        <v>1427</v>
      </c>
      <c r="H44" s="206"/>
      <c r="I44" s="64">
        <v>0</v>
      </c>
      <c r="J44" s="86">
        <v>0</v>
      </c>
      <c r="K44" s="86">
        <v>0</v>
      </c>
      <c r="L44" s="64">
        <v>0</v>
      </c>
      <c r="M44" s="65">
        <v>0</v>
      </c>
    </row>
    <row r="45" spans="1:13" x14ac:dyDescent="0.3">
      <c r="A45" s="234"/>
      <c r="B45" s="235"/>
      <c r="C45" s="235"/>
      <c r="D45" s="235"/>
      <c r="E45" s="235"/>
      <c r="F45" s="235"/>
      <c r="G45" s="224" t="s">
        <v>1428</v>
      </c>
      <c r="H45" s="206"/>
      <c r="I45" s="64">
        <v>0</v>
      </c>
      <c r="J45" s="86">
        <v>0</v>
      </c>
      <c r="K45" s="86">
        <v>0</v>
      </c>
      <c r="L45" s="64">
        <v>0</v>
      </c>
      <c r="M45" s="65">
        <v>0</v>
      </c>
    </row>
    <row r="46" spans="1:13" x14ac:dyDescent="0.3">
      <c r="A46" s="234"/>
      <c r="B46" s="235"/>
      <c r="C46" s="235"/>
      <c r="D46" s="235"/>
      <c r="E46" s="235"/>
      <c r="F46" s="235"/>
      <c r="G46" s="224" t="s">
        <v>1429</v>
      </c>
      <c r="H46" s="206"/>
      <c r="I46" s="64">
        <v>0</v>
      </c>
      <c r="J46" s="86">
        <v>0</v>
      </c>
      <c r="K46" s="86">
        <v>0</v>
      </c>
      <c r="L46" s="64">
        <v>0</v>
      </c>
      <c r="M46" s="65">
        <v>0</v>
      </c>
    </row>
    <row r="47" spans="1:13" ht="15" thickBot="1" x14ac:dyDescent="0.35">
      <c r="A47" s="234"/>
      <c r="B47" s="235"/>
      <c r="C47" s="235"/>
      <c r="D47" s="235"/>
      <c r="E47" s="235"/>
      <c r="F47" s="235"/>
      <c r="G47" s="225" t="s">
        <v>1430</v>
      </c>
      <c r="H47" s="226"/>
      <c r="I47" s="93">
        <v>0</v>
      </c>
      <c r="J47" s="94">
        <v>0</v>
      </c>
      <c r="K47" s="94">
        <v>0</v>
      </c>
      <c r="L47" s="93">
        <f>SUM(L26:L36)</f>
        <v>0</v>
      </c>
      <c r="M47" s="95">
        <f>SUM(M26:M36)</f>
        <v>0</v>
      </c>
    </row>
    <row r="48" spans="1:13" ht="15" thickTop="1" x14ac:dyDescent="0.3">
      <c r="A48" s="96"/>
      <c r="B48" s="227" t="s">
        <v>1431</v>
      </c>
      <c r="C48" s="227"/>
      <c r="D48" s="227"/>
      <c r="E48" s="227"/>
      <c r="F48" s="227"/>
      <c r="G48" s="227"/>
      <c r="H48" s="227"/>
      <c r="I48" s="227"/>
      <c r="J48" s="227"/>
      <c r="K48" s="227"/>
      <c r="L48" s="227"/>
      <c r="M48" s="228"/>
    </row>
    <row r="49" spans="1:13" ht="26.55" customHeight="1" x14ac:dyDescent="0.3">
      <c r="A49" s="73"/>
      <c r="B49" s="222" t="s">
        <v>1432</v>
      </c>
      <c r="C49" s="222"/>
      <c r="D49" s="222"/>
      <c r="E49" s="97" t="s">
        <v>1167</v>
      </c>
      <c r="F49" s="97" t="s">
        <v>1254</v>
      </c>
      <c r="G49" s="97" t="s">
        <v>1433</v>
      </c>
      <c r="H49" s="97" t="s">
        <v>1256</v>
      </c>
      <c r="I49" s="222" t="s">
        <v>1434</v>
      </c>
      <c r="J49" s="222"/>
      <c r="K49" s="222"/>
      <c r="L49" s="222" t="s">
        <v>1435</v>
      </c>
      <c r="M49" s="223"/>
    </row>
    <row r="50" spans="1:13" x14ac:dyDescent="0.3">
      <c r="A50" s="73"/>
      <c r="B50" s="216" t="s">
        <v>1436</v>
      </c>
      <c r="C50" s="217"/>
      <c r="D50" s="218"/>
      <c r="E50" s="64"/>
      <c r="F50" s="64"/>
      <c r="G50" s="64"/>
      <c r="H50" s="64"/>
      <c r="I50" s="207"/>
      <c r="J50" s="207"/>
      <c r="K50" s="207"/>
      <c r="L50" s="64"/>
      <c r="M50" s="65"/>
    </row>
    <row r="51" spans="1:13" x14ac:dyDescent="0.3">
      <c r="A51" s="73"/>
      <c r="B51" s="216" t="s">
        <v>1437</v>
      </c>
      <c r="C51" s="217"/>
      <c r="D51" s="218"/>
      <c r="E51" s="64">
        <v>0</v>
      </c>
      <c r="F51" s="64"/>
      <c r="G51" s="64"/>
      <c r="H51" s="64"/>
      <c r="I51" s="207"/>
      <c r="J51" s="207"/>
      <c r="K51" s="207"/>
      <c r="L51" s="64"/>
      <c r="M51" s="65"/>
    </row>
    <row r="52" spans="1:13" x14ac:dyDescent="0.3">
      <c r="A52" s="73"/>
      <c r="B52" s="216" t="s">
        <v>1438</v>
      </c>
      <c r="C52" s="217"/>
      <c r="D52" s="218"/>
      <c r="E52" s="64">
        <v>2745</v>
      </c>
      <c r="F52" s="64"/>
      <c r="G52" s="64"/>
      <c r="H52" s="64"/>
      <c r="I52" s="207"/>
      <c r="J52" s="207"/>
      <c r="K52" s="207"/>
      <c r="L52" s="64"/>
      <c r="M52" s="65"/>
    </row>
    <row r="53" spans="1:13" x14ac:dyDescent="0.3">
      <c r="A53" s="73"/>
      <c r="B53" s="216" t="s">
        <v>1439</v>
      </c>
      <c r="C53" s="217"/>
      <c r="D53" s="218"/>
      <c r="E53" s="64"/>
      <c r="F53" s="64"/>
      <c r="G53" s="64"/>
      <c r="H53" s="64"/>
      <c r="I53" s="207"/>
      <c r="J53" s="207"/>
      <c r="K53" s="207"/>
      <c r="L53" s="64"/>
      <c r="M53" s="65"/>
    </row>
    <row r="54" spans="1:13" ht="15" thickBot="1" x14ac:dyDescent="0.35">
      <c r="A54" s="98"/>
      <c r="B54" s="219" t="s">
        <v>1430</v>
      </c>
      <c r="C54" s="220"/>
      <c r="D54" s="221"/>
      <c r="E54" s="99"/>
      <c r="F54" s="99"/>
      <c r="G54" s="99"/>
      <c r="H54" s="99"/>
      <c r="I54" s="205"/>
      <c r="J54" s="205"/>
      <c r="K54" s="205"/>
      <c r="L54" s="99"/>
      <c r="M54" s="100"/>
    </row>
    <row r="55" spans="1:13" ht="15" thickTop="1" x14ac:dyDescent="0.3">
      <c r="A55" s="211" t="s">
        <v>1440</v>
      </c>
      <c r="B55" s="212"/>
      <c r="C55" s="212"/>
      <c r="D55" s="212"/>
      <c r="E55" s="212"/>
      <c r="F55" s="212"/>
      <c r="G55" s="212"/>
      <c r="H55" s="212"/>
      <c r="I55" s="212"/>
      <c r="J55" s="212"/>
      <c r="K55" s="212"/>
      <c r="L55" s="212"/>
      <c r="M55" s="213"/>
    </row>
    <row r="56" spans="1:13" x14ac:dyDescent="0.3">
      <c r="A56" s="73"/>
      <c r="B56" s="214" t="s">
        <v>1441</v>
      </c>
      <c r="C56" s="214"/>
      <c r="D56" s="214"/>
      <c r="E56" s="214"/>
      <c r="F56" s="214"/>
      <c r="G56" s="214"/>
      <c r="H56" s="214" t="s">
        <v>1442</v>
      </c>
      <c r="I56" s="214"/>
      <c r="J56" s="214"/>
      <c r="K56" s="214"/>
      <c r="L56" s="214" t="s">
        <v>1443</v>
      </c>
      <c r="M56" s="215"/>
    </row>
    <row r="57" spans="1:13" x14ac:dyDescent="0.3">
      <c r="A57" s="73"/>
      <c r="B57" s="214"/>
      <c r="C57" s="214"/>
      <c r="D57" s="214"/>
      <c r="E57" s="214"/>
      <c r="F57" s="214"/>
      <c r="G57" s="214"/>
      <c r="H57" s="214" t="s">
        <v>1160</v>
      </c>
      <c r="I57" s="214"/>
      <c r="J57" s="214" t="s">
        <v>1193</v>
      </c>
      <c r="K57" s="214"/>
      <c r="L57" s="72" t="s">
        <v>1160</v>
      </c>
      <c r="M57" s="101" t="s">
        <v>1193</v>
      </c>
    </row>
    <row r="58" spans="1:13" x14ac:dyDescent="0.3">
      <c r="A58" s="73">
        <v>1</v>
      </c>
      <c r="B58" s="206" t="s">
        <v>1444</v>
      </c>
      <c r="C58" s="206"/>
      <c r="D58" s="206"/>
      <c r="E58" s="208"/>
      <c r="F58" s="209"/>
      <c r="G58" s="210"/>
      <c r="H58" s="207"/>
      <c r="I58" s="207"/>
      <c r="J58" s="207"/>
      <c r="K58" s="207"/>
      <c r="L58" s="64"/>
      <c r="M58" s="65"/>
    </row>
    <row r="59" spans="1:13" x14ac:dyDescent="0.3">
      <c r="A59" s="73">
        <v>2</v>
      </c>
      <c r="B59" s="206" t="s">
        <v>1445</v>
      </c>
      <c r="C59" s="206"/>
      <c r="D59" s="206"/>
      <c r="E59" s="206"/>
      <c r="F59" s="206"/>
      <c r="G59" s="206"/>
      <c r="H59" s="207"/>
      <c r="I59" s="207"/>
      <c r="J59" s="207"/>
      <c r="K59" s="207"/>
      <c r="L59" s="64"/>
      <c r="M59" s="65"/>
    </row>
    <row r="60" spans="1:13" x14ac:dyDescent="0.3">
      <c r="A60" s="73">
        <v>3</v>
      </c>
      <c r="B60" s="206" t="s">
        <v>1446</v>
      </c>
      <c r="C60" s="206"/>
      <c r="D60" s="206"/>
      <c r="E60" s="206"/>
      <c r="F60" s="206"/>
      <c r="G60" s="206"/>
      <c r="H60" s="207"/>
      <c r="I60" s="207"/>
      <c r="J60" s="207"/>
      <c r="K60" s="207"/>
      <c r="L60" s="64"/>
      <c r="M60" s="65"/>
    </row>
    <row r="61" spans="1:13" x14ac:dyDescent="0.3">
      <c r="A61" s="73">
        <v>4</v>
      </c>
      <c r="B61" s="206" t="s">
        <v>1447</v>
      </c>
      <c r="C61" s="206"/>
      <c r="D61" s="206"/>
      <c r="E61" s="206"/>
      <c r="F61" s="206"/>
      <c r="G61" s="206"/>
      <c r="H61" s="207"/>
      <c r="I61" s="207"/>
      <c r="J61" s="207"/>
      <c r="K61" s="207"/>
      <c r="L61" s="64"/>
      <c r="M61" s="65"/>
    </row>
    <row r="62" spans="1:13" ht="15" thickBot="1" x14ac:dyDescent="0.35">
      <c r="A62" s="98">
        <v>5</v>
      </c>
      <c r="B62" s="204" t="s">
        <v>1448</v>
      </c>
      <c r="C62" s="204"/>
      <c r="D62" s="204"/>
      <c r="E62" s="204"/>
      <c r="F62" s="204"/>
      <c r="G62" s="204"/>
      <c r="H62" s="205"/>
      <c r="I62" s="205"/>
      <c r="J62" s="205"/>
      <c r="K62" s="205"/>
      <c r="L62" s="99"/>
      <c r="M62" s="100"/>
    </row>
    <row r="63" spans="1:13" ht="15" thickTop="1" x14ac:dyDescent="0.3"/>
    <row r="68" spans="1:11" x14ac:dyDescent="0.3">
      <c r="A68" s="103" t="s">
        <v>1449</v>
      </c>
      <c r="D68" s="104" t="s">
        <v>1450</v>
      </c>
      <c r="F68" s="104" t="s">
        <v>1451</v>
      </c>
      <c r="H68" s="105" t="s">
        <v>1452</v>
      </c>
      <c r="K68" s="104" t="s">
        <v>1453</v>
      </c>
    </row>
  </sheetData>
  <mergeCells count="110">
    <mergeCell ref="B6:D6"/>
    <mergeCell ref="G6:I9"/>
    <mergeCell ref="B7:D7"/>
    <mergeCell ref="B8:D8"/>
    <mergeCell ref="B9:D9"/>
    <mergeCell ref="B10:D10"/>
    <mergeCell ref="G10:I10"/>
    <mergeCell ref="A1:D1"/>
    <mergeCell ref="G1:K1"/>
    <mergeCell ref="B2:D2"/>
    <mergeCell ref="G2:I5"/>
    <mergeCell ref="B3:D3"/>
    <mergeCell ref="B4:D4"/>
    <mergeCell ref="B5:D5"/>
    <mergeCell ref="B11:D11"/>
    <mergeCell ref="G11:I11"/>
    <mergeCell ref="B12:D12"/>
    <mergeCell ref="A13:D14"/>
    <mergeCell ref="E13:F13"/>
    <mergeCell ref="G13:H13"/>
    <mergeCell ref="I13:M13"/>
    <mergeCell ref="I14:K14"/>
    <mergeCell ref="L14:M14"/>
    <mergeCell ref="I18:K18"/>
    <mergeCell ref="L18:M18"/>
    <mergeCell ref="I19:K19"/>
    <mergeCell ref="L19:M19"/>
    <mergeCell ref="I20:K20"/>
    <mergeCell ref="L20:M20"/>
    <mergeCell ref="I15:K15"/>
    <mergeCell ref="L15:M15"/>
    <mergeCell ref="I16:K16"/>
    <mergeCell ref="L16:M16"/>
    <mergeCell ref="I17:K17"/>
    <mergeCell ref="L17:M17"/>
    <mergeCell ref="I24:K24"/>
    <mergeCell ref="L24:M24"/>
    <mergeCell ref="A25:F25"/>
    <mergeCell ref="G25:H25"/>
    <mergeCell ref="A26:D26"/>
    <mergeCell ref="G26:H26"/>
    <mergeCell ref="I21:K21"/>
    <mergeCell ref="L21:M21"/>
    <mergeCell ref="I22:K22"/>
    <mergeCell ref="L22:M22"/>
    <mergeCell ref="I23:K23"/>
    <mergeCell ref="L23:M23"/>
    <mergeCell ref="A30:D30"/>
    <mergeCell ref="A31:D31"/>
    <mergeCell ref="A32:D32"/>
    <mergeCell ref="A33:D33"/>
    <mergeCell ref="A34:D34"/>
    <mergeCell ref="A35:F47"/>
    <mergeCell ref="A27:D27"/>
    <mergeCell ref="G27:H27"/>
    <mergeCell ref="A28:D28"/>
    <mergeCell ref="G28:H28"/>
    <mergeCell ref="A29:D29"/>
    <mergeCell ref="G29:H29"/>
    <mergeCell ref="G43:H43"/>
    <mergeCell ref="G44:H44"/>
    <mergeCell ref="G45:H45"/>
    <mergeCell ref="G46:H46"/>
    <mergeCell ref="G47:H47"/>
    <mergeCell ref="B48:M48"/>
    <mergeCell ref="G37:H37"/>
    <mergeCell ref="G38:H38"/>
    <mergeCell ref="G39:H39"/>
    <mergeCell ref="G40:H40"/>
    <mergeCell ref="G41:H41"/>
    <mergeCell ref="G42:H42"/>
    <mergeCell ref="B52:D52"/>
    <mergeCell ref="I52:K52"/>
    <mergeCell ref="B53:D53"/>
    <mergeCell ref="I53:K53"/>
    <mergeCell ref="B54:D54"/>
    <mergeCell ref="I54:K54"/>
    <mergeCell ref="B49:D49"/>
    <mergeCell ref="I49:K49"/>
    <mergeCell ref="L49:M49"/>
    <mergeCell ref="B50:D50"/>
    <mergeCell ref="I50:K50"/>
    <mergeCell ref="B51:D51"/>
    <mergeCell ref="I51:K51"/>
    <mergeCell ref="B58:D58"/>
    <mergeCell ref="E58:G58"/>
    <mergeCell ref="H58:I58"/>
    <mergeCell ref="J58:K58"/>
    <mergeCell ref="B59:D59"/>
    <mergeCell ref="E59:G59"/>
    <mergeCell ref="H59:I59"/>
    <mergeCell ref="J59:K59"/>
    <mergeCell ref="A55:M55"/>
    <mergeCell ref="B56:G57"/>
    <mergeCell ref="H56:K56"/>
    <mergeCell ref="L56:M56"/>
    <mergeCell ref="H57:I57"/>
    <mergeCell ref="J57:K57"/>
    <mergeCell ref="B62:D62"/>
    <mergeCell ref="E62:G62"/>
    <mergeCell ref="H62:I62"/>
    <mergeCell ref="J62:K62"/>
    <mergeCell ref="B60:D60"/>
    <mergeCell ref="E60:G60"/>
    <mergeCell ref="H60:I60"/>
    <mergeCell ref="J60:K60"/>
    <mergeCell ref="B61:D61"/>
    <mergeCell ref="E61:G61"/>
    <mergeCell ref="H61:I61"/>
    <mergeCell ref="J61:K61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97"/>
  <sheetViews>
    <sheetView tabSelected="1" topLeftCell="A112" workbookViewId="0">
      <selection activeCell="B137" sqref="B137"/>
    </sheetView>
  </sheetViews>
  <sheetFormatPr defaultRowHeight="14.4" x14ac:dyDescent="0.3"/>
  <cols>
    <col min="1" max="1" width="55.77734375" bestFit="1" customWidth="1"/>
    <col min="2" max="2" width="42.2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1129</v>
      </c>
    </row>
    <row r="5" spans="1:2" x14ac:dyDescent="0.3">
      <c r="A5" t="s">
        <v>8</v>
      </c>
      <c r="B5" s="1">
        <v>43775</v>
      </c>
    </row>
    <row r="6" spans="1:2" x14ac:dyDescent="0.3">
      <c r="A6" t="s">
        <v>9</v>
      </c>
      <c r="B6" s="1">
        <v>43831</v>
      </c>
    </row>
    <row r="7" spans="1:2" x14ac:dyDescent="0.3">
      <c r="A7" t="s">
        <v>10</v>
      </c>
      <c r="B7" s="1">
        <v>43840</v>
      </c>
    </row>
    <row r="8" spans="1:2" x14ac:dyDescent="0.3">
      <c r="A8" t="s">
        <v>11</v>
      </c>
      <c r="B8" t="s">
        <v>1130</v>
      </c>
    </row>
    <row r="9" spans="1:2" x14ac:dyDescent="0.3">
      <c r="A9" t="s">
        <v>13</v>
      </c>
      <c r="B9">
        <v>66</v>
      </c>
    </row>
    <row r="10" spans="1:2" x14ac:dyDescent="0.3">
      <c r="A10" t="s">
        <v>14</v>
      </c>
      <c r="B10">
        <v>1018100</v>
      </c>
    </row>
    <row r="11" spans="1:2" x14ac:dyDescent="0.3">
      <c r="A11" t="s">
        <v>15</v>
      </c>
      <c r="B11">
        <v>6654300</v>
      </c>
    </row>
    <row r="12" spans="1:2" x14ac:dyDescent="0.3">
      <c r="A12" t="s">
        <v>16</v>
      </c>
      <c r="B12">
        <v>977101.8</v>
      </c>
    </row>
    <row r="13" spans="1:2" x14ac:dyDescent="0.3">
      <c r="A13" t="s">
        <v>17</v>
      </c>
      <c r="B13">
        <v>13860309.710000001</v>
      </c>
    </row>
    <row r="14" spans="1:2" x14ac:dyDescent="0.3">
      <c r="A14" t="s">
        <v>18</v>
      </c>
      <c r="B14">
        <v>99.47</v>
      </c>
    </row>
    <row r="15" spans="1:2" x14ac:dyDescent="0.3">
      <c r="A15" t="s">
        <v>19</v>
      </c>
      <c r="B15">
        <v>99.94</v>
      </c>
    </row>
    <row r="16" spans="1:2" x14ac:dyDescent="0.3">
      <c r="A16" t="s">
        <v>20</v>
      </c>
      <c r="B16">
        <v>4182.1400000000003</v>
      </c>
    </row>
    <row r="17" spans="1:2" x14ac:dyDescent="0.3">
      <c r="A17" t="s">
        <v>21</v>
      </c>
      <c r="B17">
        <v>5799.59</v>
      </c>
    </row>
    <row r="18" spans="1:2" x14ac:dyDescent="0.3">
      <c r="A18" t="s">
        <v>22</v>
      </c>
      <c r="B18">
        <v>0.43</v>
      </c>
    </row>
    <row r="19" spans="1:2" x14ac:dyDescent="0.3">
      <c r="A19" t="s">
        <v>23</v>
      </c>
      <c r="B19">
        <v>0.04</v>
      </c>
    </row>
    <row r="20" spans="1:2" x14ac:dyDescent="0.3">
      <c r="A20" t="s">
        <v>24</v>
      </c>
      <c r="B20">
        <v>0</v>
      </c>
    </row>
    <row r="21" spans="1:2" x14ac:dyDescent="0.3">
      <c r="A21" t="s">
        <v>25</v>
      </c>
      <c r="B21">
        <v>0</v>
      </c>
    </row>
    <row r="22" spans="1:2" x14ac:dyDescent="0.3">
      <c r="A22" t="s">
        <v>26</v>
      </c>
      <c r="B22">
        <v>0</v>
      </c>
    </row>
    <row r="23" spans="1:2" x14ac:dyDescent="0.3">
      <c r="A23" t="s">
        <v>27</v>
      </c>
      <c r="B23">
        <v>0</v>
      </c>
    </row>
    <row r="24" spans="1:2" x14ac:dyDescent="0.3">
      <c r="A24" t="s">
        <v>28</v>
      </c>
      <c r="B24">
        <v>984.58</v>
      </c>
    </row>
    <row r="25" spans="1:2" x14ac:dyDescent="0.3">
      <c r="A25" t="s">
        <v>29</v>
      </c>
      <c r="B25">
        <v>2743.53</v>
      </c>
    </row>
    <row r="26" spans="1:2" x14ac:dyDescent="0.3">
      <c r="A26" t="s">
        <v>30</v>
      </c>
      <c r="B26">
        <v>0.1</v>
      </c>
    </row>
    <row r="27" spans="1:2" x14ac:dyDescent="0.3">
      <c r="A27" t="s">
        <v>31</v>
      </c>
      <c r="B27">
        <v>0.02</v>
      </c>
    </row>
    <row r="28" spans="1:2" x14ac:dyDescent="0.3">
      <c r="A28" t="s">
        <v>32</v>
      </c>
      <c r="B28">
        <v>21290.41</v>
      </c>
    </row>
    <row r="29" spans="1:2" x14ac:dyDescent="0.3">
      <c r="A29" t="s">
        <v>33</v>
      </c>
      <c r="B29">
        <v>123090.28</v>
      </c>
    </row>
    <row r="30" spans="1:2" x14ac:dyDescent="0.3">
      <c r="A30" t="s">
        <v>34</v>
      </c>
      <c r="B30">
        <v>2.14</v>
      </c>
    </row>
    <row r="31" spans="1:2" x14ac:dyDescent="0.3">
      <c r="A31" t="s">
        <v>35</v>
      </c>
      <c r="B31">
        <v>1.79</v>
      </c>
    </row>
    <row r="32" spans="1:2" x14ac:dyDescent="0.3">
      <c r="A32" t="s">
        <v>36</v>
      </c>
      <c r="B32">
        <v>620120.31000000006</v>
      </c>
    </row>
    <row r="33" spans="1:2" x14ac:dyDescent="0.3">
      <c r="A33" t="s">
        <v>37</v>
      </c>
      <c r="B33">
        <v>3853973.36</v>
      </c>
    </row>
    <row r="34" spans="1:2" x14ac:dyDescent="0.3">
      <c r="A34" t="s">
        <v>38</v>
      </c>
      <c r="B34">
        <v>62.27</v>
      </c>
    </row>
    <row r="35" spans="1:2" x14ac:dyDescent="0.3">
      <c r="A35" t="s">
        <v>39</v>
      </c>
      <c r="B35">
        <v>56.04</v>
      </c>
    </row>
    <row r="36" spans="1:2" x14ac:dyDescent="0.3">
      <c r="A36" t="s">
        <v>40</v>
      </c>
      <c r="B36">
        <v>375780.56</v>
      </c>
    </row>
    <row r="37" spans="1:2" x14ac:dyDescent="0.3">
      <c r="A37" t="s">
        <v>41</v>
      </c>
      <c r="B37">
        <v>3022873.06</v>
      </c>
    </row>
    <row r="38" spans="1:2" x14ac:dyDescent="0.3">
      <c r="A38" t="s">
        <v>42</v>
      </c>
      <c r="B38">
        <v>37.729999999999997</v>
      </c>
    </row>
    <row r="39" spans="1:2" x14ac:dyDescent="0.3">
      <c r="A39" t="s">
        <v>43</v>
      </c>
      <c r="B39">
        <v>43.96</v>
      </c>
    </row>
    <row r="40" spans="1:2" x14ac:dyDescent="0.3">
      <c r="A40" t="s">
        <v>44</v>
      </c>
      <c r="B40">
        <v>121455</v>
      </c>
    </row>
    <row r="41" spans="1:2" x14ac:dyDescent="0.3">
      <c r="A41" t="s">
        <v>45</v>
      </c>
      <c r="B41">
        <v>701790</v>
      </c>
    </row>
    <row r="42" spans="1:2" x14ac:dyDescent="0.3">
      <c r="A42" t="s">
        <v>46</v>
      </c>
      <c r="B42">
        <v>978.06</v>
      </c>
    </row>
    <row r="43" spans="1:2" x14ac:dyDescent="0.3">
      <c r="A43" t="s">
        <v>47</v>
      </c>
      <c r="B43">
        <v>20644.34</v>
      </c>
    </row>
    <row r="44" spans="1:2" x14ac:dyDescent="0.3">
      <c r="A44" t="s">
        <v>48</v>
      </c>
      <c r="B44">
        <v>122019.1</v>
      </c>
    </row>
    <row r="45" spans="1:2" x14ac:dyDescent="0.3">
      <c r="A45" t="s">
        <v>49</v>
      </c>
      <c r="B45">
        <v>717944.02</v>
      </c>
    </row>
    <row r="46" spans="1:2" x14ac:dyDescent="0.3">
      <c r="A46" t="s">
        <v>50</v>
      </c>
      <c r="B46">
        <v>11.98</v>
      </c>
    </row>
    <row r="47" spans="1:2" x14ac:dyDescent="0.3">
      <c r="A47" t="s">
        <v>51</v>
      </c>
      <c r="B47">
        <v>10.79</v>
      </c>
    </row>
    <row r="48" spans="1:2" x14ac:dyDescent="0.3">
      <c r="A48" t="s">
        <v>52</v>
      </c>
      <c r="B48">
        <v>13.65</v>
      </c>
    </row>
    <row r="49" spans="1:2" x14ac:dyDescent="0.3">
      <c r="A49" t="s">
        <v>53</v>
      </c>
      <c r="B49">
        <v>13.54</v>
      </c>
    </row>
    <row r="50" spans="1:2" x14ac:dyDescent="0.3">
      <c r="A50" t="s">
        <v>54</v>
      </c>
      <c r="B50">
        <v>121041.04</v>
      </c>
    </row>
    <row r="51" spans="1:2" x14ac:dyDescent="0.3">
      <c r="A51" t="s">
        <v>55</v>
      </c>
      <c r="B51">
        <v>697299.68</v>
      </c>
    </row>
    <row r="52" spans="1:2" x14ac:dyDescent="0.3">
      <c r="A52" t="s">
        <v>56</v>
      </c>
      <c r="B52">
        <v>139005.79</v>
      </c>
    </row>
    <row r="53" spans="1:2" x14ac:dyDescent="0.3">
      <c r="A53" t="s">
        <v>57</v>
      </c>
      <c r="B53">
        <v>900939.8</v>
      </c>
    </row>
    <row r="54" spans="1:2" x14ac:dyDescent="0.3">
      <c r="A54" t="s">
        <v>58</v>
      </c>
      <c r="B54">
        <v>134267.79999999999</v>
      </c>
    </row>
    <row r="55" spans="1:2" x14ac:dyDescent="0.3">
      <c r="A55" t="s">
        <v>59</v>
      </c>
      <c r="B55">
        <v>870607.15</v>
      </c>
    </row>
    <row r="56" spans="1:2" x14ac:dyDescent="0.3">
      <c r="A56" t="s">
        <v>60</v>
      </c>
      <c r="B56">
        <v>4737.99</v>
      </c>
    </row>
    <row r="57" spans="1:2" x14ac:dyDescent="0.3">
      <c r="A57" t="s">
        <v>61</v>
      </c>
      <c r="B57">
        <v>30332.65</v>
      </c>
    </row>
    <row r="58" spans="1:2" x14ac:dyDescent="0.3">
      <c r="A58" t="s">
        <v>62</v>
      </c>
      <c r="B58">
        <v>836.91</v>
      </c>
    </row>
    <row r="59" spans="1:2" x14ac:dyDescent="0.3">
      <c r="A59" t="s">
        <v>63</v>
      </c>
      <c r="B59">
        <v>5128.34</v>
      </c>
    </row>
    <row r="60" spans="1:2" x14ac:dyDescent="0.3">
      <c r="A60" t="s">
        <v>64</v>
      </c>
      <c r="B60">
        <v>10493.43</v>
      </c>
    </row>
    <row r="61" spans="1:2" x14ac:dyDescent="0.3">
      <c r="A61" t="s">
        <v>65</v>
      </c>
      <c r="B61">
        <v>142210.46</v>
      </c>
    </row>
    <row r="62" spans="1:2" x14ac:dyDescent="0.3">
      <c r="A62" t="s">
        <v>66</v>
      </c>
      <c r="B62">
        <v>40848.5</v>
      </c>
    </row>
    <row r="63" spans="1:2" x14ac:dyDescent="0.3">
      <c r="A63" t="s">
        <v>67</v>
      </c>
      <c r="B63">
        <v>4.01</v>
      </c>
    </row>
    <row r="64" spans="1:2" x14ac:dyDescent="0.3">
      <c r="A64" t="s">
        <v>68</v>
      </c>
      <c r="B64">
        <v>356950.75</v>
      </c>
    </row>
    <row r="65" spans="1:2" x14ac:dyDescent="0.3">
      <c r="A65" t="s">
        <v>69</v>
      </c>
      <c r="B65">
        <v>5.36</v>
      </c>
    </row>
    <row r="66" spans="1:2" x14ac:dyDescent="0.3">
      <c r="A66" t="s">
        <v>70</v>
      </c>
      <c r="B66">
        <v>36933.26</v>
      </c>
    </row>
    <row r="67" spans="1:2" x14ac:dyDescent="0.3">
      <c r="A67" t="s">
        <v>71</v>
      </c>
      <c r="B67">
        <v>332922.15999999997</v>
      </c>
    </row>
    <row r="68" spans="1:2" x14ac:dyDescent="0.3">
      <c r="A68" t="s">
        <v>72</v>
      </c>
      <c r="B68">
        <v>10764.7</v>
      </c>
    </row>
    <row r="69" spans="1:2" x14ac:dyDescent="0.3">
      <c r="A69" t="s">
        <v>73</v>
      </c>
      <c r="B69">
        <v>142210.46</v>
      </c>
    </row>
    <row r="70" spans="1:2" x14ac:dyDescent="0.3">
      <c r="A70" t="s">
        <v>74</v>
      </c>
      <c r="B70">
        <v>26439.83</v>
      </c>
    </row>
    <row r="71" spans="1:2" x14ac:dyDescent="0.3">
      <c r="A71" t="s">
        <v>75</v>
      </c>
      <c r="B71">
        <v>190711.7</v>
      </c>
    </row>
    <row r="72" spans="1:2" x14ac:dyDescent="0.3">
      <c r="A72" t="s">
        <v>76</v>
      </c>
      <c r="B72">
        <v>2.6</v>
      </c>
    </row>
    <row r="73" spans="1:2" x14ac:dyDescent="0.3">
      <c r="A73" t="s">
        <v>77</v>
      </c>
      <c r="B73">
        <v>2.87</v>
      </c>
    </row>
    <row r="74" spans="1:2" x14ac:dyDescent="0.3">
      <c r="A74" t="s">
        <v>78</v>
      </c>
      <c r="B74">
        <v>63.91</v>
      </c>
    </row>
    <row r="75" spans="1:2" x14ac:dyDescent="0.3">
      <c r="A75" t="s">
        <v>79</v>
      </c>
      <c r="B75">
        <v>50.96</v>
      </c>
    </row>
    <row r="76" spans="1:2" x14ac:dyDescent="0.3">
      <c r="A76" t="s">
        <v>80</v>
      </c>
      <c r="B76">
        <v>3.9802013554600002</v>
      </c>
    </row>
    <row r="77" spans="1:2" x14ac:dyDescent="0.3">
      <c r="A77" t="s">
        <v>81</v>
      </c>
      <c r="B77">
        <v>5.5226020768500002</v>
      </c>
    </row>
    <row r="78" spans="1:2" x14ac:dyDescent="0.3">
      <c r="A78" t="s">
        <v>82</v>
      </c>
      <c r="B78">
        <v>44.77</v>
      </c>
    </row>
    <row r="79" spans="1:2" x14ac:dyDescent="0.3">
      <c r="A79" t="s">
        <v>83</v>
      </c>
      <c r="B79">
        <v>54.39</v>
      </c>
    </row>
    <row r="80" spans="1:2" x14ac:dyDescent="0.3">
      <c r="A80" t="s">
        <v>84</v>
      </c>
      <c r="B80">
        <v>179.7</v>
      </c>
    </row>
    <row r="81" spans="1:2" x14ac:dyDescent="0.3">
      <c r="A81" t="s">
        <v>85</v>
      </c>
      <c r="B81">
        <v>18152.990000000002</v>
      </c>
    </row>
    <row r="82" spans="1:2" x14ac:dyDescent="0.3">
      <c r="A82" t="s">
        <v>86</v>
      </c>
      <c r="B82">
        <v>40945.97</v>
      </c>
    </row>
    <row r="83" spans="1:2" x14ac:dyDescent="0.3">
      <c r="A83" t="s">
        <v>87</v>
      </c>
      <c r="B83">
        <v>374238.04</v>
      </c>
    </row>
    <row r="84" spans="1:2" x14ac:dyDescent="0.3">
      <c r="A84" t="s">
        <v>88</v>
      </c>
      <c r="B84">
        <v>4.0199999999999996</v>
      </c>
    </row>
    <row r="85" spans="1:2" x14ac:dyDescent="0.3">
      <c r="A85" t="s">
        <v>89</v>
      </c>
      <c r="B85">
        <v>5.62</v>
      </c>
    </row>
    <row r="86" spans="1:2" x14ac:dyDescent="0.3">
      <c r="A86" t="s">
        <v>90</v>
      </c>
      <c r="B86">
        <v>116.83</v>
      </c>
    </row>
    <row r="87" spans="1:2" x14ac:dyDescent="0.3">
      <c r="A87" t="s">
        <v>91</v>
      </c>
      <c r="B87">
        <v>116.64</v>
      </c>
    </row>
    <row r="88" spans="1:2" x14ac:dyDescent="0.3">
      <c r="A88" t="s">
        <v>92</v>
      </c>
      <c r="B88">
        <v>1195867.9099999999</v>
      </c>
    </row>
    <row r="89" spans="1:2" x14ac:dyDescent="0.3">
      <c r="A89" t="s">
        <v>93</v>
      </c>
      <c r="B89">
        <v>7800412.7000000002</v>
      </c>
    </row>
    <row r="90" spans="1:2" x14ac:dyDescent="0.3">
      <c r="A90" t="s">
        <v>94</v>
      </c>
      <c r="B90">
        <v>117.46</v>
      </c>
    </row>
    <row r="91" spans="1:2" x14ac:dyDescent="0.3">
      <c r="A91" t="s">
        <v>95</v>
      </c>
      <c r="B91">
        <v>117.22</v>
      </c>
    </row>
    <row r="92" spans="1:2" x14ac:dyDescent="0.3">
      <c r="A92" t="s">
        <v>96</v>
      </c>
      <c r="B92">
        <v>45.34</v>
      </c>
    </row>
    <row r="93" spans="1:2" x14ac:dyDescent="0.3">
      <c r="A93" t="s">
        <v>97</v>
      </c>
      <c r="B93">
        <v>44.58</v>
      </c>
    </row>
    <row r="94" spans="1:2" x14ac:dyDescent="0.3">
      <c r="A94" t="s">
        <v>98</v>
      </c>
      <c r="B94">
        <v>461570</v>
      </c>
    </row>
    <row r="95" spans="1:2" x14ac:dyDescent="0.3">
      <c r="A95" t="s">
        <v>99</v>
      </c>
      <c r="B95">
        <v>2966780</v>
      </c>
    </row>
    <row r="96" spans="1:2" x14ac:dyDescent="0.3">
      <c r="A96" t="s">
        <v>100</v>
      </c>
      <c r="B96">
        <v>46070</v>
      </c>
    </row>
    <row r="97" spans="1:2" x14ac:dyDescent="0.3">
      <c r="A97" t="s">
        <v>101</v>
      </c>
      <c r="B97">
        <v>296930</v>
      </c>
    </row>
    <row r="98" spans="1:2" x14ac:dyDescent="0.3">
      <c r="A98" t="s">
        <v>102</v>
      </c>
      <c r="B98">
        <v>8.07</v>
      </c>
    </row>
    <row r="99" spans="1:2" x14ac:dyDescent="0.3">
      <c r="A99" t="s">
        <v>103</v>
      </c>
      <c r="B99">
        <v>6.57</v>
      </c>
    </row>
    <row r="100" spans="1:2" x14ac:dyDescent="0.3">
      <c r="A100" t="s">
        <v>104</v>
      </c>
      <c r="B100">
        <v>4.53</v>
      </c>
    </row>
    <row r="101" spans="1:2" x14ac:dyDescent="0.3">
      <c r="A101" t="s">
        <v>105</v>
      </c>
      <c r="B101">
        <v>4.46</v>
      </c>
    </row>
    <row r="102" spans="1:2" x14ac:dyDescent="0.3">
      <c r="A102" t="s">
        <v>106</v>
      </c>
      <c r="B102">
        <v>27.88</v>
      </c>
    </row>
    <row r="103" spans="1:2" x14ac:dyDescent="0.3">
      <c r="A103" t="s">
        <v>107</v>
      </c>
      <c r="B103">
        <v>27.36</v>
      </c>
    </row>
    <row r="104" spans="1:2" x14ac:dyDescent="0.3">
      <c r="A104" t="s">
        <v>108</v>
      </c>
      <c r="B104">
        <v>45331</v>
      </c>
    </row>
    <row r="105" spans="1:2" x14ac:dyDescent="0.3">
      <c r="A105" t="s">
        <v>109</v>
      </c>
      <c r="B105">
        <v>285006</v>
      </c>
    </row>
    <row r="106" spans="1:2" x14ac:dyDescent="0.3">
      <c r="A106" t="s">
        <v>110</v>
      </c>
      <c r="B106">
        <v>4.45</v>
      </c>
    </row>
    <row r="107" spans="1:2" x14ac:dyDescent="0.3">
      <c r="A107" t="s">
        <v>111</v>
      </c>
      <c r="B107">
        <v>4.28</v>
      </c>
    </row>
    <row r="108" spans="1:2" x14ac:dyDescent="0.3">
      <c r="A108" t="s">
        <v>112</v>
      </c>
      <c r="B108">
        <v>13.01</v>
      </c>
    </row>
    <row r="109" spans="1:2" x14ac:dyDescent="0.3">
      <c r="A109" t="s">
        <v>113</v>
      </c>
      <c r="B109">
        <v>12.79</v>
      </c>
    </row>
    <row r="110" spans="1:2" x14ac:dyDescent="0.3">
      <c r="A110" t="s">
        <v>114</v>
      </c>
      <c r="B110">
        <v>1018100</v>
      </c>
    </row>
    <row r="111" spans="1:2" x14ac:dyDescent="0.3">
      <c r="A111" t="s">
        <v>115</v>
      </c>
      <c r="B111">
        <v>102373.85</v>
      </c>
    </row>
    <row r="112" spans="1:2" x14ac:dyDescent="0.3">
      <c r="A112" t="s">
        <v>116</v>
      </c>
      <c r="B112">
        <v>1018100</v>
      </c>
    </row>
    <row r="113" spans="1:2" x14ac:dyDescent="0.3">
      <c r="A113" t="s">
        <v>117</v>
      </c>
      <c r="B113">
        <v>6654300</v>
      </c>
    </row>
    <row r="114" spans="1:2" x14ac:dyDescent="0.3">
      <c r="A114" t="s">
        <v>118</v>
      </c>
      <c r="B114">
        <v>118</v>
      </c>
    </row>
    <row r="115" spans="1:2" x14ac:dyDescent="0.3">
      <c r="A115" t="s">
        <v>119</v>
      </c>
      <c r="B115">
        <v>115</v>
      </c>
    </row>
    <row r="116" spans="1:2" x14ac:dyDescent="0.3">
      <c r="A116" t="s">
        <v>120</v>
      </c>
      <c r="B116">
        <v>116</v>
      </c>
    </row>
    <row r="117" spans="1:2" x14ac:dyDescent="0.3">
      <c r="A117" t="s">
        <v>121</v>
      </c>
      <c r="B117">
        <v>116</v>
      </c>
    </row>
    <row r="118" spans="1:2" x14ac:dyDescent="0.3">
      <c r="A118" t="s">
        <v>122</v>
      </c>
      <c r="B118">
        <v>133</v>
      </c>
    </row>
    <row r="119" spans="1:2" x14ac:dyDescent="0.3">
      <c r="A119" t="s">
        <v>123</v>
      </c>
      <c r="B119">
        <v>127</v>
      </c>
    </row>
    <row r="120" spans="1:2" x14ac:dyDescent="0.3">
      <c r="A120" t="s">
        <v>124</v>
      </c>
      <c r="B120">
        <v>0</v>
      </c>
    </row>
    <row r="121" spans="1:2" x14ac:dyDescent="0.3">
      <c r="A121" t="s">
        <v>125</v>
      </c>
      <c r="B121">
        <v>0</v>
      </c>
    </row>
    <row r="122" spans="1:2" x14ac:dyDescent="0.3">
      <c r="A122" t="s">
        <v>126</v>
      </c>
      <c r="B122">
        <v>0</v>
      </c>
    </row>
    <row r="123" spans="1:2" x14ac:dyDescent="0.3">
      <c r="A123" t="s">
        <v>127</v>
      </c>
      <c r="B123">
        <v>0</v>
      </c>
    </row>
    <row r="124" spans="1:2" x14ac:dyDescent="0.3">
      <c r="A124" t="s">
        <v>128</v>
      </c>
      <c r="B124">
        <v>0</v>
      </c>
    </row>
    <row r="125" spans="1:2" x14ac:dyDescent="0.3">
      <c r="A125" t="s">
        <v>129</v>
      </c>
      <c r="B125">
        <v>0</v>
      </c>
    </row>
    <row r="126" spans="1:2" x14ac:dyDescent="0.3">
      <c r="A126" t="s">
        <v>130</v>
      </c>
      <c r="B126">
        <v>21735</v>
      </c>
    </row>
    <row r="127" spans="1:2" x14ac:dyDescent="0.3">
      <c r="A127" t="s">
        <v>131</v>
      </c>
      <c r="B127">
        <v>52030</v>
      </c>
    </row>
    <row r="128" spans="1:2" x14ac:dyDescent="0.3">
      <c r="A128" t="s">
        <v>132</v>
      </c>
      <c r="B128">
        <v>91335</v>
      </c>
    </row>
    <row r="129" spans="1:2" x14ac:dyDescent="0.3">
      <c r="A129" t="s">
        <v>133</v>
      </c>
      <c r="B129">
        <v>267440</v>
      </c>
    </row>
    <row r="130" spans="1:2" x14ac:dyDescent="0.3">
      <c r="A130" t="s">
        <v>134</v>
      </c>
      <c r="B130">
        <v>8385</v>
      </c>
    </row>
    <row r="131" spans="1:2" x14ac:dyDescent="0.3">
      <c r="A131" t="s">
        <v>135</v>
      </c>
      <c r="B131">
        <v>32320</v>
      </c>
    </row>
    <row r="132" spans="1:2" x14ac:dyDescent="0.3">
      <c r="A132" t="s">
        <v>136</v>
      </c>
      <c r="B132">
        <v>0</v>
      </c>
    </row>
    <row r="133" spans="1:2" x14ac:dyDescent="0.3">
      <c r="A133" t="s">
        <v>137</v>
      </c>
      <c r="B133">
        <v>0</v>
      </c>
    </row>
    <row r="134" spans="1:2" x14ac:dyDescent="0.3">
      <c r="A134" t="s">
        <v>138</v>
      </c>
      <c r="B134">
        <v>0</v>
      </c>
    </row>
    <row r="135" spans="1:2" x14ac:dyDescent="0.3">
      <c r="A135" t="s">
        <v>139</v>
      </c>
      <c r="B135">
        <v>0</v>
      </c>
    </row>
    <row r="136" spans="1:2" x14ac:dyDescent="0.3">
      <c r="A136" t="s">
        <v>140</v>
      </c>
      <c r="B136">
        <v>0</v>
      </c>
    </row>
    <row r="137" spans="1:2" x14ac:dyDescent="0.3">
      <c r="A137" t="s">
        <v>141</v>
      </c>
      <c r="B137">
        <v>0</v>
      </c>
    </row>
    <row r="138" spans="1:2" x14ac:dyDescent="0.3">
      <c r="A138" t="s">
        <v>142</v>
      </c>
      <c r="B138">
        <v>0</v>
      </c>
    </row>
    <row r="139" spans="1:2" x14ac:dyDescent="0.3">
      <c r="A139" t="s">
        <v>143</v>
      </c>
      <c r="B139">
        <v>0</v>
      </c>
    </row>
    <row r="140" spans="1:2" x14ac:dyDescent="0.3">
      <c r="A140" t="s">
        <v>144</v>
      </c>
      <c r="B140">
        <v>0</v>
      </c>
    </row>
    <row r="141" spans="1:2" x14ac:dyDescent="0.3">
      <c r="A141" t="s">
        <v>145</v>
      </c>
      <c r="B141">
        <v>0</v>
      </c>
    </row>
    <row r="142" spans="1:2" x14ac:dyDescent="0.3">
      <c r="A142" t="s">
        <v>146</v>
      </c>
      <c r="B142">
        <v>350000</v>
      </c>
    </row>
    <row r="143" spans="1:2" x14ac:dyDescent="0.3">
      <c r="A143" t="s">
        <v>147</v>
      </c>
      <c r="B143">
        <v>15274.5</v>
      </c>
    </row>
    <row r="144" spans="1:2" x14ac:dyDescent="0.3">
      <c r="A144" t="s">
        <v>148</v>
      </c>
      <c r="B144">
        <v>15632.98</v>
      </c>
    </row>
    <row r="145" spans="1:2" x14ac:dyDescent="0.3">
      <c r="A145" t="s">
        <v>149</v>
      </c>
      <c r="B145">
        <v>24808.6</v>
      </c>
    </row>
    <row r="146" spans="1:2" x14ac:dyDescent="0.3">
      <c r="A146" t="s">
        <v>150</v>
      </c>
      <c r="B146">
        <v>23687.62</v>
      </c>
    </row>
    <row r="147" spans="1:2" x14ac:dyDescent="0.3">
      <c r="A147" t="s">
        <v>151</v>
      </c>
      <c r="B147">
        <v>14662.9</v>
      </c>
    </row>
    <row r="148" spans="1:2" x14ac:dyDescent="0.3">
      <c r="A148" t="s">
        <v>152</v>
      </c>
      <c r="B148">
        <v>15218.52</v>
      </c>
    </row>
    <row r="149" spans="1:2" x14ac:dyDescent="0.3">
      <c r="A149" t="s">
        <v>153</v>
      </c>
      <c r="B149">
        <v>17.899999999999999</v>
      </c>
    </row>
    <row r="150" spans="1:2" x14ac:dyDescent="0.3">
      <c r="A150" t="s">
        <v>154</v>
      </c>
      <c r="B150">
        <v>14.79</v>
      </c>
    </row>
    <row r="151" spans="1:2" x14ac:dyDescent="0.3">
      <c r="A151" t="s">
        <v>155</v>
      </c>
      <c r="B151">
        <v>75.2</v>
      </c>
    </row>
    <row r="152" spans="1:2" x14ac:dyDescent="0.3">
      <c r="A152" t="s">
        <v>156</v>
      </c>
      <c r="B152">
        <v>76.02</v>
      </c>
    </row>
    <row r="153" spans="1:2" x14ac:dyDescent="0.3">
      <c r="A153" t="s">
        <v>157</v>
      </c>
      <c r="B153">
        <v>6.9</v>
      </c>
    </row>
    <row r="154" spans="1:2" x14ac:dyDescent="0.3">
      <c r="A154" t="s">
        <v>158</v>
      </c>
      <c r="B154">
        <v>9.19</v>
      </c>
    </row>
    <row r="155" spans="1:2" x14ac:dyDescent="0.3">
      <c r="A155" t="s">
        <v>159</v>
      </c>
      <c r="B155">
        <v>0</v>
      </c>
    </row>
    <row r="156" spans="1:2" x14ac:dyDescent="0.3">
      <c r="A156" t="s">
        <v>160</v>
      </c>
      <c r="B156">
        <v>0</v>
      </c>
    </row>
    <row r="157" spans="1:2" x14ac:dyDescent="0.3">
      <c r="A157" t="s">
        <v>161</v>
      </c>
      <c r="B157">
        <v>0</v>
      </c>
    </row>
    <row r="158" spans="1:2" x14ac:dyDescent="0.3">
      <c r="A158" t="s">
        <v>162</v>
      </c>
      <c r="B158">
        <v>0</v>
      </c>
    </row>
    <row r="159" spans="1:2" x14ac:dyDescent="0.3">
      <c r="A159" t="s">
        <v>163</v>
      </c>
      <c r="B159">
        <v>0</v>
      </c>
    </row>
    <row r="160" spans="1:2" x14ac:dyDescent="0.3">
      <c r="A160" t="s">
        <v>164</v>
      </c>
      <c r="B160">
        <v>0</v>
      </c>
    </row>
    <row r="161" spans="1:2" x14ac:dyDescent="0.3">
      <c r="A161" t="s">
        <v>165</v>
      </c>
      <c r="B161">
        <v>0</v>
      </c>
    </row>
    <row r="162" spans="1:2" x14ac:dyDescent="0.3">
      <c r="A162" t="s">
        <v>166</v>
      </c>
      <c r="B162">
        <v>100</v>
      </c>
    </row>
    <row r="163" spans="1:2" x14ac:dyDescent="0.3">
      <c r="A163" t="s">
        <v>167</v>
      </c>
      <c r="B163">
        <v>0</v>
      </c>
    </row>
    <row r="164" spans="1:2" x14ac:dyDescent="0.3">
      <c r="A164" t="s">
        <v>168</v>
      </c>
      <c r="B164">
        <v>0</v>
      </c>
    </row>
    <row r="165" spans="1:2" x14ac:dyDescent="0.3">
      <c r="A165" t="s">
        <v>169</v>
      </c>
      <c r="B165">
        <v>19.21</v>
      </c>
    </row>
    <row r="166" spans="1:2" x14ac:dyDescent="0.3">
      <c r="A166" t="s">
        <v>170</v>
      </c>
      <c r="B166">
        <v>16.170000000000002</v>
      </c>
    </row>
    <row r="167" spans="1:2" x14ac:dyDescent="0.3">
      <c r="A167" t="s">
        <v>171</v>
      </c>
      <c r="B167">
        <v>84.17</v>
      </c>
    </row>
    <row r="168" spans="1:2" x14ac:dyDescent="0.3">
      <c r="A168" t="s">
        <v>172</v>
      </c>
      <c r="B168">
        <v>19.22</v>
      </c>
    </row>
    <row r="169" spans="1:2" x14ac:dyDescent="0.3">
      <c r="A169" t="s">
        <v>173</v>
      </c>
      <c r="B169">
        <v>16</v>
      </c>
    </row>
    <row r="170" spans="1:2" x14ac:dyDescent="0.3">
      <c r="A170" t="s">
        <v>174</v>
      </c>
      <c r="B170">
        <v>83.25</v>
      </c>
    </row>
    <row r="171" spans="1:2" x14ac:dyDescent="0.3">
      <c r="A171" t="s">
        <v>175</v>
      </c>
      <c r="B171">
        <v>13.6</v>
      </c>
    </row>
    <row r="172" spans="1:2" x14ac:dyDescent="0.3">
      <c r="A172" t="s">
        <v>176</v>
      </c>
      <c r="B172">
        <v>11.29</v>
      </c>
    </row>
    <row r="173" spans="1:2" x14ac:dyDescent="0.3">
      <c r="A173" t="s">
        <v>177</v>
      </c>
      <c r="B173">
        <v>83.01</v>
      </c>
    </row>
    <row r="174" spans="1:2" x14ac:dyDescent="0.3">
      <c r="A174" t="s">
        <v>178</v>
      </c>
      <c r="B174">
        <v>13.71</v>
      </c>
    </row>
    <row r="175" spans="1:2" x14ac:dyDescent="0.3">
      <c r="A175" t="s">
        <v>179</v>
      </c>
      <c r="B175">
        <v>11.22</v>
      </c>
    </row>
    <row r="176" spans="1:2" x14ac:dyDescent="0.3">
      <c r="A176" t="s">
        <v>180</v>
      </c>
      <c r="B176">
        <v>81.84</v>
      </c>
    </row>
    <row r="177" spans="1:2" x14ac:dyDescent="0.3">
      <c r="A177" t="s">
        <v>181</v>
      </c>
      <c r="B177">
        <v>1.5780000000000001</v>
      </c>
    </row>
    <row r="178" spans="1:2" x14ac:dyDescent="0.3">
      <c r="A178" t="s">
        <v>182</v>
      </c>
      <c r="B178">
        <v>1.1930000000000001</v>
      </c>
    </row>
    <row r="179" spans="1:2" x14ac:dyDescent="0.3">
      <c r="A179" t="s">
        <v>183</v>
      </c>
      <c r="B179">
        <v>75.599999999999994</v>
      </c>
    </row>
    <row r="180" spans="1:2" x14ac:dyDescent="0.3">
      <c r="A180" t="s">
        <v>184</v>
      </c>
      <c r="B180">
        <v>1.6259999999999999</v>
      </c>
    </row>
    <row r="181" spans="1:2" x14ac:dyDescent="0.3">
      <c r="A181" t="s">
        <v>185</v>
      </c>
      <c r="B181">
        <v>1.212</v>
      </c>
    </row>
    <row r="182" spans="1:2" x14ac:dyDescent="0.3">
      <c r="A182" t="s">
        <v>186</v>
      </c>
      <c r="B182">
        <v>74.540000000000006</v>
      </c>
    </row>
    <row r="183" spans="1:2" x14ac:dyDescent="0.3">
      <c r="A183" t="s">
        <v>187</v>
      </c>
      <c r="B183">
        <v>13.54</v>
      </c>
    </row>
    <row r="184" spans="1:2" x14ac:dyDescent="0.3">
      <c r="A184" t="s">
        <v>188</v>
      </c>
      <c r="B184">
        <v>11.32</v>
      </c>
    </row>
    <row r="185" spans="1:2" x14ac:dyDescent="0.3">
      <c r="A185" t="s">
        <v>189</v>
      </c>
      <c r="B185">
        <v>83.6</v>
      </c>
    </row>
    <row r="186" spans="1:2" x14ac:dyDescent="0.3">
      <c r="A186" t="s">
        <v>190</v>
      </c>
      <c r="B186">
        <v>13.61</v>
      </c>
    </row>
    <row r="187" spans="1:2" x14ac:dyDescent="0.3">
      <c r="A187" t="s">
        <v>191</v>
      </c>
      <c r="B187">
        <v>11.19</v>
      </c>
    </row>
    <row r="188" spans="1:2" x14ac:dyDescent="0.3">
      <c r="A188" t="s">
        <v>192</v>
      </c>
      <c r="B188">
        <v>82.22</v>
      </c>
    </row>
    <row r="189" spans="1:2" x14ac:dyDescent="0.3">
      <c r="A189" t="s">
        <v>193</v>
      </c>
      <c r="B189">
        <v>11.99</v>
      </c>
    </row>
    <row r="190" spans="1:2" x14ac:dyDescent="0.3">
      <c r="A190" t="s">
        <v>194</v>
      </c>
      <c r="B190">
        <v>9.27</v>
      </c>
    </row>
    <row r="191" spans="1:2" x14ac:dyDescent="0.3">
      <c r="A191" t="s">
        <v>195</v>
      </c>
      <c r="B191">
        <v>77.31</v>
      </c>
    </row>
    <row r="192" spans="1:2" x14ac:dyDescent="0.3">
      <c r="A192" t="s">
        <v>196</v>
      </c>
      <c r="B192">
        <v>11.76</v>
      </c>
    </row>
    <row r="193" spans="1:2" x14ac:dyDescent="0.3">
      <c r="A193" t="s">
        <v>197</v>
      </c>
      <c r="B193">
        <v>9.0299999999999994</v>
      </c>
    </row>
    <row r="194" spans="1:2" x14ac:dyDescent="0.3">
      <c r="A194" t="s">
        <v>198</v>
      </c>
      <c r="B194">
        <v>76.790000000000006</v>
      </c>
    </row>
    <row r="195" spans="1:2" x14ac:dyDescent="0.3">
      <c r="A195" t="s">
        <v>199</v>
      </c>
      <c r="B195">
        <v>66.260000000000005</v>
      </c>
    </row>
    <row r="196" spans="1:2" x14ac:dyDescent="0.3">
      <c r="A196" t="s">
        <v>200</v>
      </c>
      <c r="B196">
        <v>55.12</v>
      </c>
    </row>
    <row r="197" spans="1:2" x14ac:dyDescent="0.3">
      <c r="A197" t="s">
        <v>201</v>
      </c>
      <c r="B197">
        <v>83.19</v>
      </c>
    </row>
    <row r="198" spans="1:2" x14ac:dyDescent="0.3">
      <c r="A198" t="s">
        <v>202</v>
      </c>
      <c r="B198">
        <v>65.489999999999995</v>
      </c>
    </row>
    <row r="199" spans="1:2" x14ac:dyDescent="0.3">
      <c r="A199" t="s">
        <v>203</v>
      </c>
      <c r="B199">
        <v>53.49</v>
      </c>
    </row>
    <row r="200" spans="1:2" x14ac:dyDescent="0.3">
      <c r="A200" t="s">
        <v>204</v>
      </c>
      <c r="B200">
        <v>81.680000000000007</v>
      </c>
    </row>
    <row r="201" spans="1:2" x14ac:dyDescent="0.3">
      <c r="A201" t="s">
        <v>205</v>
      </c>
      <c r="B201">
        <v>65.290000000000006</v>
      </c>
    </row>
    <row r="202" spans="1:2" x14ac:dyDescent="0.3">
      <c r="A202" t="s">
        <v>206</v>
      </c>
      <c r="B202">
        <v>54.05</v>
      </c>
    </row>
    <row r="203" spans="1:2" x14ac:dyDescent="0.3">
      <c r="A203" t="s">
        <v>207</v>
      </c>
      <c r="B203">
        <v>82.78</v>
      </c>
    </row>
    <row r="204" spans="1:2" x14ac:dyDescent="0.3">
      <c r="A204" t="s">
        <v>208</v>
      </c>
      <c r="B204">
        <v>65.010000000000005</v>
      </c>
    </row>
    <row r="205" spans="1:2" x14ac:dyDescent="0.3">
      <c r="A205" t="s">
        <v>209</v>
      </c>
      <c r="B205">
        <v>53.43</v>
      </c>
    </row>
    <row r="206" spans="1:2" x14ac:dyDescent="0.3">
      <c r="A206" t="s">
        <v>210</v>
      </c>
      <c r="B206">
        <v>82.19</v>
      </c>
    </row>
    <row r="207" spans="1:2" x14ac:dyDescent="0.3">
      <c r="A207" t="s">
        <v>211</v>
      </c>
      <c r="B207">
        <v>90.2</v>
      </c>
    </row>
    <row r="208" spans="1:2" x14ac:dyDescent="0.3">
      <c r="A208" t="s">
        <v>212</v>
      </c>
      <c r="B208">
        <v>26.29</v>
      </c>
    </row>
    <row r="209" spans="1:2" x14ac:dyDescent="0.3">
      <c r="A209" t="s">
        <v>213</v>
      </c>
      <c r="B209">
        <v>29.15</v>
      </c>
    </row>
    <row r="210" spans="1:2" x14ac:dyDescent="0.3">
      <c r="A210" t="s">
        <v>214</v>
      </c>
      <c r="B210">
        <v>88.96</v>
      </c>
    </row>
    <row r="211" spans="1:2" x14ac:dyDescent="0.3">
      <c r="A211" t="s">
        <v>215</v>
      </c>
      <c r="B211">
        <v>38</v>
      </c>
    </row>
    <row r="212" spans="1:2" x14ac:dyDescent="0.3">
      <c r="A212" t="s">
        <v>216</v>
      </c>
      <c r="B212">
        <v>42.72</v>
      </c>
    </row>
    <row r="213" spans="1:2" x14ac:dyDescent="0.3">
      <c r="A213" t="s">
        <v>217</v>
      </c>
      <c r="B213">
        <v>5.26</v>
      </c>
    </row>
    <row r="214" spans="1:2" x14ac:dyDescent="0.3">
      <c r="A214" t="s">
        <v>218</v>
      </c>
      <c r="B214">
        <v>5.28</v>
      </c>
    </row>
    <row r="215" spans="1:2" x14ac:dyDescent="0.3">
      <c r="A215" t="s">
        <v>219</v>
      </c>
      <c r="B215">
        <v>5.29</v>
      </c>
    </row>
    <row r="216" spans="1:2" x14ac:dyDescent="0.3">
      <c r="A216" t="s">
        <v>220</v>
      </c>
      <c r="B216">
        <v>6.1</v>
      </c>
    </row>
    <row r="217" spans="1:2" x14ac:dyDescent="0.3">
      <c r="A217" t="s">
        <v>221</v>
      </c>
      <c r="B217">
        <v>7</v>
      </c>
    </row>
    <row r="218" spans="1:2" x14ac:dyDescent="0.3">
      <c r="A218" t="s">
        <v>222</v>
      </c>
      <c r="B218">
        <v>7.01</v>
      </c>
    </row>
    <row r="219" spans="1:2" x14ac:dyDescent="0.3">
      <c r="A219" t="s">
        <v>223</v>
      </c>
      <c r="B219">
        <v>5.07</v>
      </c>
    </row>
    <row r="220" spans="1:2" x14ac:dyDescent="0.3">
      <c r="A220" t="s">
        <v>224</v>
      </c>
      <c r="B220">
        <v>5.07</v>
      </c>
    </row>
    <row r="221" spans="1:2" x14ac:dyDescent="0.3">
      <c r="A221" t="s">
        <v>225</v>
      </c>
      <c r="B221">
        <v>6.21</v>
      </c>
    </row>
    <row r="222" spans="1:2" x14ac:dyDescent="0.3">
      <c r="A222" t="s">
        <v>226</v>
      </c>
      <c r="B222">
        <v>6.08</v>
      </c>
    </row>
    <row r="223" spans="1:2" x14ac:dyDescent="0.3">
      <c r="A223" t="s">
        <v>227</v>
      </c>
      <c r="B223">
        <v>1.67</v>
      </c>
    </row>
    <row r="224" spans="1:2" x14ac:dyDescent="0.3">
      <c r="A224" t="s">
        <v>228</v>
      </c>
      <c r="B224">
        <v>1.67</v>
      </c>
    </row>
    <row r="225" spans="1:2" x14ac:dyDescent="0.3">
      <c r="A225" t="s">
        <v>229</v>
      </c>
      <c r="B225">
        <v>2.21</v>
      </c>
    </row>
    <row r="226" spans="1:2" x14ac:dyDescent="0.3">
      <c r="A226" t="s">
        <v>230</v>
      </c>
      <c r="B226">
        <v>2.23</v>
      </c>
    </row>
    <row r="227" spans="1:2" x14ac:dyDescent="0.3">
      <c r="A227" t="s">
        <v>231</v>
      </c>
      <c r="B227">
        <v>51.11</v>
      </c>
    </row>
    <row r="228" spans="1:2" x14ac:dyDescent="0.3">
      <c r="A228" t="s">
        <v>232</v>
      </c>
      <c r="B228">
        <v>51.01</v>
      </c>
    </row>
    <row r="229" spans="1:2" x14ac:dyDescent="0.3">
      <c r="A229" t="s">
        <v>233</v>
      </c>
      <c r="B229">
        <v>0.54</v>
      </c>
    </row>
    <row r="230" spans="1:2" x14ac:dyDescent="0.3">
      <c r="A230" t="s">
        <v>234</v>
      </c>
      <c r="B230">
        <v>0.5</v>
      </c>
    </row>
    <row r="231" spans="1:2" x14ac:dyDescent="0.3">
      <c r="A231" t="s">
        <v>235</v>
      </c>
      <c r="B231">
        <v>1.85</v>
      </c>
    </row>
    <row r="232" spans="1:2" x14ac:dyDescent="0.3">
      <c r="A232" t="s">
        <v>236</v>
      </c>
      <c r="B232">
        <v>1.8</v>
      </c>
    </row>
    <row r="233" spans="1:2" x14ac:dyDescent="0.3">
      <c r="A233" t="s">
        <v>237</v>
      </c>
      <c r="B233">
        <v>30.82</v>
      </c>
    </row>
    <row r="234" spans="1:2" x14ac:dyDescent="0.3">
      <c r="A234" t="s">
        <v>238</v>
      </c>
      <c r="B234">
        <v>44.15</v>
      </c>
    </row>
    <row r="235" spans="1:2" x14ac:dyDescent="0.3">
      <c r="A235" t="s">
        <v>239</v>
      </c>
      <c r="B235">
        <v>75.25</v>
      </c>
    </row>
    <row r="236" spans="1:2" x14ac:dyDescent="0.3">
      <c r="A236" t="s">
        <v>240</v>
      </c>
      <c r="B236">
        <v>75.010000000000005</v>
      </c>
    </row>
    <row r="237" spans="1:2" x14ac:dyDescent="0.3">
      <c r="A237" t="s">
        <v>241</v>
      </c>
      <c r="B237">
        <v>22.8</v>
      </c>
    </row>
    <row r="238" spans="1:2" x14ac:dyDescent="0.3">
      <c r="A238" t="s">
        <v>242</v>
      </c>
      <c r="B238">
        <v>1.07</v>
      </c>
    </row>
    <row r="239" spans="1:2" x14ac:dyDescent="0.3">
      <c r="A239" t="s">
        <v>243</v>
      </c>
      <c r="B239">
        <v>28.26</v>
      </c>
    </row>
    <row r="240" spans="1:2" x14ac:dyDescent="0.3">
      <c r="A240" t="s">
        <v>244</v>
      </c>
      <c r="B240">
        <v>82.71</v>
      </c>
    </row>
    <row r="241" spans="1:2" x14ac:dyDescent="0.3">
      <c r="A241" t="s">
        <v>245</v>
      </c>
      <c r="B241">
        <v>83.2</v>
      </c>
    </row>
    <row r="242" spans="1:2" x14ac:dyDescent="0.3">
      <c r="A242" t="s">
        <v>246</v>
      </c>
      <c r="B242">
        <v>24.65</v>
      </c>
    </row>
    <row r="243" spans="1:2" x14ac:dyDescent="0.3">
      <c r="A243" t="s">
        <v>247</v>
      </c>
      <c r="B243">
        <v>24.82</v>
      </c>
    </row>
    <row r="244" spans="1:2" x14ac:dyDescent="0.3">
      <c r="A244" t="s">
        <v>248</v>
      </c>
      <c r="B244">
        <v>41.25</v>
      </c>
    </row>
    <row r="245" spans="1:2" x14ac:dyDescent="0.3">
      <c r="A245" t="s">
        <v>249</v>
      </c>
      <c r="B245">
        <v>85.94</v>
      </c>
    </row>
    <row r="246" spans="1:2" x14ac:dyDescent="0.3">
      <c r="A246" t="s">
        <v>250</v>
      </c>
      <c r="B246">
        <v>86.37</v>
      </c>
    </row>
    <row r="247" spans="1:2" x14ac:dyDescent="0.3">
      <c r="A247" t="s">
        <v>251</v>
      </c>
      <c r="B247">
        <v>348.5</v>
      </c>
    </row>
    <row r="248" spans="1:2" x14ac:dyDescent="0.3">
      <c r="A248" t="s">
        <v>252</v>
      </c>
      <c r="B248">
        <v>348.55</v>
      </c>
    </row>
    <row r="249" spans="1:2" x14ac:dyDescent="0.3">
      <c r="A249" t="s">
        <v>253</v>
      </c>
      <c r="B249">
        <v>0.01</v>
      </c>
    </row>
    <row r="250" spans="1:2" x14ac:dyDescent="0.3">
      <c r="A250" t="s">
        <v>254</v>
      </c>
      <c r="B250">
        <v>16.510000000000002</v>
      </c>
    </row>
    <row r="251" spans="1:2" x14ac:dyDescent="0.3">
      <c r="A251" t="s">
        <v>255</v>
      </c>
      <c r="B251">
        <v>16.600000000000001</v>
      </c>
    </row>
    <row r="252" spans="1:2" x14ac:dyDescent="0.3">
      <c r="A252" t="s">
        <v>256</v>
      </c>
      <c r="B252">
        <v>13.19</v>
      </c>
    </row>
    <row r="253" spans="1:2" x14ac:dyDescent="0.3">
      <c r="A253" t="s">
        <v>257</v>
      </c>
      <c r="B253">
        <v>13.08</v>
      </c>
    </row>
    <row r="254" spans="1:2" x14ac:dyDescent="0.3">
      <c r="A254" t="s">
        <v>258</v>
      </c>
      <c r="B254">
        <v>0.47</v>
      </c>
    </row>
    <row r="255" spans="1:2" x14ac:dyDescent="0.3">
      <c r="A255" t="s">
        <v>259</v>
      </c>
      <c r="B255">
        <v>0.46</v>
      </c>
    </row>
    <row r="256" spans="1:2" x14ac:dyDescent="0.3">
      <c r="A256" t="s">
        <v>260</v>
      </c>
      <c r="B256">
        <v>132472.29</v>
      </c>
    </row>
    <row r="257" spans="1:2" x14ac:dyDescent="0.3">
      <c r="A257" t="s">
        <v>261</v>
      </c>
      <c r="B257">
        <v>851239.49</v>
      </c>
    </row>
    <row r="258" spans="1:2" x14ac:dyDescent="0.3">
      <c r="A258" t="s">
        <v>262</v>
      </c>
      <c r="B258">
        <v>46.68</v>
      </c>
    </row>
    <row r="259" spans="1:2" x14ac:dyDescent="0.3">
      <c r="A259" t="s">
        <v>263</v>
      </c>
      <c r="B259">
        <v>46.75</v>
      </c>
    </row>
    <row r="260" spans="1:2" x14ac:dyDescent="0.3">
      <c r="A260" t="s">
        <v>264</v>
      </c>
      <c r="B260">
        <v>46.677700646950001</v>
      </c>
    </row>
    <row r="261" spans="1:2" x14ac:dyDescent="0.3">
      <c r="A261" t="s">
        <v>265</v>
      </c>
      <c r="B261">
        <v>46.754258177750003</v>
      </c>
    </row>
    <row r="262" spans="1:2" x14ac:dyDescent="0.3">
      <c r="A262" t="s">
        <v>266</v>
      </c>
      <c r="B262">
        <v>0.08</v>
      </c>
    </row>
    <row r="263" spans="1:2" x14ac:dyDescent="0.3">
      <c r="A263" t="s">
        <v>267</v>
      </c>
      <c r="B263">
        <v>0.08</v>
      </c>
    </row>
    <row r="264" spans="1:2" x14ac:dyDescent="0.3">
      <c r="A264" t="s">
        <v>268</v>
      </c>
      <c r="B264">
        <v>73.27</v>
      </c>
    </row>
    <row r="265" spans="1:2" x14ac:dyDescent="0.3">
      <c r="A265" t="s">
        <v>269</v>
      </c>
      <c r="B265">
        <v>72.430000000000007</v>
      </c>
    </row>
    <row r="266" spans="1:2" x14ac:dyDescent="0.3">
      <c r="A266" t="s">
        <v>270</v>
      </c>
      <c r="B266">
        <v>1.03</v>
      </c>
    </row>
    <row r="267" spans="1:2" x14ac:dyDescent="0.3">
      <c r="A267" t="s">
        <v>271</v>
      </c>
      <c r="B267">
        <v>2.14</v>
      </c>
    </row>
    <row r="268" spans="1:2" x14ac:dyDescent="0.3">
      <c r="A268" t="s">
        <v>272</v>
      </c>
      <c r="B268">
        <v>0.08</v>
      </c>
    </row>
    <row r="269" spans="1:2" x14ac:dyDescent="0.3">
      <c r="A269" t="s">
        <v>273</v>
      </c>
      <c r="B269">
        <v>0.09</v>
      </c>
    </row>
    <row r="270" spans="1:2" x14ac:dyDescent="0.3">
      <c r="A270" t="s">
        <v>274</v>
      </c>
      <c r="B270">
        <v>768.54</v>
      </c>
    </row>
    <row r="271" spans="1:2" x14ac:dyDescent="0.3">
      <c r="A271" t="s">
        <v>275</v>
      </c>
      <c r="B271">
        <v>6026.12</v>
      </c>
    </row>
    <row r="272" spans="1:2" x14ac:dyDescent="0.3">
      <c r="A272" t="s">
        <v>276</v>
      </c>
      <c r="B272">
        <v>1.68</v>
      </c>
    </row>
    <row r="273" spans="1:2" x14ac:dyDescent="0.3">
      <c r="A273" t="s">
        <v>277</v>
      </c>
      <c r="B273">
        <v>2.76</v>
      </c>
    </row>
    <row r="274" spans="1:2" x14ac:dyDescent="0.3">
      <c r="A274" t="s">
        <v>278</v>
      </c>
      <c r="B274">
        <v>17108.14</v>
      </c>
    </row>
    <row r="275" spans="1:2" x14ac:dyDescent="0.3">
      <c r="A275" t="s">
        <v>279</v>
      </c>
      <c r="B275">
        <v>183697.57</v>
      </c>
    </row>
    <row r="276" spans="1:2" x14ac:dyDescent="0.3">
      <c r="A276" t="s">
        <v>280</v>
      </c>
      <c r="B276">
        <v>11.97</v>
      </c>
    </row>
    <row r="277" spans="1:2" x14ac:dyDescent="0.3">
      <c r="A277" t="s">
        <v>281</v>
      </c>
      <c r="B277">
        <v>10.78</v>
      </c>
    </row>
    <row r="278" spans="1:2" x14ac:dyDescent="0.3">
      <c r="A278" t="s">
        <v>282</v>
      </c>
      <c r="B278">
        <v>121897.65</v>
      </c>
    </row>
    <row r="279" spans="1:2" x14ac:dyDescent="0.3">
      <c r="A279" t="s">
        <v>283</v>
      </c>
      <c r="B279">
        <v>717242.23</v>
      </c>
    </row>
    <row r="280" spans="1:2" x14ac:dyDescent="0.3">
      <c r="A280" t="s">
        <v>284</v>
      </c>
      <c r="B280">
        <v>71.489999999999995</v>
      </c>
    </row>
    <row r="281" spans="1:2" x14ac:dyDescent="0.3">
      <c r="A281" t="s">
        <v>285</v>
      </c>
      <c r="B281">
        <v>72.05</v>
      </c>
    </row>
    <row r="282" spans="1:2" x14ac:dyDescent="0.3">
      <c r="A282" t="s">
        <v>286</v>
      </c>
      <c r="B282">
        <v>84.42</v>
      </c>
    </row>
    <row r="283" spans="1:2" x14ac:dyDescent="0.3">
      <c r="A283" t="s">
        <v>287</v>
      </c>
      <c r="B283">
        <v>84.63</v>
      </c>
    </row>
    <row r="284" spans="1:2" x14ac:dyDescent="0.3">
      <c r="A284" t="s">
        <v>288</v>
      </c>
      <c r="B284">
        <v>4.1500000000000004</v>
      </c>
    </row>
    <row r="285" spans="1:2" x14ac:dyDescent="0.3">
      <c r="A285" t="s">
        <v>289</v>
      </c>
      <c r="B285">
        <v>2.5499999999999998</v>
      </c>
    </row>
    <row r="286" spans="1:2" x14ac:dyDescent="0.3">
      <c r="A286" t="s">
        <v>290</v>
      </c>
      <c r="B286">
        <v>4.9400000000000004</v>
      </c>
    </row>
    <row r="287" spans="1:2" x14ac:dyDescent="0.3">
      <c r="A287" t="s">
        <v>291</v>
      </c>
      <c r="B287">
        <v>3.1</v>
      </c>
    </row>
    <row r="288" spans="1:2" x14ac:dyDescent="0.3">
      <c r="A288" t="s">
        <v>292</v>
      </c>
      <c r="B288">
        <v>96.59</v>
      </c>
    </row>
    <row r="289" spans="1:2" x14ac:dyDescent="0.3">
      <c r="A289" t="s">
        <v>293</v>
      </c>
      <c r="B289">
        <v>96.63</v>
      </c>
    </row>
    <row r="290" spans="1:2" x14ac:dyDescent="0.3">
      <c r="A290" t="s">
        <v>294</v>
      </c>
      <c r="B290">
        <v>90.88</v>
      </c>
    </row>
    <row r="291" spans="1:2" x14ac:dyDescent="0.3">
      <c r="A291" t="s">
        <v>295</v>
      </c>
      <c r="B291">
        <v>82.46</v>
      </c>
    </row>
    <row r="292" spans="1:2" x14ac:dyDescent="0.3">
      <c r="A292" t="s">
        <v>296</v>
      </c>
      <c r="B292">
        <v>96.74</v>
      </c>
    </row>
    <row r="293" spans="1:2" x14ac:dyDescent="0.3">
      <c r="A293" t="s">
        <v>297</v>
      </c>
      <c r="B293">
        <v>96.72</v>
      </c>
    </row>
    <row r="294" spans="1:2" x14ac:dyDescent="0.3">
      <c r="A294" t="s">
        <v>298</v>
      </c>
      <c r="B294">
        <v>92</v>
      </c>
    </row>
    <row r="295" spans="1:2" x14ac:dyDescent="0.3">
      <c r="A295" t="s">
        <v>299</v>
      </c>
      <c r="B295">
        <v>91.31</v>
      </c>
    </row>
    <row r="296" spans="1:2" x14ac:dyDescent="0.3">
      <c r="A296" t="s">
        <v>300</v>
      </c>
      <c r="B296">
        <v>92.14</v>
      </c>
    </row>
    <row r="297" spans="1:2" x14ac:dyDescent="0.3">
      <c r="A297" t="s">
        <v>301</v>
      </c>
      <c r="B297">
        <v>86.05</v>
      </c>
    </row>
    <row r="298" spans="1:2" x14ac:dyDescent="0.3">
      <c r="A298" t="s">
        <v>302</v>
      </c>
      <c r="B298">
        <v>91.98</v>
      </c>
    </row>
    <row r="299" spans="1:2" x14ac:dyDescent="0.3">
      <c r="A299" t="s">
        <v>303</v>
      </c>
      <c r="B299">
        <v>85.74</v>
      </c>
    </row>
    <row r="300" spans="1:2" x14ac:dyDescent="0.3">
      <c r="A300" t="s">
        <v>304</v>
      </c>
      <c r="B300">
        <v>89.14</v>
      </c>
    </row>
    <row r="301" spans="1:2" x14ac:dyDescent="0.3">
      <c r="A301" t="s">
        <v>305</v>
      </c>
      <c r="B301">
        <v>83.23</v>
      </c>
    </row>
    <row r="302" spans="1:2" x14ac:dyDescent="0.3">
      <c r="A302" t="s">
        <v>306</v>
      </c>
      <c r="B302">
        <v>88.69</v>
      </c>
    </row>
    <row r="303" spans="1:2" x14ac:dyDescent="0.3">
      <c r="A303" t="s">
        <v>307</v>
      </c>
      <c r="B303">
        <v>82.68</v>
      </c>
    </row>
    <row r="304" spans="1:2" x14ac:dyDescent="0.3">
      <c r="A304" t="s">
        <v>308</v>
      </c>
      <c r="B304">
        <v>97.91</v>
      </c>
    </row>
    <row r="305" spans="1:2" x14ac:dyDescent="0.3">
      <c r="A305" t="s">
        <v>309</v>
      </c>
      <c r="B305">
        <v>97.42</v>
      </c>
    </row>
    <row r="306" spans="1:2" x14ac:dyDescent="0.3">
      <c r="A306" t="s">
        <v>310</v>
      </c>
      <c r="B306">
        <v>84.59</v>
      </c>
    </row>
    <row r="307" spans="1:2" x14ac:dyDescent="0.3">
      <c r="A307" t="s">
        <v>311</v>
      </c>
      <c r="B307">
        <v>84.07</v>
      </c>
    </row>
    <row r="308" spans="1:2" x14ac:dyDescent="0.3">
      <c r="A308" t="s">
        <v>312</v>
      </c>
      <c r="B308">
        <v>90.72</v>
      </c>
    </row>
    <row r="309" spans="1:2" x14ac:dyDescent="0.3">
      <c r="A309" t="s">
        <v>313</v>
      </c>
      <c r="B309">
        <v>90.85</v>
      </c>
    </row>
    <row r="310" spans="1:2" x14ac:dyDescent="0.3">
      <c r="A310" t="s">
        <v>314</v>
      </c>
      <c r="B310">
        <v>71.7</v>
      </c>
    </row>
    <row r="311" spans="1:2" x14ac:dyDescent="0.3">
      <c r="A311" t="s">
        <v>315</v>
      </c>
      <c r="B311">
        <v>72.17</v>
      </c>
    </row>
    <row r="312" spans="1:2" x14ac:dyDescent="0.3">
      <c r="A312" t="s">
        <v>316</v>
      </c>
      <c r="B312">
        <v>1018175.86</v>
      </c>
    </row>
    <row r="313" spans="1:2" x14ac:dyDescent="0.3">
      <c r="A313" t="s">
        <v>317</v>
      </c>
      <c r="B313">
        <v>7002680.2300000004</v>
      </c>
    </row>
    <row r="314" spans="1:2" x14ac:dyDescent="0.3">
      <c r="A314" t="s">
        <v>318</v>
      </c>
      <c r="B314">
        <v>5</v>
      </c>
    </row>
    <row r="315" spans="1:2" x14ac:dyDescent="0.3">
      <c r="A315" t="s">
        <v>319</v>
      </c>
      <c r="B315">
        <v>4</v>
      </c>
    </row>
    <row r="316" spans="1:2" x14ac:dyDescent="0.3">
      <c r="A316" t="s">
        <v>320</v>
      </c>
      <c r="B316">
        <v>21</v>
      </c>
    </row>
    <row r="317" spans="1:2" x14ac:dyDescent="0.3">
      <c r="A317" t="s">
        <v>321</v>
      </c>
      <c r="B317">
        <v>30</v>
      </c>
    </row>
    <row r="318" spans="1:2" x14ac:dyDescent="0.3">
      <c r="A318" t="s">
        <v>322</v>
      </c>
      <c r="B318">
        <v>72.8</v>
      </c>
    </row>
    <row r="319" spans="1:2" x14ac:dyDescent="0.3">
      <c r="A319" t="s">
        <v>323</v>
      </c>
      <c r="B319">
        <v>0.84</v>
      </c>
    </row>
    <row r="320" spans="1:2" x14ac:dyDescent="0.3">
      <c r="A320" t="s">
        <v>324</v>
      </c>
      <c r="B320">
        <v>3.82</v>
      </c>
    </row>
    <row r="321" spans="1:2" x14ac:dyDescent="0.3">
      <c r="A321" t="s">
        <v>325</v>
      </c>
      <c r="B321">
        <v>264100</v>
      </c>
    </row>
    <row r="322" spans="1:2" x14ac:dyDescent="0.3">
      <c r="A322" t="s">
        <v>326</v>
      </c>
      <c r="B322">
        <v>1765480</v>
      </c>
    </row>
    <row r="323" spans="1:2" x14ac:dyDescent="0.3">
      <c r="A323" t="s">
        <v>327</v>
      </c>
      <c r="B323">
        <v>261750</v>
      </c>
    </row>
    <row r="324" spans="1:2" x14ac:dyDescent="0.3">
      <c r="A324" t="s">
        <v>328</v>
      </c>
      <c r="B324">
        <v>1506090</v>
      </c>
    </row>
    <row r="325" spans="1:2" x14ac:dyDescent="0.3">
      <c r="A325" t="s">
        <v>329</v>
      </c>
      <c r="B325">
        <v>26175</v>
      </c>
    </row>
    <row r="326" spans="1:2" x14ac:dyDescent="0.3">
      <c r="A326" t="s">
        <v>330</v>
      </c>
      <c r="B326">
        <v>150609</v>
      </c>
    </row>
    <row r="327" spans="1:2" x14ac:dyDescent="0.3">
      <c r="A327" t="s">
        <v>331</v>
      </c>
      <c r="B327">
        <v>83320</v>
      </c>
    </row>
    <row r="328" spans="1:2" x14ac:dyDescent="0.3">
      <c r="A328" t="s">
        <v>332</v>
      </c>
      <c r="B328">
        <v>432570</v>
      </c>
    </row>
    <row r="329" spans="1:2" x14ac:dyDescent="0.3">
      <c r="A329" t="s">
        <v>333</v>
      </c>
      <c r="B329">
        <v>12620</v>
      </c>
    </row>
    <row r="330" spans="1:2" x14ac:dyDescent="0.3">
      <c r="A330" t="s">
        <v>334</v>
      </c>
      <c r="B330">
        <v>39320</v>
      </c>
    </row>
    <row r="331" spans="1:2" x14ac:dyDescent="0.3">
      <c r="A331" t="s">
        <v>335</v>
      </c>
      <c r="B331">
        <v>10160</v>
      </c>
    </row>
    <row r="332" spans="1:2" x14ac:dyDescent="0.3">
      <c r="A332" t="s">
        <v>336</v>
      </c>
      <c r="B332">
        <v>84290</v>
      </c>
    </row>
    <row r="333" spans="1:2" x14ac:dyDescent="0.3">
      <c r="A333" t="s">
        <v>337</v>
      </c>
      <c r="B333">
        <v>1320.6</v>
      </c>
    </row>
    <row r="334" spans="1:2" x14ac:dyDescent="0.3">
      <c r="A334" t="s">
        <v>338</v>
      </c>
      <c r="B334">
        <v>7325.5</v>
      </c>
    </row>
    <row r="335" spans="1:2" x14ac:dyDescent="0.3">
      <c r="A335" t="s">
        <v>339</v>
      </c>
      <c r="B335">
        <v>264100</v>
      </c>
    </row>
    <row r="336" spans="1:2" x14ac:dyDescent="0.3">
      <c r="A336" t="s">
        <v>340</v>
      </c>
      <c r="B336">
        <v>1765480</v>
      </c>
    </row>
    <row r="337" spans="1:2" x14ac:dyDescent="0.3">
      <c r="A337" t="s">
        <v>341</v>
      </c>
      <c r="B337">
        <v>44.98</v>
      </c>
    </row>
    <row r="338" spans="1:2" x14ac:dyDescent="0.3">
      <c r="A338" t="s">
        <v>342</v>
      </c>
      <c r="B338">
        <v>41.77</v>
      </c>
    </row>
    <row r="339" spans="1:2" x14ac:dyDescent="0.3">
      <c r="A339" t="s">
        <v>343</v>
      </c>
      <c r="B339">
        <v>447750</v>
      </c>
    </row>
    <row r="340" spans="1:2" x14ac:dyDescent="0.3">
      <c r="A340" t="s">
        <v>344</v>
      </c>
      <c r="B340">
        <v>2695280</v>
      </c>
    </row>
    <row r="341" spans="1:2" x14ac:dyDescent="0.3">
      <c r="A341" t="s">
        <v>345</v>
      </c>
      <c r="B341">
        <v>43.98</v>
      </c>
    </row>
    <row r="342" spans="1:2" x14ac:dyDescent="0.3">
      <c r="A342" t="s">
        <v>346</v>
      </c>
      <c r="B342">
        <v>40.5</v>
      </c>
    </row>
    <row r="343" spans="1:2" x14ac:dyDescent="0.3">
      <c r="A343" t="s">
        <v>347</v>
      </c>
      <c r="B343">
        <v>37.700000000000003</v>
      </c>
    </row>
    <row r="344" spans="1:2" x14ac:dyDescent="0.3">
      <c r="A344" t="s">
        <v>348</v>
      </c>
      <c r="B344">
        <v>39.61</v>
      </c>
    </row>
    <row r="345" spans="1:2" x14ac:dyDescent="0.3">
      <c r="A345" t="s">
        <v>349</v>
      </c>
      <c r="B345">
        <v>36.869999999999997</v>
      </c>
    </row>
    <row r="346" spans="1:2" x14ac:dyDescent="0.3">
      <c r="A346" t="s">
        <v>350</v>
      </c>
      <c r="B346">
        <v>38.409999999999997</v>
      </c>
    </row>
    <row r="347" spans="1:2" x14ac:dyDescent="0.3">
      <c r="A347" t="s">
        <v>351</v>
      </c>
      <c r="B347">
        <v>0</v>
      </c>
    </row>
    <row r="348" spans="1:2" x14ac:dyDescent="0.3">
      <c r="A348" t="s">
        <v>352</v>
      </c>
      <c r="B348">
        <v>0</v>
      </c>
    </row>
    <row r="349" spans="1:2" x14ac:dyDescent="0.3">
      <c r="A349" t="s">
        <v>353</v>
      </c>
      <c r="B349">
        <v>0</v>
      </c>
    </row>
    <row r="350" spans="1:2" x14ac:dyDescent="0.3">
      <c r="A350" t="s">
        <v>354</v>
      </c>
      <c r="B350">
        <v>0</v>
      </c>
    </row>
    <row r="351" spans="1:2" x14ac:dyDescent="0.3">
      <c r="A351" t="s">
        <v>355</v>
      </c>
      <c r="B351">
        <v>1279363</v>
      </c>
    </row>
    <row r="352" spans="1:2" x14ac:dyDescent="0.3">
      <c r="A352" t="s">
        <v>356</v>
      </c>
      <c r="B352">
        <v>9811293</v>
      </c>
    </row>
    <row r="353" spans="1:2" x14ac:dyDescent="0.3">
      <c r="A353" t="s">
        <v>357</v>
      </c>
      <c r="B353">
        <v>12.57</v>
      </c>
    </row>
    <row r="354" spans="1:2" x14ac:dyDescent="0.3">
      <c r="A354" t="s">
        <v>358</v>
      </c>
      <c r="B354">
        <v>14.74</v>
      </c>
    </row>
    <row r="355" spans="1:2" x14ac:dyDescent="0.3">
      <c r="A355" t="s">
        <v>359</v>
      </c>
      <c r="B355">
        <v>980657</v>
      </c>
    </row>
    <row r="356" spans="1:2" x14ac:dyDescent="0.3">
      <c r="A356" t="s">
        <v>360</v>
      </c>
      <c r="B356">
        <v>5089605</v>
      </c>
    </row>
    <row r="357" spans="1:2" x14ac:dyDescent="0.3">
      <c r="A357" t="s">
        <v>361</v>
      </c>
      <c r="B357">
        <v>9.6300000000000008</v>
      </c>
    </row>
    <row r="358" spans="1:2" x14ac:dyDescent="0.3">
      <c r="A358" t="s">
        <v>362</v>
      </c>
      <c r="B358">
        <v>7.65</v>
      </c>
    </row>
    <row r="359" spans="1:2" x14ac:dyDescent="0.3">
      <c r="A359" t="s">
        <v>363</v>
      </c>
      <c r="B359">
        <v>2260020</v>
      </c>
    </row>
    <row r="360" spans="1:2" x14ac:dyDescent="0.3">
      <c r="A360" t="s">
        <v>364</v>
      </c>
      <c r="B360">
        <v>22.2</v>
      </c>
    </row>
    <row r="361" spans="1:2" x14ac:dyDescent="0.3">
      <c r="A361" t="s">
        <v>365</v>
      </c>
      <c r="B361">
        <v>14900898</v>
      </c>
    </row>
    <row r="362" spans="1:2" x14ac:dyDescent="0.3">
      <c r="A362" t="s">
        <v>366</v>
      </c>
      <c r="B362">
        <v>22.39</v>
      </c>
    </row>
    <row r="363" spans="1:2" x14ac:dyDescent="0.3">
      <c r="A363" t="s">
        <v>367</v>
      </c>
      <c r="B363">
        <v>18.61</v>
      </c>
    </row>
    <row r="364" spans="1:2" x14ac:dyDescent="0.3">
      <c r="A364" t="s">
        <v>368</v>
      </c>
      <c r="B364">
        <v>21.23</v>
      </c>
    </row>
    <row r="365" spans="1:2" x14ac:dyDescent="0.3">
      <c r="A365" t="s">
        <v>369</v>
      </c>
      <c r="B365">
        <v>212.327020903689</v>
      </c>
    </row>
    <row r="366" spans="1:2" x14ac:dyDescent="0.3">
      <c r="A366" t="s">
        <v>370</v>
      </c>
      <c r="B366">
        <v>4427200</v>
      </c>
    </row>
    <row r="367" spans="1:2" x14ac:dyDescent="0.3">
      <c r="A367" t="s">
        <v>371</v>
      </c>
      <c r="B367">
        <v>43.48</v>
      </c>
    </row>
    <row r="368" spans="1:2" x14ac:dyDescent="0.3">
      <c r="A368" t="s">
        <v>372</v>
      </c>
      <c r="B368">
        <v>29109260</v>
      </c>
    </row>
    <row r="369" spans="1:2" x14ac:dyDescent="0.3">
      <c r="A369" t="s">
        <v>373</v>
      </c>
      <c r="B369">
        <v>43.75</v>
      </c>
    </row>
    <row r="370" spans="1:2" x14ac:dyDescent="0.3">
      <c r="A370" t="s">
        <v>374</v>
      </c>
      <c r="B370">
        <v>2731200</v>
      </c>
    </row>
    <row r="371" spans="1:2" x14ac:dyDescent="0.3">
      <c r="A371" t="s">
        <v>375</v>
      </c>
      <c r="B371">
        <v>26.83</v>
      </c>
    </row>
    <row r="372" spans="1:2" x14ac:dyDescent="0.3">
      <c r="A372" t="s">
        <v>376</v>
      </c>
      <c r="B372">
        <v>17601900</v>
      </c>
    </row>
    <row r="373" spans="1:2" x14ac:dyDescent="0.3">
      <c r="A373" t="s">
        <v>377</v>
      </c>
      <c r="B373">
        <v>0</v>
      </c>
    </row>
    <row r="374" spans="1:2" x14ac:dyDescent="0.3">
      <c r="A374" t="s">
        <v>378</v>
      </c>
      <c r="B374">
        <v>0</v>
      </c>
    </row>
    <row r="375" spans="1:2" x14ac:dyDescent="0.3">
      <c r="A375" t="s">
        <v>379</v>
      </c>
      <c r="B375">
        <v>26.45</v>
      </c>
    </row>
    <row r="376" spans="1:2" x14ac:dyDescent="0.3">
      <c r="A376" t="s">
        <v>380</v>
      </c>
      <c r="B376">
        <v>283802.09000000003</v>
      </c>
    </row>
    <row r="377" spans="1:2" x14ac:dyDescent="0.3">
      <c r="A377" t="s">
        <v>381</v>
      </c>
      <c r="B377">
        <v>27.88</v>
      </c>
    </row>
    <row r="378" spans="1:2" x14ac:dyDescent="0.3">
      <c r="A378" t="s">
        <v>382</v>
      </c>
      <c r="B378">
        <v>1820667.3</v>
      </c>
    </row>
    <row r="379" spans="1:2" x14ac:dyDescent="0.3">
      <c r="A379" t="s">
        <v>383</v>
      </c>
      <c r="B379">
        <v>27.36</v>
      </c>
    </row>
    <row r="380" spans="1:2" x14ac:dyDescent="0.3">
      <c r="A380" t="s">
        <v>384</v>
      </c>
      <c r="B380">
        <v>0</v>
      </c>
    </row>
    <row r="381" spans="1:2" x14ac:dyDescent="0.3">
      <c r="A381" t="s">
        <v>385</v>
      </c>
      <c r="B381">
        <v>0</v>
      </c>
    </row>
    <row r="382" spans="1:2" x14ac:dyDescent="0.3">
      <c r="A382" t="s">
        <v>386</v>
      </c>
      <c r="B382">
        <v>0</v>
      </c>
    </row>
    <row r="383" spans="1:2" x14ac:dyDescent="0.3">
      <c r="A383" t="s">
        <v>387</v>
      </c>
      <c r="B383">
        <v>0</v>
      </c>
    </row>
    <row r="384" spans="1:2" x14ac:dyDescent="0.3">
      <c r="A384" t="s">
        <v>388</v>
      </c>
      <c r="B384">
        <v>14227.5</v>
      </c>
    </row>
    <row r="385" spans="1:2" x14ac:dyDescent="0.3">
      <c r="A385" t="s">
        <v>389</v>
      </c>
      <c r="B385">
        <v>1.4</v>
      </c>
    </row>
    <row r="386" spans="1:2" x14ac:dyDescent="0.3">
      <c r="A386" t="s">
        <v>390</v>
      </c>
      <c r="B386">
        <v>40170.6</v>
      </c>
    </row>
    <row r="387" spans="1:2" x14ac:dyDescent="0.3">
      <c r="A387" t="s">
        <v>391</v>
      </c>
      <c r="B387">
        <v>0.6</v>
      </c>
    </row>
    <row r="388" spans="1:2" x14ac:dyDescent="0.3">
      <c r="A388" t="s">
        <v>392</v>
      </c>
      <c r="B388">
        <v>0</v>
      </c>
    </row>
    <row r="389" spans="1:2" x14ac:dyDescent="0.3">
      <c r="A389" t="s">
        <v>393</v>
      </c>
      <c r="B389">
        <v>0</v>
      </c>
    </row>
    <row r="390" spans="1:2" x14ac:dyDescent="0.3">
      <c r="A390" t="s">
        <v>394</v>
      </c>
      <c r="B390">
        <v>1.62</v>
      </c>
    </row>
    <row r="391" spans="1:2" x14ac:dyDescent="0.3">
      <c r="A391" t="s">
        <v>395</v>
      </c>
      <c r="B391">
        <v>1.89</v>
      </c>
    </row>
    <row r="392" spans="1:2" x14ac:dyDescent="0.3">
      <c r="A392" t="s">
        <v>396</v>
      </c>
      <c r="B392">
        <v>8.0399999999999991</v>
      </c>
    </row>
    <row r="393" spans="1:2" x14ac:dyDescent="0.3">
      <c r="A393" t="s">
        <v>397</v>
      </c>
      <c r="B393">
        <v>7.87</v>
      </c>
    </row>
    <row r="394" spans="1:2" x14ac:dyDescent="0.3">
      <c r="A394" t="s">
        <v>398</v>
      </c>
      <c r="B394">
        <v>16.440000000000001</v>
      </c>
    </row>
    <row r="395" spans="1:2" x14ac:dyDescent="0.3">
      <c r="A395" t="s">
        <v>399</v>
      </c>
      <c r="B395">
        <v>17.91</v>
      </c>
    </row>
    <row r="396" spans="1:2" x14ac:dyDescent="0.3">
      <c r="A396" t="s">
        <v>400</v>
      </c>
      <c r="B396">
        <v>70</v>
      </c>
    </row>
    <row r="397" spans="1:2" x14ac:dyDescent="0.3">
      <c r="A397" t="s">
        <v>401</v>
      </c>
      <c r="B397">
        <v>79.91</v>
      </c>
    </row>
    <row r="398" spans="1:2" x14ac:dyDescent="0.3">
      <c r="A398" t="s">
        <v>402</v>
      </c>
      <c r="B398">
        <v>20.440000000000001</v>
      </c>
    </row>
    <row r="399" spans="1:2" x14ac:dyDescent="0.3">
      <c r="A399" t="s">
        <v>403</v>
      </c>
      <c r="B399">
        <v>21.48</v>
      </c>
    </row>
    <row r="400" spans="1:2" x14ac:dyDescent="0.3">
      <c r="A400" t="s">
        <v>404</v>
      </c>
      <c r="B400">
        <v>82.89</v>
      </c>
    </row>
    <row r="401" spans="1:2" x14ac:dyDescent="0.3">
      <c r="A401" t="s">
        <v>405</v>
      </c>
      <c r="B401">
        <v>78.58</v>
      </c>
    </row>
    <row r="402" spans="1:2" x14ac:dyDescent="0.3">
      <c r="A402" t="s">
        <v>406</v>
      </c>
      <c r="B402">
        <v>248</v>
      </c>
    </row>
    <row r="403" spans="1:2" x14ac:dyDescent="0.3">
      <c r="A403" t="s">
        <v>407</v>
      </c>
      <c r="B403">
        <v>1846</v>
      </c>
    </row>
    <row r="404" spans="1:2" x14ac:dyDescent="0.3">
      <c r="A404" t="s">
        <v>408</v>
      </c>
      <c r="B404">
        <v>93.19</v>
      </c>
    </row>
    <row r="405" spans="1:2" x14ac:dyDescent="0.3">
      <c r="A405" t="s">
        <v>409</v>
      </c>
      <c r="B405">
        <v>92.97</v>
      </c>
    </row>
    <row r="406" spans="1:2" x14ac:dyDescent="0.3">
      <c r="A406" t="s">
        <v>410</v>
      </c>
      <c r="B406">
        <v>47</v>
      </c>
    </row>
    <row r="407" spans="1:2" x14ac:dyDescent="0.3">
      <c r="A407" t="s">
        <v>411</v>
      </c>
      <c r="B407">
        <v>90</v>
      </c>
    </row>
    <row r="408" spans="1:2" x14ac:dyDescent="0.3">
      <c r="A408" t="s">
        <v>412</v>
      </c>
      <c r="B408">
        <v>0</v>
      </c>
    </row>
    <row r="409" spans="1:2" x14ac:dyDescent="0.3">
      <c r="A409" t="s">
        <v>413</v>
      </c>
      <c r="B409">
        <v>0</v>
      </c>
    </row>
    <row r="410" spans="1:2" x14ac:dyDescent="0.3">
      <c r="A410" t="s">
        <v>414</v>
      </c>
      <c r="B410">
        <v>0</v>
      </c>
    </row>
    <row r="411" spans="1:2" x14ac:dyDescent="0.3">
      <c r="A411" t="s">
        <v>415</v>
      </c>
      <c r="B411">
        <v>0</v>
      </c>
    </row>
    <row r="412" spans="1:2" x14ac:dyDescent="0.3">
      <c r="A412" t="s">
        <v>416</v>
      </c>
      <c r="B412">
        <v>0</v>
      </c>
    </row>
    <row r="413" spans="1:2" x14ac:dyDescent="0.3">
      <c r="A413" t="s">
        <v>417</v>
      </c>
      <c r="B413">
        <v>0</v>
      </c>
    </row>
    <row r="414" spans="1:2" x14ac:dyDescent="0.3">
      <c r="A414" t="s">
        <v>418</v>
      </c>
      <c r="B414">
        <v>0</v>
      </c>
    </row>
    <row r="415" spans="1:2" x14ac:dyDescent="0.3">
      <c r="A415" t="s">
        <v>419</v>
      </c>
      <c r="B415">
        <v>0</v>
      </c>
    </row>
    <row r="416" spans="1:2" x14ac:dyDescent="0.3">
      <c r="A416" t="s">
        <v>420</v>
      </c>
      <c r="B416">
        <v>0</v>
      </c>
    </row>
    <row r="417" spans="1:2" x14ac:dyDescent="0.3">
      <c r="A417" t="s">
        <v>421</v>
      </c>
      <c r="B417">
        <v>0</v>
      </c>
    </row>
    <row r="418" spans="1:2" x14ac:dyDescent="0.3">
      <c r="A418" t="s">
        <v>422</v>
      </c>
      <c r="B418">
        <v>0</v>
      </c>
    </row>
    <row r="419" spans="1:2" x14ac:dyDescent="0.3">
      <c r="A419" t="s">
        <v>423</v>
      </c>
      <c r="B419">
        <v>0</v>
      </c>
    </row>
    <row r="420" spans="1:2" x14ac:dyDescent="0.3">
      <c r="A420" t="s">
        <v>424</v>
      </c>
      <c r="B420">
        <v>0</v>
      </c>
    </row>
    <row r="421" spans="1:2" x14ac:dyDescent="0.3">
      <c r="A421" t="s">
        <v>425</v>
      </c>
      <c r="B421">
        <v>1262</v>
      </c>
    </row>
    <row r="422" spans="1:2" x14ac:dyDescent="0.3">
      <c r="A422" t="s">
        <v>426</v>
      </c>
      <c r="B422">
        <v>3932</v>
      </c>
    </row>
    <row r="423" spans="1:2" x14ac:dyDescent="0.3">
      <c r="A423" t="s">
        <v>427</v>
      </c>
      <c r="B423">
        <v>17338</v>
      </c>
    </row>
    <row r="424" spans="1:2" x14ac:dyDescent="0.3">
      <c r="A424" t="s">
        <v>428</v>
      </c>
      <c r="B424">
        <v>114987</v>
      </c>
    </row>
    <row r="425" spans="1:2" x14ac:dyDescent="0.3">
      <c r="A425" t="s">
        <v>429</v>
      </c>
      <c r="B425">
        <v>457910</v>
      </c>
    </row>
    <row r="426" spans="1:2" x14ac:dyDescent="0.3">
      <c r="A426" t="s">
        <v>430</v>
      </c>
      <c r="B426">
        <v>2779570</v>
      </c>
    </row>
    <row r="427" spans="1:2" x14ac:dyDescent="0.3">
      <c r="A427" t="s">
        <v>431</v>
      </c>
      <c r="B427">
        <v>44.98</v>
      </c>
    </row>
    <row r="428" spans="1:2" x14ac:dyDescent="0.3">
      <c r="A428" t="s">
        <v>432</v>
      </c>
      <c r="B428">
        <v>41.77</v>
      </c>
    </row>
    <row r="429" spans="1:2" x14ac:dyDescent="0.3">
      <c r="A429" t="s">
        <v>433</v>
      </c>
      <c r="B429">
        <v>26</v>
      </c>
    </row>
    <row r="430" spans="1:2" x14ac:dyDescent="0.3">
      <c r="A430" t="s">
        <v>434</v>
      </c>
      <c r="B430">
        <v>5850</v>
      </c>
    </row>
    <row r="431" spans="1:2" x14ac:dyDescent="0.3">
      <c r="A431" t="s">
        <v>435</v>
      </c>
      <c r="B431">
        <v>18</v>
      </c>
    </row>
    <row r="432" spans="1:2" x14ac:dyDescent="0.3">
      <c r="A432" t="s">
        <v>436</v>
      </c>
      <c r="B432">
        <v>1098</v>
      </c>
    </row>
    <row r="433" spans="1:2" x14ac:dyDescent="0.3">
      <c r="A433" t="s">
        <v>437</v>
      </c>
      <c r="B433">
        <v>10</v>
      </c>
    </row>
    <row r="434" spans="1:2" x14ac:dyDescent="0.3">
      <c r="A434" t="s">
        <v>438</v>
      </c>
      <c r="B434">
        <v>420</v>
      </c>
    </row>
    <row r="435" spans="1:2" x14ac:dyDescent="0.3">
      <c r="A435" t="s">
        <v>439</v>
      </c>
      <c r="B435">
        <v>0</v>
      </c>
    </row>
    <row r="436" spans="1:2" x14ac:dyDescent="0.3">
      <c r="A436" t="s">
        <v>440</v>
      </c>
      <c r="B436">
        <v>0</v>
      </c>
    </row>
    <row r="437" spans="1:2" x14ac:dyDescent="0.3">
      <c r="A437" t="s">
        <v>441</v>
      </c>
      <c r="B437">
        <v>92.04</v>
      </c>
    </row>
    <row r="438" spans="1:2" x14ac:dyDescent="0.3">
      <c r="A438" t="s">
        <v>442</v>
      </c>
      <c r="B438">
        <v>92.03</v>
      </c>
    </row>
    <row r="439" spans="1:2" x14ac:dyDescent="0.3">
      <c r="A439" t="s">
        <v>443</v>
      </c>
      <c r="B439">
        <v>81.86</v>
      </c>
    </row>
    <row r="440" spans="1:2" x14ac:dyDescent="0.3">
      <c r="A440" t="s">
        <v>444</v>
      </c>
      <c r="B440">
        <v>81.09</v>
      </c>
    </row>
    <row r="441" spans="1:2" x14ac:dyDescent="0.3">
      <c r="A441" t="s">
        <v>445</v>
      </c>
      <c r="B441">
        <v>88.94</v>
      </c>
    </row>
    <row r="442" spans="1:2" x14ac:dyDescent="0.3">
      <c r="A442" t="s">
        <v>446</v>
      </c>
      <c r="B442">
        <v>88.12</v>
      </c>
    </row>
    <row r="443" spans="1:2" x14ac:dyDescent="0.3">
      <c r="A443" t="s">
        <v>447</v>
      </c>
      <c r="B443">
        <v>179920</v>
      </c>
    </row>
    <row r="444" spans="1:2" x14ac:dyDescent="0.3">
      <c r="A444" t="s">
        <v>448</v>
      </c>
      <c r="B444">
        <v>527262</v>
      </c>
    </row>
    <row r="445" spans="1:2" x14ac:dyDescent="0.3">
      <c r="A445" t="s">
        <v>449</v>
      </c>
      <c r="B445">
        <v>93.92</v>
      </c>
    </row>
    <row r="446" spans="1:2" x14ac:dyDescent="0.3">
      <c r="A446" t="s">
        <v>450</v>
      </c>
      <c r="B446">
        <v>93.3</v>
      </c>
    </row>
    <row r="447" spans="1:2" x14ac:dyDescent="0.3">
      <c r="A447" t="s">
        <v>451</v>
      </c>
      <c r="B447">
        <v>69.650000000000006</v>
      </c>
    </row>
    <row r="448" spans="1:2" x14ac:dyDescent="0.3">
      <c r="A448" t="s">
        <v>452</v>
      </c>
      <c r="B448">
        <v>70.19</v>
      </c>
    </row>
    <row r="449" spans="1:2" x14ac:dyDescent="0.3">
      <c r="A449" t="s">
        <v>453</v>
      </c>
      <c r="B449">
        <v>74.16</v>
      </c>
    </row>
    <row r="450" spans="1:2" x14ac:dyDescent="0.3">
      <c r="A450" t="s">
        <v>454</v>
      </c>
      <c r="B450">
        <v>75.239999999999995</v>
      </c>
    </row>
    <row r="451" spans="1:2" x14ac:dyDescent="0.3">
      <c r="A451" t="s">
        <v>455</v>
      </c>
      <c r="B451">
        <v>31850</v>
      </c>
    </row>
    <row r="452" spans="1:2" x14ac:dyDescent="0.3">
      <c r="A452" t="s">
        <v>456</v>
      </c>
      <c r="B452">
        <v>48300</v>
      </c>
    </row>
    <row r="453" spans="1:2" x14ac:dyDescent="0.3">
      <c r="A453" t="s">
        <v>457</v>
      </c>
      <c r="B453">
        <v>94.55</v>
      </c>
    </row>
    <row r="454" spans="1:2" x14ac:dyDescent="0.3">
      <c r="A454" t="s">
        <v>458</v>
      </c>
      <c r="B454">
        <v>94.33</v>
      </c>
    </row>
    <row r="455" spans="1:2" x14ac:dyDescent="0.3">
      <c r="A455" t="s">
        <v>459</v>
      </c>
      <c r="B455">
        <v>67.650000000000006</v>
      </c>
    </row>
    <row r="456" spans="1:2" x14ac:dyDescent="0.3">
      <c r="A456" t="s">
        <v>460</v>
      </c>
      <c r="B456">
        <v>65.95</v>
      </c>
    </row>
    <row r="457" spans="1:2" x14ac:dyDescent="0.3">
      <c r="A457" t="s">
        <v>461</v>
      </c>
      <c r="B457">
        <v>71.55</v>
      </c>
    </row>
    <row r="458" spans="1:2" x14ac:dyDescent="0.3">
      <c r="A458" t="s">
        <v>462</v>
      </c>
      <c r="B458">
        <v>69.91</v>
      </c>
    </row>
    <row r="459" spans="1:2" x14ac:dyDescent="0.3">
      <c r="A459" t="s">
        <v>463</v>
      </c>
      <c r="B459">
        <v>90510</v>
      </c>
    </row>
    <row r="460" spans="1:2" x14ac:dyDescent="0.3">
      <c r="A460" t="s">
        <v>464</v>
      </c>
      <c r="B460">
        <v>572267</v>
      </c>
    </row>
    <row r="461" spans="1:2" x14ac:dyDescent="0.3">
      <c r="A461" t="s">
        <v>465</v>
      </c>
      <c r="B461">
        <v>99.65</v>
      </c>
    </row>
    <row r="462" spans="1:2" x14ac:dyDescent="0.3">
      <c r="A462" t="s">
        <v>466</v>
      </c>
      <c r="B462">
        <v>99.48</v>
      </c>
    </row>
    <row r="463" spans="1:2" x14ac:dyDescent="0.3">
      <c r="A463" t="s">
        <v>467</v>
      </c>
      <c r="B463">
        <v>50.23</v>
      </c>
    </row>
    <row r="464" spans="1:2" x14ac:dyDescent="0.3">
      <c r="A464" t="s">
        <v>468</v>
      </c>
      <c r="B464">
        <v>49.67</v>
      </c>
    </row>
    <row r="465" spans="1:2" x14ac:dyDescent="0.3">
      <c r="A465" t="s">
        <v>469</v>
      </c>
      <c r="B465">
        <v>50.41</v>
      </c>
    </row>
    <row r="466" spans="1:2" x14ac:dyDescent="0.3">
      <c r="A466" t="s">
        <v>470</v>
      </c>
      <c r="B466">
        <v>49.93</v>
      </c>
    </row>
    <row r="467" spans="1:2" x14ac:dyDescent="0.3">
      <c r="A467" t="s">
        <v>471</v>
      </c>
      <c r="B467">
        <v>42600</v>
      </c>
    </row>
    <row r="468" spans="1:2" x14ac:dyDescent="0.3">
      <c r="A468" t="s">
        <v>472</v>
      </c>
      <c r="B468">
        <v>98150</v>
      </c>
    </row>
    <row r="469" spans="1:2" x14ac:dyDescent="0.3">
      <c r="A469" t="s">
        <v>473</v>
      </c>
      <c r="B469">
        <v>0</v>
      </c>
    </row>
    <row r="470" spans="1:2" x14ac:dyDescent="0.3">
      <c r="A470" t="s">
        <v>474</v>
      </c>
      <c r="B470">
        <v>0</v>
      </c>
    </row>
    <row r="471" spans="1:2" x14ac:dyDescent="0.3">
      <c r="A471" t="s">
        <v>475</v>
      </c>
      <c r="B471">
        <v>0</v>
      </c>
    </row>
    <row r="472" spans="1:2" x14ac:dyDescent="0.3">
      <c r="A472" t="s">
        <v>476</v>
      </c>
      <c r="B472">
        <v>0</v>
      </c>
    </row>
    <row r="473" spans="1:2" x14ac:dyDescent="0.3">
      <c r="A473" t="s">
        <v>477</v>
      </c>
      <c r="B473">
        <v>0</v>
      </c>
    </row>
    <row r="474" spans="1:2" x14ac:dyDescent="0.3">
      <c r="A474" t="s">
        <v>478</v>
      </c>
      <c r="B474">
        <v>0</v>
      </c>
    </row>
    <row r="475" spans="1:2" x14ac:dyDescent="0.3">
      <c r="A475" t="s">
        <v>479</v>
      </c>
      <c r="B475">
        <v>0</v>
      </c>
    </row>
    <row r="476" spans="1:2" x14ac:dyDescent="0.3">
      <c r="A476" t="s">
        <v>480</v>
      </c>
      <c r="B476">
        <v>0</v>
      </c>
    </row>
    <row r="477" spans="1:2" x14ac:dyDescent="0.3">
      <c r="A477" t="s">
        <v>481</v>
      </c>
      <c r="B477">
        <v>0</v>
      </c>
    </row>
    <row r="478" spans="1:2" x14ac:dyDescent="0.3">
      <c r="A478" t="s">
        <v>482</v>
      </c>
      <c r="B478">
        <v>92.22</v>
      </c>
    </row>
    <row r="479" spans="1:2" x14ac:dyDescent="0.3">
      <c r="A479" t="s">
        <v>483</v>
      </c>
      <c r="B479">
        <v>0</v>
      </c>
    </row>
    <row r="480" spans="1:2" x14ac:dyDescent="0.3">
      <c r="A480" t="s">
        <v>484</v>
      </c>
      <c r="B480">
        <v>76.09</v>
      </c>
    </row>
    <row r="481" spans="1:2" x14ac:dyDescent="0.3">
      <c r="A481" t="s">
        <v>485</v>
      </c>
      <c r="B481">
        <v>0</v>
      </c>
    </row>
    <row r="482" spans="1:2" x14ac:dyDescent="0.3">
      <c r="A482" t="s">
        <v>486</v>
      </c>
      <c r="B482">
        <v>82.51</v>
      </c>
    </row>
    <row r="483" spans="1:2" x14ac:dyDescent="0.3">
      <c r="A483" t="s">
        <v>487</v>
      </c>
      <c r="B483">
        <v>0</v>
      </c>
    </row>
    <row r="484" spans="1:2" x14ac:dyDescent="0.3">
      <c r="A484" t="s">
        <v>488</v>
      </c>
      <c r="B484">
        <v>14657.2</v>
      </c>
    </row>
    <row r="485" spans="1:2" x14ac:dyDescent="0.3">
      <c r="A485" t="s">
        <v>489</v>
      </c>
      <c r="B485">
        <v>0</v>
      </c>
    </row>
    <row r="486" spans="1:2" x14ac:dyDescent="0.3">
      <c r="A486" t="s">
        <v>490</v>
      </c>
      <c r="B486">
        <v>0</v>
      </c>
    </row>
    <row r="487" spans="1:2" x14ac:dyDescent="0.3">
      <c r="A487" t="s">
        <v>491</v>
      </c>
      <c r="B487">
        <v>0</v>
      </c>
    </row>
    <row r="488" spans="1:2" x14ac:dyDescent="0.3">
      <c r="A488" t="s">
        <v>492</v>
      </c>
      <c r="B488">
        <v>0</v>
      </c>
    </row>
    <row r="489" spans="1:2" x14ac:dyDescent="0.3">
      <c r="A489" t="s">
        <v>493</v>
      </c>
      <c r="B489">
        <v>0</v>
      </c>
    </row>
    <row r="490" spans="1:2" x14ac:dyDescent="0.3">
      <c r="A490" t="s">
        <v>494</v>
      </c>
      <c r="B490">
        <v>0</v>
      </c>
    </row>
    <row r="491" spans="1:2" x14ac:dyDescent="0.3">
      <c r="A491" t="s">
        <v>495</v>
      </c>
      <c r="B491">
        <v>0</v>
      </c>
    </row>
    <row r="492" spans="1:2" x14ac:dyDescent="0.3">
      <c r="A492" t="s">
        <v>496</v>
      </c>
      <c r="B492">
        <v>0</v>
      </c>
    </row>
    <row r="493" spans="1:2" x14ac:dyDescent="0.3">
      <c r="A493" t="s">
        <v>497</v>
      </c>
      <c r="B493">
        <v>0</v>
      </c>
    </row>
    <row r="494" spans="1:2" x14ac:dyDescent="0.3">
      <c r="A494" t="s">
        <v>498</v>
      </c>
      <c r="B494">
        <v>0</v>
      </c>
    </row>
    <row r="495" spans="1:2" x14ac:dyDescent="0.3">
      <c r="A495" t="s">
        <v>499</v>
      </c>
      <c r="B495">
        <v>0</v>
      </c>
    </row>
    <row r="496" spans="1:2" x14ac:dyDescent="0.3">
      <c r="A496" t="s">
        <v>500</v>
      </c>
      <c r="B496">
        <v>0</v>
      </c>
    </row>
    <row r="497" spans="1:2" x14ac:dyDescent="0.3">
      <c r="A497" t="s">
        <v>501</v>
      </c>
      <c r="B497">
        <v>0</v>
      </c>
    </row>
    <row r="498" spans="1:2" x14ac:dyDescent="0.3">
      <c r="A498" t="s">
        <v>502</v>
      </c>
      <c r="B498">
        <v>0</v>
      </c>
    </row>
    <row r="499" spans="1:2" x14ac:dyDescent="0.3">
      <c r="A499" t="s">
        <v>503</v>
      </c>
      <c r="B499">
        <v>0</v>
      </c>
    </row>
    <row r="500" spans="1:2" x14ac:dyDescent="0.3">
      <c r="A500" t="s">
        <v>504</v>
      </c>
      <c r="B500">
        <v>0</v>
      </c>
    </row>
    <row r="501" spans="1:2" x14ac:dyDescent="0.3">
      <c r="A501" t="s">
        <v>505</v>
      </c>
      <c r="B501">
        <v>0</v>
      </c>
    </row>
    <row r="502" spans="1:2" x14ac:dyDescent="0.3">
      <c r="A502" t="s">
        <v>506</v>
      </c>
      <c r="B502">
        <v>0</v>
      </c>
    </row>
    <row r="503" spans="1:2" x14ac:dyDescent="0.3">
      <c r="A503" t="s">
        <v>507</v>
      </c>
      <c r="B503">
        <v>0</v>
      </c>
    </row>
    <row r="504" spans="1:2" x14ac:dyDescent="0.3">
      <c r="A504" t="s">
        <v>508</v>
      </c>
      <c r="B504">
        <v>0</v>
      </c>
    </row>
    <row r="505" spans="1:2" x14ac:dyDescent="0.3">
      <c r="A505" t="s">
        <v>509</v>
      </c>
      <c r="B505">
        <v>0</v>
      </c>
    </row>
    <row r="506" spans="1:2" x14ac:dyDescent="0.3">
      <c r="A506" t="s">
        <v>510</v>
      </c>
      <c r="B506">
        <v>0</v>
      </c>
    </row>
    <row r="507" spans="1:2" x14ac:dyDescent="0.3">
      <c r="A507" t="s">
        <v>511</v>
      </c>
      <c r="B507">
        <v>0</v>
      </c>
    </row>
    <row r="508" spans="1:2" x14ac:dyDescent="0.3">
      <c r="A508" t="s">
        <v>512</v>
      </c>
      <c r="B508">
        <v>0</v>
      </c>
    </row>
    <row r="509" spans="1:2" x14ac:dyDescent="0.3">
      <c r="A509" t="s">
        <v>513</v>
      </c>
      <c r="B509">
        <v>80.89</v>
      </c>
    </row>
    <row r="510" spans="1:2" x14ac:dyDescent="0.3">
      <c r="A510" t="s">
        <v>514</v>
      </c>
      <c r="B510">
        <v>80.400000000000006</v>
      </c>
    </row>
    <row r="511" spans="1:2" x14ac:dyDescent="0.3">
      <c r="A511" t="s">
        <v>515</v>
      </c>
      <c r="B511">
        <v>57.82</v>
      </c>
    </row>
    <row r="512" spans="1:2" x14ac:dyDescent="0.3">
      <c r="A512" t="s">
        <v>516</v>
      </c>
      <c r="B512">
        <v>54.97</v>
      </c>
    </row>
    <row r="513" spans="1:2" x14ac:dyDescent="0.3">
      <c r="A513" t="s">
        <v>517</v>
      </c>
      <c r="B513">
        <v>71.489999999999995</v>
      </c>
    </row>
    <row r="514" spans="1:2" x14ac:dyDescent="0.3">
      <c r="A514" t="s">
        <v>518</v>
      </c>
      <c r="B514">
        <v>68.37</v>
      </c>
    </row>
    <row r="515" spans="1:2" x14ac:dyDescent="0.3">
      <c r="A515" t="s">
        <v>519</v>
      </c>
      <c r="B515">
        <v>83.47</v>
      </c>
    </row>
    <row r="516" spans="1:2" x14ac:dyDescent="0.3">
      <c r="A516" t="s">
        <v>520</v>
      </c>
      <c r="B516">
        <v>83.39</v>
      </c>
    </row>
    <row r="517" spans="1:2" x14ac:dyDescent="0.3">
      <c r="A517" t="s">
        <v>521</v>
      </c>
      <c r="B517">
        <v>46.89</v>
      </c>
    </row>
    <row r="518" spans="1:2" x14ac:dyDescent="0.3">
      <c r="A518" t="s">
        <v>522</v>
      </c>
      <c r="B518">
        <v>48.32</v>
      </c>
    </row>
    <row r="519" spans="1:2" x14ac:dyDescent="0.3">
      <c r="A519" t="s">
        <v>523</v>
      </c>
      <c r="B519">
        <v>56.17</v>
      </c>
    </row>
    <row r="520" spans="1:2" x14ac:dyDescent="0.3">
      <c r="A520" t="s">
        <v>524</v>
      </c>
      <c r="B520">
        <v>57.94</v>
      </c>
    </row>
    <row r="521" spans="1:2" x14ac:dyDescent="0.3">
      <c r="A521" t="s">
        <v>525</v>
      </c>
      <c r="B521">
        <v>90.05</v>
      </c>
    </row>
    <row r="522" spans="1:2" x14ac:dyDescent="0.3">
      <c r="A522" t="s">
        <v>526</v>
      </c>
      <c r="B522">
        <v>89.03</v>
      </c>
    </row>
    <row r="523" spans="1:2" x14ac:dyDescent="0.3">
      <c r="A523" t="s">
        <v>527</v>
      </c>
      <c r="B523">
        <v>44.41</v>
      </c>
    </row>
    <row r="524" spans="1:2" x14ac:dyDescent="0.3">
      <c r="A524" t="s">
        <v>528</v>
      </c>
      <c r="B524">
        <v>43.22</v>
      </c>
    </row>
    <row r="525" spans="1:2" x14ac:dyDescent="0.3">
      <c r="A525" t="s">
        <v>529</v>
      </c>
      <c r="B525">
        <v>49.32</v>
      </c>
    </row>
    <row r="526" spans="1:2" x14ac:dyDescent="0.3">
      <c r="A526" t="s">
        <v>530</v>
      </c>
      <c r="B526">
        <v>48.55</v>
      </c>
    </row>
    <row r="527" spans="1:2" x14ac:dyDescent="0.3">
      <c r="A527" t="s">
        <v>531</v>
      </c>
      <c r="B527">
        <v>0</v>
      </c>
    </row>
    <row r="528" spans="1:2" x14ac:dyDescent="0.3">
      <c r="A528" t="s">
        <v>532</v>
      </c>
      <c r="B528">
        <v>0</v>
      </c>
    </row>
    <row r="529" spans="1:2" x14ac:dyDescent="0.3">
      <c r="A529" t="s">
        <v>533</v>
      </c>
      <c r="B529">
        <v>0</v>
      </c>
    </row>
    <row r="530" spans="1:2" x14ac:dyDescent="0.3">
      <c r="A530" t="s">
        <v>534</v>
      </c>
      <c r="B530">
        <v>0</v>
      </c>
    </row>
    <row r="531" spans="1:2" x14ac:dyDescent="0.3">
      <c r="A531" t="s">
        <v>535</v>
      </c>
      <c r="B531">
        <v>0</v>
      </c>
    </row>
    <row r="532" spans="1:2" x14ac:dyDescent="0.3">
      <c r="A532" t="s">
        <v>536</v>
      </c>
      <c r="B532">
        <v>0</v>
      </c>
    </row>
    <row r="533" spans="1:2" x14ac:dyDescent="0.3">
      <c r="A533" t="s">
        <v>537</v>
      </c>
      <c r="B533">
        <v>68.48</v>
      </c>
    </row>
    <row r="534" spans="1:2" x14ac:dyDescent="0.3">
      <c r="A534" t="s">
        <v>538</v>
      </c>
      <c r="B534">
        <v>69.48</v>
      </c>
    </row>
    <row r="535" spans="1:2" x14ac:dyDescent="0.3">
      <c r="A535" t="s">
        <v>539</v>
      </c>
      <c r="B535">
        <v>60.89</v>
      </c>
    </row>
    <row r="536" spans="1:2" x14ac:dyDescent="0.3">
      <c r="A536" t="s">
        <v>540</v>
      </c>
      <c r="B536">
        <v>59.48</v>
      </c>
    </row>
    <row r="537" spans="1:2" x14ac:dyDescent="0.3">
      <c r="A537" t="s">
        <v>541</v>
      </c>
      <c r="B537">
        <v>88.92</v>
      </c>
    </row>
    <row r="538" spans="1:2" x14ac:dyDescent="0.3">
      <c r="A538" t="s">
        <v>542</v>
      </c>
      <c r="B538">
        <v>85.61</v>
      </c>
    </row>
    <row r="539" spans="1:2" x14ac:dyDescent="0.3">
      <c r="A539" t="s">
        <v>543</v>
      </c>
      <c r="B539">
        <v>81.25</v>
      </c>
    </row>
    <row r="540" spans="1:2" x14ac:dyDescent="0.3">
      <c r="A540" t="s">
        <v>544</v>
      </c>
      <c r="B540">
        <v>81.11</v>
      </c>
    </row>
    <row r="541" spans="1:2" x14ac:dyDescent="0.3">
      <c r="A541" t="s">
        <v>545</v>
      </c>
      <c r="B541">
        <v>52.97</v>
      </c>
    </row>
    <row r="542" spans="1:2" x14ac:dyDescent="0.3">
      <c r="A542" t="s">
        <v>546</v>
      </c>
      <c r="B542">
        <v>53.1</v>
      </c>
    </row>
    <row r="543" spans="1:2" x14ac:dyDescent="0.3">
      <c r="A543" t="s">
        <v>547</v>
      </c>
      <c r="B543">
        <v>65.2</v>
      </c>
    </row>
    <row r="544" spans="1:2" x14ac:dyDescent="0.3">
      <c r="A544" t="s">
        <v>548</v>
      </c>
      <c r="B544">
        <v>65.47</v>
      </c>
    </row>
    <row r="545" spans="1:2" x14ac:dyDescent="0.3">
      <c r="A545" t="s">
        <v>549</v>
      </c>
      <c r="B545">
        <v>0</v>
      </c>
    </row>
    <row r="546" spans="1:2" x14ac:dyDescent="0.3">
      <c r="A546" t="s">
        <v>550</v>
      </c>
      <c r="B546">
        <v>0</v>
      </c>
    </row>
    <row r="547" spans="1:2" x14ac:dyDescent="0.3">
      <c r="A547" t="s">
        <v>551</v>
      </c>
      <c r="B547">
        <v>0</v>
      </c>
    </row>
    <row r="548" spans="1:2" x14ac:dyDescent="0.3">
      <c r="A548" t="s">
        <v>552</v>
      </c>
      <c r="B548">
        <v>0</v>
      </c>
    </row>
    <row r="549" spans="1:2" x14ac:dyDescent="0.3">
      <c r="A549" t="s">
        <v>553</v>
      </c>
      <c r="B549">
        <v>0</v>
      </c>
    </row>
    <row r="550" spans="1:2" x14ac:dyDescent="0.3">
      <c r="A550" t="s">
        <v>554</v>
      </c>
      <c r="B550">
        <v>0</v>
      </c>
    </row>
    <row r="551" spans="1:2" x14ac:dyDescent="0.3">
      <c r="A551" t="s">
        <v>555</v>
      </c>
      <c r="B551">
        <v>0</v>
      </c>
    </row>
    <row r="552" spans="1:2" x14ac:dyDescent="0.3">
      <c r="A552" t="s">
        <v>556</v>
      </c>
      <c r="B552">
        <v>0</v>
      </c>
    </row>
    <row r="553" spans="1:2" x14ac:dyDescent="0.3">
      <c r="A553" t="s">
        <v>557</v>
      </c>
      <c r="B553">
        <v>0</v>
      </c>
    </row>
    <row r="554" spans="1:2" x14ac:dyDescent="0.3">
      <c r="A554" t="s">
        <v>558</v>
      </c>
      <c r="B554">
        <v>0</v>
      </c>
    </row>
    <row r="555" spans="1:2" x14ac:dyDescent="0.3">
      <c r="A555" t="s">
        <v>559</v>
      </c>
      <c r="B555">
        <v>0</v>
      </c>
    </row>
    <row r="556" spans="1:2" x14ac:dyDescent="0.3">
      <c r="A556" t="s">
        <v>560</v>
      </c>
      <c r="B556">
        <v>0</v>
      </c>
    </row>
    <row r="557" spans="1:2" x14ac:dyDescent="0.3">
      <c r="A557" t="s">
        <v>561</v>
      </c>
      <c r="B557">
        <v>0</v>
      </c>
    </row>
    <row r="558" spans="1:2" x14ac:dyDescent="0.3">
      <c r="A558" t="s">
        <v>562</v>
      </c>
      <c r="B558">
        <v>0</v>
      </c>
    </row>
    <row r="559" spans="1:2" x14ac:dyDescent="0.3">
      <c r="A559" t="s">
        <v>563</v>
      </c>
      <c r="B559">
        <v>0</v>
      </c>
    </row>
    <row r="560" spans="1:2" x14ac:dyDescent="0.3">
      <c r="A560" t="s">
        <v>564</v>
      </c>
      <c r="B560">
        <v>0</v>
      </c>
    </row>
    <row r="561" spans="1:2" x14ac:dyDescent="0.3">
      <c r="A561" t="s">
        <v>565</v>
      </c>
      <c r="B561">
        <v>0</v>
      </c>
    </row>
    <row r="562" spans="1:2" x14ac:dyDescent="0.3">
      <c r="A562" t="s">
        <v>566</v>
      </c>
      <c r="B562">
        <v>0</v>
      </c>
    </row>
    <row r="563" spans="1:2" x14ac:dyDescent="0.3">
      <c r="A563" t="s">
        <v>567</v>
      </c>
      <c r="B563">
        <v>0</v>
      </c>
    </row>
    <row r="564" spans="1:2" x14ac:dyDescent="0.3">
      <c r="A564" t="s">
        <v>568</v>
      </c>
      <c r="B564">
        <v>0</v>
      </c>
    </row>
    <row r="565" spans="1:2" x14ac:dyDescent="0.3">
      <c r="A565" t="s">
        <v>569</v>
      </c>
      <c r="B565">
        <v>0</v>
      </c>
    </row>
    <row r="566" spans="1:2" x14ac:dyDescent="0.3">
      <c r="A566" t="s">
        <v>570</v>
      </c>
      <c r="B566">
        <v>0</v>
      </c>
    </row>
    <row r="567" spans="1:2" x14ac:dyDescent="0.3">
      <c r="A567" t="s">
        <v>571</v>
      </c>
      <c r="B567">
        <v>0</v>
      </c>
    </row>
    <row r="568" spans="1:2" x14ac:dyDescent="0.3">
      <c r="A568" t="s">
        <v>572</v>
      </c>
      <c r="B568">
        <v>0</v>
      </c>
    </row>
    <row r="569" spans="1:2" x14ac:dyDescent="0.3">
      <c r="A569" t="s">
        <v>573</v>
      </c>
      <c r="B569">
        <v>101.05</v>
      </c>
    </row>
    <row r="570" spans="1:2" x14ac:dyDescent="0.3">
      <c r="A570" t="s">
        <v>574</v>
      </c>
      <c r="B570">
        <v>101.84</v>
      </c>
    </row>
    <row r="571" spans="1:2" x14ac:dyDescent="0.3">
      <c r="A571" t="s">
        <v>575</v>
      </c>
      <c r="B571">
        <v>86.74</v>
      </c>
    </row>
    <row r="572" spans="1:2" x14ac:dyDescent="0.3">
      <c r="A572" t="s">
        <v>576</v>
      </c>
      <c r="B572">
        <v>86.17</v>
      </c>
    </row>
    <row r="573" spans="1:2" x14ac:dyDescent="0.3">
      <c r="A573" t="s">
        <v>577</v>
      </c>
      <c r="B573">
        <v>86.05</v>
      </c>
    </row>
    <row r="574" spans="1:2" x14ac:dyDescent="0.3">
      <c r="A574" t="s">
        <v>578</v>
      </c>
      <c r="B574">
        <v>86.05</v>
      </c>
    </row>
    <row r="575" spans="1:2" x14ac:dyDescent="0.3">
      <c r="A575" t="s">
        <v>579</v>
      </c>
      <c r="B575">
        <v>99.2</v>
      </c>
    </row>
    <row r="576" spans="1:2" x14ac:dyDescent="0.3">
      <c r="A576" t="s">
        <v>580</v>
      </c>
      <c r="B576">
        <v>97.87</v>
      </c>
    </row>
    <row r="577" spans="1:2" x14ac:dyDescent="0.3">
      <c r="A577" t="s">
        <v>581</v>
      </c>
      <c r="B577">
        <v>68.83</v>
      </c>
    </row>
    <row r="578" spans="1:2" x14ac:dyDescent="0.3">
      <c r="A578" t="s">
        <v>582</v>
      </c>
      <c r="B578">
        <v>67.88</v>
      </c>
    </row>
    <row r="579" spans="1:2" x14ac:dyDescent="0.3">
      <c r="A579" t="s">
        <v>583</v>
      </c>
      <c r="B579">
        <v>65.97</v>
      </c>
    </row>
    <row r="580" spans="1:2" x14ac:dyDescent="0.3">
      <c r="A580" t="s">
        <v>584</v>
      </c>
      <c r="B580">
        <v>63.31</v>
      </c>
    </row>
    <row r="581" spans="1:2" x14ac:dyDescent="0.3">
      <c r="A581" t="s">
        <v>585</v>
      </c>
      <c r="B581">
        <v>95.86</v>
      </c>
    </row>
    <row r="582" spans="1:2" x14ac:dyDescent="0.3">
      <c r="A582" t="s">
        <v>586</v>
      </c>
      <c r="B582">
        <v>93.27</v>
      </c>
    </row>
    <row r="583" spans="1:2" x14ac:dyDescent="0.3">
      <c r="A583" t="s">
        <v>587</v>
      </c>
      <c r="B583">
        <v>98.34</v>
      </c>
    </row>
    <row r="584" spans="1:2" x14ac:dyDescent="0.3">
      <c r="A584" t="s">
        <v>588</v>
      </c>
      <c r="B584">
        <v>98.21</v>
      </c>
    </row>
    <row r="585" spans="1:2" x14ac:dyDescent="0.3">
      <c r="A585" t="s">
        <v>589</v>
      </c>
      <c r="B585">
        <v>80.5</v>
      </c>
    </row>
    <row r="586" spans="1:2" x14ac:dyDescent="0.3">
      <c r="A586" t="s">
        <v>590</v>
      </c>
      <c r="B586">
        <v>80.44</v>
      </c>
    </row>
    <row r="587" spans="1:2" x14ac:dyDescent="0.3">
      <c r="A587" t="s">
        <v>591</v>
      </c>
      <c r="B587">
        <v>81.86</v>
      </c>
    </row>
    <row r="588" spans="1:2" x14ac:dyDescent="0.3">
      <c r="A588" t="s">
        <v>592</v>
      </c>
      <c r="B588">
        <v>81.91</v>
      </c>
    </row>
    <row r="589" spans="1:2" x14ac:dyDescent="0.3">
      <c r="A589" t="s">
        <v>593</v>
      </c>
      <c r="B589">
        <v>98.11</v>
      </c>
    </row>
    <row r="590" spans="1:2" x14ac:dyDescent="0.3">
      <c r="A590" t="s">
        <v>594</v>
      </c>
      <c r="B590">
        <v>98.09</v>
      </c>
    </row>
    <row r="591" spans="1:2" x14ac:dyDescent="0.3">
      <c r="A591" t="s">
        <v>595</v>
      </c>
      <c r="B591">
        <v>93.36</v>
      </c>
    </row>
    <row r="592" spans="1:2" x14ac:dyDescent="0.3">
      <c r="A592" t="s">
        <v>596</v>
      </c>
      <c r="B592">
        <v>92.56</v>
      </c>
    </row>
    <row r="593" spans="1:2" x14ac:dyDescent="0.3">
      <c r="A593" t="s">
        <v>597</v>
      </c>
      <c r="B593">
        <v>95.15</v>
      </c>
    </row>
    <row r="594" spans="1:2" x14ac:dyDescent="0.3">
      <c r="A594" t="s">
        <v>598</v>
      </c>
      <c r="B594">
        <v>94.37</v>
      </c>
    </row>
    <row r="595" spans="1:2" x14ac:dyDescent="0.3">
      <c r="A595" t="s">
        <v>599</v>
      </c>
      <c r="B595">
        <v>98.65</v>
      </c>
    </row>
    <row r="596" spans="1:2" x14ac:dyDescent="0.3">
      <c r="A596" t="s">
        <v>600</v>
      </c>
      <c r="B596">
        <v>98.08</v>
      </c>
    </row>
    <row r="597" spans="1:2" x14ac:dyDescent="0.3">
      <c r="A597" t="s">
        <v>601</v>
      </c>
      <c r="B597">
        <v>95.59</v>
      </c>
    </row>
    <row r="598" spans="1:2" x14ac:dyDescent="0.3">
      <c r="A598" t="s">
        <v>602</v>
      </c>
      <c r="B598">
        <v>92.27</v>
      </c>
    </row>
    <row r="599" spans="1:2" x14ac:dyDescent="0.3">
      <c r="A599" t="s">
        <v>603</v>
      </c>
      <c r="B599">
        <v>96.9</v>
      </c>
    </row>
    <row r="600" spans="1:2" x14ac:dyDescent="0.3">
      <c r="A600" t="s">
        <v>604</v>
      </c>
      <c r="B600">
        <v>94.07</v>
      </c>
    </row>
    <row r="601" spans="1:2" x14ac:dyDescent="0.3">
      <c r="A601" t="s">
        <v>605</v>
      </c>
      <c r="B601">
        <v>82.23</v>
      </c>
    </row>
    <row r="602" spans="1:2" x14ac:dyDescent="0.3">
      <c r="A602" t="s">
        <v>606</v>
      </c>
      <c r="B602">
        <v>865.7</v>
      </c>
    </row>
    <row r="603" spans="1:2" x14ac:dyDescent="0.3">
      <c r="A603" t="s">
        <v>607</v>
      </c>
      <c r="B603">
        <v>413.96</v>
      </c>
    </row>
    <row r="604" spans="1:2" x14ac:dyDescent="0.3">
      <c r="A604" t="s">
        <v>608</v>
      </c>
      <c r="B604">
        <v>4490.32</v>
      </c>
    </row>
    <row r="605" spans="1:2" x14ac:dyDescent="0.3">
      <c r="A605" t="s">
        <v>609</v>
      </c>
      <c r="B605" t="s">
        <v>610</v>
      </c>
    </row>
    <row r="606" spans="1:2" x14ac:dyDescent="0.3">
      <c r="A606" t="s">
        <v>611</v>
      </c>
      <c r="B606" t="s">
        <v>610</v>
      </c>
    </row>
    <row r="607" spans="1:2" x14ac:dyDescent="0.3">
      <c r="A607" t="s">
        <v>612</v>
      </c>
      <c r="B607">
        <v>0</v>
      </c>
    </row>
    <row r="608" spans="1:2" x14ac:dyDescent="0.3">
      <c r="A608" t="s">
        <v>613</v>
      </c>
      <c r="B608">
        <v>0</v>
      </c>
    </row>
    <row r="609" spans="1:2" x14ac:dyDescent="0.3">
      <c r="A609" t="s">
        <v>614</v>
      </c>
      <c r="B609">
        <v>546</v>
      </c>
    </row>
    <row r="610" spans="1:2" x14ac:dyDescent="0.3">
      <c r="A610" t="s">
        <v>615</v>
      </c>
      <c r="B610">
        <v>1719</v>
      </c>
    </row>
    <row r="611" spans="1:2" x14ac:dyDescent="0.3">
      <c r="A611" t="s">
        <v>616</v>
      </c>
      <c r="B611">
        <v>0.05</v>
      </c>
    </row>
    <row r="612" spans="1:2" x14ac:dyDescent="0.3">
      <c r="A612" t="s">
        <v>617</v>
      </c>
      <c r="B612">
        <v>0.03</v>
      </c>
    </row>
    <row r="613" spans="1:2" x14ac:dyDescent="0.3">
      <c r="A613" t="s">
        <v>618</v>
      </c>
      <c r="B613">
        <v>2310</v>
      </c>
    </row>
    <row r="614" spans="1:2" x14ac:dyDescent="0.3">
      <c r="A614" t="s">
        <v>619</v>
      </c>
      <c r="B614">
        <v>13522</v>
      </c>
    </row>
    <row r="615" spans="1:2" x14ac:dyDescent="0.3">
      <c r="A615" t="s">
        <v>620</v>
      </c>
      <c r="B615">
        <v>0.23</v>
      </c>
    </row>
    <row r="616" spans="1:2" x14ac:dyDescent="0.3">
      <c r="A616" t="s">
        <v>621</v>
      </c>
      <c r="B616">
        <v>0.2</v>
      </c>
    </row>
    <row r="617" spans="1:2" x14ac:dyDescent="0.3">
      <c r="A617" t="s">
        <v>622</v>
      </c>
      <c r="B617">
        <v>0</v>
      </c>
    </row>
    <row r="618" spans="1:2" x14ac:dyDescent="0.3">
      <c r="A618" t="s">
        <v>623</v>
      </c>
      <c r="B618">
        <v>360</v>
      </c>
    </row>
    <row r="619" spans="1:2" x14ac:dyDescent="0.3">
      <c r="A619" t="s">
        <v>624</v>
      </c>
      <c r="B619">
        <v>0</v>
      </c>
    </row>
    <row r="620" spans="1:2" x14ac:dyDescent="0.3">
      <c r="A620" t="s">
        <v>625</v>
      </c>
      <c r="B620">
        <v>0.01</v>
      </c>
    </row>
    <row r="621" spans="1:2" x14ac:dyDescent="0.3">
      <c r="A621" t="s">
        <v>626</v>
      </c>
      <c r="B621">
        <v>960</v>
      </c>
    </row>
    <row r="622" spans="1:2" x14ac:dyDescent="0.3">
      <c r="A622" t="s">
        <v>627</v>
      </c>
      <c r="B622">
        <v>5828</v>
      </c>
    </row>
    <row r="623" spans="1:2" x14ac:dyDescent="0.3">
      <c r="A623" t="s">
        <v>628</v>
      </c>
      <c r="B623">
        <v>0.09</v>
      </c>
    </row>
    <row r="624" spans="1:2" x14ac:dyDescent="0.3">
      <c r="A624" t="s">
        <v>629</v>
      </c>
      <c r="B624">
        <v>0.09</v>
      </c>
    </row>
    <row r="625" spans="1:2" x14ac:dyDescent="0.3">
      <c r="A625" t="s">
        <v>630</v>
      </c>
      <c r="B625">
        <v>1150</v>
      </c>
    </row>
    <row r="626" spans="1:2" x14ac:dyDescent="0.3">
      <c r="A626" t="s">
        <v>631</v>
      </c>
      <c r="B626">
        <v>6950</v>
      </c>
    </row>
    <row r="627" spans="1:2" x14ac:dyDescent="0.3">
      <c r="A627" t="s">
        <v>632</v>
      </c>
      <c r="B627">
        <v>0.11</v>
      </c>
    </row>
    <row r="628" spans="1:2" x14ac:dyDescent="0.3">
      <c r="A628" t="s">
        <v>633</v>
      </c>
      <c r="B628">
        <v>0.1</v>
      </c>
    </row>
    <row r="629" spans="1:2" x14ac:dyDescent="0.3">
      <c r="A629" t="s">
        <v>634</v>
      </c>
      <c r="B629">
        <v>1950</v>
      </c>
    </row>
    <row r="630" spans="1:2" x14ac:dyDescent="0.3">
      <c r="A630" t="s">
        <v>635</v>
      </c>
      <c r="B630">
        <v>5589</v>
      </c>
    </row>
    <row r="631" spans="1:2" x14ac:dyDescent="0.3">
      <c r="A631" t="s">
        <v>636</v>
      </c>
      <c r="B631">
        <v>0.19</v>
      </c>
    </row>
    <row r="632" spans="1:2" x14ac:dyDescent="0.3">
      <c r="A632" t="s">
        <v>637</v>
      </c>
      <c r="B632">
        <v>0.08</v>
      </c>
    </row>
    <row r="633" spans="1:2" x14ac:dyDescent="0.3">
      <c r="A633" t="s">
        <v>638</v>
      </c>
      <c r="B633">
        <v>156</v>
      </c>
    </row>
    <row r="634" spans="1:2" x14ac:dyDescent="0.3">
      <c r="A634" t="s">
        <v>639</v>
      </c>
      <c r="B634">
        <v>1921.5</v>
      </c>
    </row>
    <row r="635" spans="1:2" x14ac:dyDescent="0.3">
      <c r="A635" t="s">
        <v>640</v>
      </c>
      <c r="B635">
        <v>0.02</v>
      </c>
    </row>
    <row r="636" spans="1:2" x14ac:dyDescent="0.3">
      <c r="A636" t="s">
        <v>641</v>
      </c>
      <c r="B636">
        <v>0.03</v>
      </c>
    </row>
    <row r="637" spans="1:2" x14ac:dyDescent="0.3">
      <c r="A637" t="s">
        <v>642</v>
      </c>
      <c r="B637">
        <v>1346</v>
      </c>
    </row>
    <row r="638" spans="1:2" x14ac:dyDescent="0.3">
      <c r="A638" t="s">
        <v>643</v>
      </c>
      <c r="B638">
        <v>6714.5</v>
      </c>
    </row>
    <row r="639" spans="1:2" x14ac:dyDescent="0.3">
      <c r="A639" t="s">
        <v>644</v>
      </c>
      <c r="B639">
        <v>0.13</v>
      </c>
    </row>
    <row r="640" spans="1:2" x14ac:dyDescent="0.3">
      <c r="A640" t="s">
        <v>645</v>
      </c>
      <c r="B640">
        <v>0.1</v>
      </c>
    </row>
    <row r="641" spans="1:2" x14ac:dyDescent="0.3">
      <c r="A641" t="s">
        <v>646</v>
      </c>
      <c r="B641">
        <v>1336</v>
      </c>
    </row>
    <row r="642" spans="1:2" x14ac:dyDescent="0.3">
      <c r="A642" t="s">
        <v>647</v>
      </c>
      <c r="B642">
        <v>8964.6</v>
      </c>
    </row>
    <row r="643" spans="1:2" x14ac:dyDescent="0.3">
      <c r="A643" t="s">
        <v>648</v>
      </c>
      <c r="B643">
        <v>0.13</v>
      </c>
    </row>
    <row r="644" spans="1:2" x14ac:dyDescent="0.3">
      <c r="A644" t="s">
        <v>649</v>
      </c>
      <c r="B644">
        <v>0.13</v>
      </c>
    </row>
    <row r="645" spans="1:2" x14ac:dyDescent="0.3">
      <c r="A645" t="s">
        <v>650</v>
      </c>
      <c r="B645">
        <v>40</v>
      </c>
    </row>
    <row r="646" spans="1:2" x14ac:dyDescent="0.3">
      <c r="A646" t="s">
        <v>651</v>
      </c>
      <c r="B646">
        <v>906</v>
      </c>
    </row>
    <row r="647" spans="1:2" x14ac:dyDescent="0.3">
      <c r="A647" t="s">
        <v>652</v>
      </c>
      <c r="B647">
        <v>0</v>
      </c>
    </row>
    <row r="648" spans="1:2" x14ac:dyDescent="0.3">
      <c r="A648" t="s">
        <v>653</v>
      </c>
      <c r="B648">
        <v>0.01</v>
      </c>
    </row>
    <row r="649" spans="1:2" x14ac:dyDescent="0.3">
      <c r="A649" t="s">
        <v>654</v>
      </c>
      <c r="B649">
        <v>0</v>
      </c>
    </row>
    <row r="650" spans="1:2" x14ac:dyDescent="0.3">
      <c r="A650" t="s">
        <v>655</v>
      </c>
      <c r="B650">
        <v>0</v>
      </c>
    </row>
    <row r="651" spans="1:2" x14ac:dyDescent="0.3">
      <c r="A651" t="s">
        <v>656</v>
      </c>
      <c r="B651">
        <v>0</v>
      </c>
    </row>
    <row r="652" spans="1:2" x14ac:dyDescent="0.3">
      <c r="A652" t="s">
        <v>657</v>
      </c>
      <c r="B652">
        <v>0</v>
      </c>
    </row>
    <row r="653" spans="1:2" x14ac:dyDescent="0.3">
      <c r="A653" t="s">
        <v>658</v>
      </c>
      <c r="B653">
        <v>0</v>
      </c>
    </row>
    <row r="654" spans="1:2" x14ac:dyDescent="0.3">
      <c r="A654" t="s">
        <v>659</v>
      </c>
      <c r="B654">
        <v>0</v>
      </c>
    </row>
    <row r="655" spans="1:2" x14ac:dyDescent="0.3">
      <c r="A655" t="s">
        <v>660</v>
      </c>
      <c r="B655">
        <v>42</v>
      </c>
    </row>
    <row r="656" spans="1:2" x14ac:dyDescent="0.3">
      <c r="A656" t="s">
        <v>661</v>
      </c>
      <c r="B656">
        <v>31</v>
      </c>
    </row>
    <row r="657" spans="1:2" x14ac:dyDescent="0.3">
      <c r="A657" t="s">
        <v>662</v>
      </c>
      <c r="B657">
        <v>48</v>
      </c>
    </row>
    <row r="658" spans="1:2" x14ac:dyDescent="0.3">
      <c r="A658" t="s">
        <v>663</v>
      </c>
      <c r="B658">
        <v>37</v>
      </c>
    </row>
    <row r="659" spans="1:2" x14ac:dyDescent="0.3">
      <c r="A659" t="s">
        <v>664</v>
      </c>
      <c r="B659">
        <v>93</v>
      </c>
    </row>
    <row r="660" spans="1:2" x14ac:dyDescent="0.3">
      <c r="A660" t="s">
        <v>665</v>
      </c>
      <c r="B660">
        <v>62</v>
      </c>
    </row>
    <row r="661" spans="1:2" x14ac:dyDescent="0.3">
      <c r="A661" t="s">
        <v>666</v>
      </c>
      <c r="B661">
        <v>81</v>
      </c>
    </row>
    <row r="662" spans="1:2" x14ac:dyDescent="0.3">
      <c r="A662" t="s">
        <v>667</v>
      </c>
      <c r="B662">
        <v>88</v>
      </c>
    </row>
    <row r="663" spans="1:2" x14ac:dyDescent="0.3">
      <c r="A663" t="s">
        <v>668</v>
      </c>
      <c r="B663">
        <v>82</v>
      </c>
    </row>
    <row r="664" spans="1:2" x14ac:dyDescent="0.3">
      <c r="A664" t="s">
        <v>669</v>
      </c>
      <c r="B664">
        <v>87</v>
      </c>
    </row>
    <row r="665" spans="1:2" x14ac:dyDescent="0.3">
      <c r="A665" t="s">
        <v>670</v>
      </c>
      <c r="B665">
        <v>94</v>
      </c>
    </row>
    <row r="666" spans="1:2" x14ac:dyDescent="0.3">
      <c r="A666" t="s">
        <v>671</v>
      </c>
      <c r="B666">
        <v>96</v>
      </c>
    </row>
    <row r="667" spans="1:2" x14ac:dyDescent="0.3">
      <c r="A667" t="s">
        <v>672</v>
      </c>
      <c r="B667">
        <v>0.03</v>
      </c>
    </row>
    <row r="668" spans="1:2" x14ac:dyDescent="0.3">
      <c r="A668" t="s">
        <v>673</v>
      </c>
      <c r="B668">
        <v>0.01</v>
      </c>
    </row>
    <row r="669" spans="1:2" x14ac:dyDescent="0.3">
      <c r="A669" t="s">
        <v>674</v>
      </c>
      <c r="B669">
        <v>0</v>
      </c>
    </row>
    <row r="670" spans="1:2" x14ac:dyDescent="0.3">
      <c r="A670" t="s">
        <v>675</v>
      </c>
      <c r="B670">
        <v>0.01</v>
      </c>
    </row>
    <row r="671" spans="1:2" x14ac:dyDescent="0.3">
      <c r="A671" t="s">
        <v>676</v>
      </c>
      <c r="B671">
        <v>0.03</v>
      </c>
    </row>
    <row r="672" spans="1:2" x14ac:dyDescent="0.3">
      <c r="A672" t="s">
        <v>677</v>
      </c>
      <c r="B672">
        <v>0.01</v>
      </c>
    </row>
    <row r="673" spans="1:2" x14ac:dyDescent="0.3">
      <c r="A673" t="s">
        <v>678</v>
      </c>
      <c r="B673">
        <v>0</v>
      </c>
    </row>
    <row r="674" spans="1:2" x14ac:dyDescent="0.3">
      <c r="A674" t="s">
        <v>679</v>
      </c>
      <c r="B674">
        <v>0.01</v>
      </c>
    </row>
    <row r="675" spans="1:2" x14ac:dyDescent="0.3">
      <c r="A675" t="s">
        <v>680</v>
      </c>
      <c r="B675">
        <v>0.03</v>
      </c>
    </row>
    <row r="676" spans="1:2" x14ac:dyDescent="0.3">
      <c r="A676" t="s">
        <v>681</v>
      </c>
      <c r="B676">
        <v>0.01</v>
      </c>
    </row>
    <row r="677" spans="1:2" x14ac:dyDescent="0.3">
      <c r="A677" t="s">
        <v>682</v>
      </c>
      <c r="B677">
        <v>0</v>
      </c>
    </row>
    <row r="678" spans="1:2" x14ac:dyDescent="0.3">
      <c r="A678" t="s">
        <v>683</v>
      </c>
      <c r="B678">
        <v>0.01</v>
      </c>
    </row>
    <row r="679" spans="1:2" x14ac:dyDescent="0.3">
      <c r="A679" t="s">
        <v>684</v>
      </c>
      <c r="B679">
        <v>0</v>
      </c>
    </row>
    <row r="680" spans="1:2" x14ac:dyDescent="0.3">
      <c r="A680" t="s">
        <v>685</v>
      </c>
      <c r="B680">
        <v>0.01</v>
      </c>
    </row>
    <row r="681" spans="1:2" x14ac:dyDescent="0.3">
      <c r="A681" t="s">
        <v>686</v>
      </c>
      <c r="B681">
        <v>2.8000000000000001E-2</v>
      </c>
    </row>
    <row r="682" spans="1:2" x14ac:dyDescent="0.3">
      <c r="A682" t="s">
        <v>687</v>
      </c>
      <c r="B682">
        <v>0.03</v>
      </c>
    </row>
    <row r="683" spans="1:2" x14ac:dyDescent="0.3">
      <c r="A683" t="s">
        <v>688</v>
      </c>
      <c r="B683">
        <v>309</v>
      </c>
    </row>
    <row r="684" spans="1:2" x14ac:dyDescent="0.3">
      <c r="A684" t="s">
        <v>689</v>
      </c>
      <c r="B684">
        <v>309.31</v>
      </c>
    </row>
    <row r="685" spans="1:2" x14ac:dyDescent="0.3">
      <c r="A685" t="s">
        <v>690</v>
      </c>
      <c r="B685">
        <v>105</v>
      </c>
    </row>
    <row r="686" spans="1:2" x14ac:dyDescent="0.3">
      <c r="A686" t="s">
        <v>691</v>
      </c>
      <c r="B686">
        <v>102.08</v>
      </c>
    </row>
    <row r="687" spans="1:2" x14ac:dyDescent="0.3">
      <c r="A687" t="s">
        <v>692</v>
      </c>
      <c r="B687">
        <v>790</v>
      </c>
    </row>
    <row r="688" spans="1:2" x14ac:dyDescent="0.3">
      <c r="A688" t="s">
        <v>693</v>
      </c>
      <c r="B688">
        <v>844.92</v>
      </c>
    </row>
    <row r="689" spans="1:2" x14ac:dyDescent="0.3">
      <c r="A689" t="s">
        <v>694</v>
      </c>
      <c r="B689">
        <v>1067</v>
      </c>
    </row>
    <row r="690" spans="1:2" x14ac:dyDescent="0.3">
      <c r="A690" t="s">
        <v>695</v>
      </c>
      <c r="B690">
        <v>1131.3800000000001</v>
      </c>
    </row>
    <row r="691" spans="1:2" x14ac:dyDescent="0.3">
      <c r="A691" t="s">
        <v>696</v>
      </c>
      <c r="B691">
        <v>99.06</v>
      </c>
    </row>
    <row r="692" spans="1:2" x14ac:dyDescent="0.3">
      <c r="A692" t="s">
        <v>697</v>
      </c>
      <c r="B692">
        <v>98.82</v>
      </c>
    </row>
    <row r="693" spans="1:2" x14ac:dyDescent="0.3">
      <c r="A693" t="s">
        <v>698</v>
      </c>
      <c r="B693">
        <v>80.209999999999994</v>
      </c>
    </row>
    <row r="694" spans="1:2" x14ac:dyDescent="0.3">
      <c r="A694" t="s">
        <v>699</v>
      </c>
      <c r="B694">
        <v>79.349999999999994</v>
      </c>
    </row>
    <row r="695" spans="1:2" x14ac:dyDescent="0.3">
      <c r="A695" t="s">
        <v>700</v>
      </c>
      <c r="B695">
        <v>87.78</v>
      </c>
    </row>
    <row r="696" spans="1:2" x14ac:dyDescent="0.3">
      <c r="A696" t="s">
        <v>701</v>
      </c>
      <c r="B696">
        <v>79.680000000000007</v>
      </c>
    </row>
    <row r="697" spans="1:2" x14ac:dyDescent="0.3">
      <c r="A697" t="s">
        <v>702</v>
      </c>
      <c r="B697">
        <v>74.69</v>
      </c>
    </row>
    <row r="698" spans="1:2" x14ac:dyDescent="0.3">
      <c r="A698" t="s">
        <v>703</v>
      </c>
      <c r="B698">
        <v>32.93</v>
      </c>
    </row>
    <row r="699" spans="1:2" x14ac:dyDescent="0.3">
      <c r="A699" t="s">
        <v>704</v>
      </c>
      <c r="B699">
        <v>378.57</v>
      </c>
    </row>
    <row r="700" spans="1:2" x14ac:dyDescent="0.3">
      <c r="A700" t="s">
        <v>705</v>
      </c>
      <c r="B700">
        <v>329.42</v>
      </c>
    </row>
    <row r="701" spans="1:2" x14ac:dyDescent="0.3">
      <c r="A701" t="s">
        <v>706</v>
      </c>
      <c r="B701">
        <v>622.29</v>
      </c>
    </row>
    <row r="702" spans="1:2" x14ac:dyDescent="0.3">
      <c r="A702" t="s">
        <v>707</v>
      </c>
      <c r="B702">
        <v>598.36</v>
      </c>
    </row>
    <row r="703" spans="1:2" x14ac:dyDescent="0.3">
      <c r="A703" t="s">
        <v>708</v>
      </c>
      <c r="B703">
        <v>25</v>
      </c>
    </row>
    <row r="704" spans="1:2" x14ac:dyDescent="0.3">
      <c r="A704" t="s">
        <v>709</v>
      </c>
      <c r="B704">
        <v>25</v>
      </c>
    </row>
    <row r="705" spans="1:2" x14ac:dyDescent="0.3">
      <c r="A705" t="s">
        <v>710</v>
      </c>
      <c r="B705">
        <v>8.06</v>
      </c>
    </row>
    <row r="706" spans="1:2" x14ac:dyDescent="0.3">
      <c r="A706" t="s">
        <v>711</v>
      </c>
      <c r="B706">
        <v>8.1300000000000008</v>
      </c>
    </row>
    <row r="707" spans="1:2" x14ac:dyDescent="0.3">
      <c r="A707" t="s">
        <v>712</v>
      </c>
      <c r="B707">
        <v>7.38</v>
      </c>
    </row>
    <row r="708" spans="1:2" x14ac:dyDescent="0.3">
      <c r="A708" t="s">
        <v>713</v>
      </c>
      <c r="B708">
        <v>7.4</v>
      </c>
    </row>
    <row r="709" spans="1:2" x14ac:dyDescent="0.3">
      <c r="A709" t="s">
        <v>714</v>
      </c>
      <c r="B709">
        <v>9.5500000000000007</v>
      </c>
    </row>
    <row r="710" spans="1:2" x14ac:dyDescent="0.3">
      <c r="A710" t="s">
        <v>715</v>
      </c>
      <c r="B710">
        <v>9.36</v>
      </c>
    </row>
    <row r="711" spans="1:2" x14ac:dyDescent="0.3">
      <c r="A711" t="s">
        <v>716</v>
      </c>
      <c r="B711">
        <v>99.9</v>
      </c>
    </row>
    <row r="712" spans="1:2" x14ac:dyDescent="0.3">
      <c r="A712" t="s">
        <v>717</v>
      </c>
      <c r="B712">
        <v>99.7</v>
      </c>
    </row>
    <row r="713" spans="1:2" x14ac:dyDescent="0.3">
      <c r="A713" t="s">
        <v>718</v>
      </c>
      <c r="B713" s="2">
        <v>1.38888888888889E-3</v>
      </c>
    </row>
    <row r="714" spans="1:2" x14ac:dyDescent="0.3">
      <c r="A714" t="s">
        <v>719</v>
      </c>
      <c r="B714" s="2">
        <v>6.2500000000000003E-3</v>
      </c>
    </row>
    <row r="715" spans="1:2" x14ac:dyDescent="0.3">
      <c r="A715" t="s">
        <v>720</v>
      </c>
      <c r="B715" s="2">
        <v>1.2500000000000001E-2</v>
      </c>
    </row>
    <row r="716" spans="1:2" x14ac:dyDescent="0.3">
      <c r="A716" t="s">
        <v>721</v>
      </c>
      <c r="B716" s="2">
        <v>0.24513888888888899</v>
      </c>
    </row>
    <row r="717" spans="1:2" x14ac:dyDescent="0.3">
      <c r="A717" t="s">
        <v>722</v>
      </c>
      <c r="B717" s="2">
        <v>0</v>
      </c>
    </row>
    <row r="718" spans="1:2" x14ac:dyDescent="0.3">
      <c r="A718" t="s">
        <v>723</v>
      </c>
      <c r="B718" s="2">
        <v>0</v>
      </c>
    </row>
    <row r="719" spans="1:2" x14ac:dyDescent="0.3">
      <c r="A719" t="s">
        <v>724</v>
      </c>
      <c r="B719" s="2">
        <v>0</v>
      </c>
    </row>
    <row r="720" spans="1:2" x14ac:dyDescent="0.3">
      <c r="A720" t="s">
        <v>725</v>
      </c>
      <c r="B720" s="2">
        <v>0</v>
      </c>
    </row>
    <row r="721" spans="1:2" x14ac:dyDescent="0.3">
      <c r="A721" t="s">
        <v>726</v>
      </c>
      <c r="B721" s="2">
        <v>4.1666666666666701E-3</v>
      </c>
    </row>
    <row r="722" spans="1:2" x14ac:dyDescent="0.3">
      <c r="A722" t="s">
        <v>727</v>
      </c>
      <c r="B722" s="2">
        <v>4.8611111111111103E-3</v>
      </c>
    </row>
    <row r="723" spans="1:2" x14ac:dyDescent="0.3">
      <c r="A723" t="s">
        <v>728</v>
      </c>
      <c r="B723" s="2">
        <v>2.36111111111111E-2</v>
      </c>
    </row>
    <row r="724" spans="1:2" x14ac:dyDescent="0.3">
      <c r="A724" t="s">
        <v>729</v>
      </c>
      <c r="B724" s="2">
        <v>3.7499999999999999E-2</v>
      </c>
    </row>
    <row r="725" spans="1:2" x14ac:dyDescent="0.3">
      <c r="A725" t="s">
        <v>731</v>
      </c>
      <c r="B725" s="2">
        <v>1.1111111111111099E-2</v>
      </c>
    </row>
    <row r="726" spans="1:2" x14ac:dyDescent="0.3">
      <c r="A726" t="s">
        <v>732</v>
      </c>
      <c r="B726" s="2">
        <v>2.8472222222222201E-2</v>
      </c>
    </row>
    <row r="727" spans="1:2" x14ac:dyDescent="0.3">
      <c r="A727" t="s">
        <v>733</v>
      </c>
      <c r="B727" s="2">
        <v>0</v>
      </c>
    </row>
    <row r="728" spans="1:2" x14ac:dyDescent="0.3">
      <c r="A728" t="s">
        <v>734</v>
      </c>
      <c r="B728" s="2">
        <v>5.2083333333333301E-2</v>
      </c>
    </row>
    <row r="729" spans="1:2" x14ac:dyDescent="0.3">
      <c r="A729" t="s">
        <v>735</v>
      </c>
      <c r="B729" s="2">
        <v>1.0416666666666701E-2</v>
      </c>
    </row>
    <row r="730" spans="1:2" x14ac:dyDescent="0.3">
      <c r="A730" t="s">
        <v>736</v>
      </c>
      <c r="B730" s="2">
        <v>7.0138888888888903E-2</v>
      </c>
    </row>
    <row r="731" spans="1:2" x14ac:dyDescent="0.3">
      <c r="A731" t="s">
        <v>737</v>
      </c>
      <c r="B731" s="2">
        <v>0</v>
      </c>
    </row>
    <row r="732" spans="1:2" x14ac:dyDescent="0.3">
      <c r="A732" t="s">
        <v>738</v>
      </c>
      <c r="B732" s="2">
        <v>0</v>
      </c>
    </row>
    <row r="733" spans="1:2" x14ac:dyDescent="0.3">
      <c r="A733" t="s">
        <v>739</v>
      </c>
      <c r="B733" s="2">
        <v>0</v>
      </c>
    </row>
    <row r="734" spans="1:2" x14ac:dyDescent="0.3">
      <c r="A734" t="s">
        <v>740</v>
      </c>
      <c r="B734" s="2">
        <v>2.0833333333333298E-3</v>
      </c>
    </row>
    <row r="735" spans="1:2" x14ac:dyDescent="0.3">
      <c r="A735" t="s">
        <v>741</v>
      </c>
      <c r="B735" s="2">
        <v>0</v>
      </c>
    </row>
    <row r="736" spans="1:2" x14ac:dyDescent="0.3">
      <c r="A736" t="s">
        <v>742</v>
      </c>
      <c r="B736" s="2">
        <v>0</v>
      </c>
    </row>
    <row r="737" spans="1:2" x14ac:dyDescent="0.3">
      <c r="A737" t="s">
        <v>743</v>
      </c>
      <c r="B737" s="2">
        <v>0</v>
      </c>
    </row>
    <row r="738" spans="1:2" x14ac:dyDescent="0.3">
      <c r="A738" t="s">
        <v>744</v>
      </c>
      <c r="B738" s="2">
        <v>0</v>
      </c>
    </row>
    <row r="739" spans="1:2" x14ac:dyDescent="0.3">
      <c r="A739" t="s">
        <v>745</v>
      </c>
      <c r="B739" s="2">
        <v>0</v>
      </c>
    </row>
    <row r="740" spans="1:2" x14ac:dyDescent="0.3">
      <c r="A740" t="s">
        <v>746</v>
      </c>
      <c r="B740" s="2">
        <v>2.8472222222222201E-2</v>
      </c>
    </row>
    <row r="741" spans="1:2" x14ac:dyDescent="0.3">
      <c r="A741" t="s">
        <v>747</v>
      </c>
      <c r="B741" s="2">
        <v>0</v>
      </c>
    </row>
    <row r="742" spans="1:2" x14ac:dyDescent="0.3">
      <c r="A742" t="s">
        <v>748</v>
      </c>
      <c r="B742" s="2">
        <v>0</v>
      </c>
    </row>
    <row r="743" spans="1:2" x14ac:dyDescent="0.3">
      <c r="A743" t="s">
        <v>749</v>
      </c>
      <c r="B743" s="2">
        <v>0</v>
      </c>
    </row>
    <row r="744" spans="1:2" x14ac:dyDescent="0.3">
      <c r="A744" t="s">
        <v>750</v>
      </c>
      <c r="B744" s="2">
        <v>0</v>
      </c>
    </row>
    <row r="745" spans="1:2" x14ac:dyDescent="0.3">
      <c r="A745" t="s">
        <v>751</v>
      </c>
      <c r="B745" s="2">
        <v>0</v>
      </c>
    </row>
    <row r="746" spans="1:2" x14ac:dyDescent="0.3">
      <c r="A746" t="s">
        <v>752</v>
      </c>
      <c r="B746" s="2">
        <v>0</v>
      </c>
    </row>
    <row r="747" spans="1:2" x14ac:dyDescent="0.3">
      <c r="A747" t="s">
        <v>753</v>
      </c>
      <c r="B747" s="2">
        <v>0</v>
      </c>
    </row>
    <row r="748" spans="1:2" x14ac:dyDescent="0.3">
      <c r="A748" t="s">
        <v>754</v>
      </c>
      <c r="B748" s="2">
        <v>0</v>
      </c>
    </row>
    <row r="749" spans="1:2" x14ac:dyDescent="0.3">
      <c r="A749" t="s">
        <v>755</v>
      </c>
      <c r="B749" s="2">
        <v>0</v>
      </c>
    </row>
    <row r="750" spans="1:2" x14ac:dyDescent="0.3">
      <c r="A750" t="s">
        <v>756</v>
      </c>
      <c r="B750" s="2">
        <v>2.5694444444444402E-2</v>
      </c>
    </row>
    <row r="751" spans="1:2" x14ac:dyDescent="0.3">
      <c r="A751" t="s">
        <v>757</v>
      </c>
      <c r="B751" s="2">
        <v>0</v>
      </c>
    </row>
    <row r="752" spans="1:2" x14ac:dyDescent="0.3">
      <c r="A752" t="s">
        <v>758</v>
      </c>
      <c r="B752" s="2">
        <v>3.8194444444444399E-2</v>
      </c>
    </row>
    <row r="753" spans="1:2" x14ac:dyDescent="0.3">
      <c r="A753" t="s">
        <v>759</v>
      </c>
      <c r="B753" s="2">
        <v>0</v>
      </c>
    </row>
    <row r="754" spans="1:2" x14ac:dyDescent="0.3">
      <c r="A754" t="s">
        <v>760</v>
      </c>
      <c r="B754" s="2">
        <v>0</v>
      </c>
    </row>
    <row r="755" spans="1:2" x14ac:dyDescent="0.3">
      <c r="A755" t="s">
        <v>761</v>
      </c>
      <c r="B755" s="2">
        <v>0</v>
      </c>
    </row>
    <row r="756" spans="1:2" x14ac:dyDescent="0.3">
      <c r="A756" t="s">
        <v>762</v>
      </c>
      <c r="B756" s="2">
        <v>0</v>
      </c>
    </row>
    <row r="757" spans="1:2" x14ac:dyDescent="0.3">
      <c r="A757" t="s">
        <v>763</v>
      </c>
      <c r="B757" s="2">
        <v>0</v>
      </c>
    </row>
    <row r="758" spans="1:2" x14ac:dyDescent="0.3">
      <c r="A758" t="s">
        <v>764</v>
      </c>
      <c r="B758" s="2">
        <v>2.0833333333333298E-3</v>
      </c>
    </row>
    <row r="759" spans="1:2" x14ac:dyDescent="0.3">
      <c r="A759" t="s">
        <v>765</v>
      </c>
      <c r="B759" s="2">
        <v>0</v>
      </c>
    </row>
    <row r="760" spans="1:2" x14ac:dyDescent="0.3">
      <c r="A760" t="s">
        <v>766</v>
      </c>
      <c r="B760" s="2">
        <v>0</v>
      </c>
    </row>
    <row r="761" spans="1:2" x14ac:dyDescent="0.3">
      <c r="A761" t="s">
        <v>767</v>
      </c>
      <c r="B761" s="2">
        <v>0</v>
      </c>
    </row>
    <row r="762" spans="1:2" x14ac:dyDescent="0.3">
      <c r="A762" t="s">
        <v>768</v>
      </c>
      <c r="B762" s="2">
        <v>1.18055555555556E-2</v>
      </c>
    </row>
    <row r="763" spans="1:2" x14ac:dyDescent="0.3">
      <c r="A763" t="s">
        <v>769</v>
      </c>
      <c r="B763" s="2">
        <v>2.36111111111111E-2</v>
      </c>
    </row>
    <row r="764" spans="1:2" x14ac:dyDescent="0.3">
      <c r="A764" t="s">
        <v>770</v>
      </c>
      <c r="B764" s="2">
        <v>3.4027777777777803E-2</v>
      </c>
    </row>
    <row r="765" spans="1:2" x14ac:dyDescent="0.3">
      <c r="A765" t="s">
        <v>771</v>
      </c>
      <c r="B765" s="2">
        <v>1.38888888888889E-3</v>
      </c>
    </row>
    <row r="766" spans="1:2" x14ac:dyDescent="0.3">
      <c r="A766" t="s">
        <v>772</v>
      </c>
      <c r="B766" s="2">
        <v>7.2916666666666699E-2</v>
      </c>
    </row>
    <row r="767" spans="1:2" x14ac:dyDescent="0.3">
      <c r="A767" t="s">
        <v>773</v>
      </c>
      <c r="B767" s="2">
        <v>0</v>
      </c>
    </row>
    <row r="768" spans="1:2" x14ac:dyDescent="0.3">
      <c r="A768" t="s">
        <v>774</v>
      </c>
      <c r="B768" s="2">
        <v>0</v>
      </c>
    </row>
    <row r="769" spans="1:2" x14ac:dyDescent="0.3">
      <c r="A769" t="s">
        <v>775</v>
      </c>
      <c r="B769" s="2">
        <v>0</v>
      </c>
    </row>
    <row r="770" spans="1:2" x14ac:dyDescent="0.3">
      <c r="A770" t="s">
        <v>776</v>
      </c>
      <c r="B770" s="2">
        <v>0</v>
      </c>
    </row>
    <row r="771" spans="1:2" x14ac:dyDescent="0.3">
      <c r="A771" t="s">
        <v>777</v>
      </c>
      <c r="B771" s="2">
        <v>0</v>
      </c>
    </row>
    <row r="772" spans="1:2" x14ac:dyDescent="0.3">
      <c r="A772" t="s">
        <v>778</v>
      </c>
      <c r="B772" s="2">
        <v>5.5555555555555497E-3</v>
      </c>
    </row>
    <row r="773" spans="1:2" x14ac:dyDescent="0.3">
      <c r="A773" t="s">
        <v>779</v>
      </c>
      <c r="B773" s="2">
        <v>0</v>
      </c>
    </row>
    <row r="774" spans="1:2" x14ac:dyDescent="0.3">
      <c r="A774" t="s">
        <v>780</v>
      </c>
      <c r="B774" s="2">
        <v>0</v>
      </c>
    </row>
    <row r="775" spans="1:2" x14ac:dyDescent="0.3">
      <c r="A775" t="s">
        <v>781</v>
      </c>
      <c r="B775" s="2">
        <v>0</v>
      </c>
    </row>
    <row r="776" spans="1:2" x14ac:dyDescent="0.3">
      <c r="A776" t="s">
        <v>782</v>
      </c>
      <c r="B776" s="2">
        <v>0</v>
      </c>
    </row>
    <row r="777" spans="1:2" x14ac:dyDescent="0.3">
      <c r="A777" t="s">
        <v>783</v>
      </c>
      <c r="B777" s="2">
        <v>0</v>
      </c>
    </row>
    <row r="778" spans="1:2" x14ac:dyDescent="0.3">
      <c r="A778" t="s">
        <v>784</v>
      </c>
      <c r="B778" s="2">
        <v>0</v>
      </c>
    </row>
    <row r="779" spans="1:2" x14ac:dyDescent="0.3">
      <c r="A779" t="s">
        <v>785</v>
      </c>
      <c r="B779" s="2">
        <v>0</v>
      </c>
    </row>
    <row r="780" spans="1:2" x14ac:dyDescent="0.3">
      <c r="A780" t="s">
        <v>786</v>
      </c>
      <c r="B780" s="2">
        <v>0</v>
      </c>
    </row>
    <row r="781" spans="1:2" x14ac:dyDescent="0.3">
      <c r="A781" t="s">
        <v>787</v>
      </c>
      <c r="B781" s="2">
        <v>0</v>
      </c>
    </row>
    <row r="782" spans="1:2" x14ac:dyDescent="0.3">
      <c r="A782" t="s">
        <v>788</v>
      </c>
      <c r="B782" s="2">
        <v>0</v>
      </c>
    </row>
    <row r="783" spans="1:2" x14ac:dyDescent="0.3">
      <c r="A783" t="s">
        <v>789</v>
      </c>
      <c r="B783" s="2">
        <v>0</v>
      </c>
    </row>
    <row r="784" spans="1:2" x14ac:dyDescent="0.3">
      <c r="A784" t="s">
        <v>790</v>
      </c>
      <c r="B784" s="2">
        <v>0</v>
      </c>
    </row>
    <row r="785" spans="1:2" x14ac:dyDescent="0.3">
      <c r="A785" t="s">
        <v>791</v>
      </c>
      <c r="B785" s="2">
        <v>0</v>
      </c>
    </row>
    <row r="786" spans="1:2" x14ac:dyDescent="0.3">
      <c r="A786" t="s">
        <v>792</v>
      </c>
      <c r="B786" s="2">
        <v>0</v>
      </c>
    </row>
    <row r="787" spans="1:2" x14ac:dyDescent="0.3">
      <c r="A787" t="s">
        <v>793</v>
      </c>
      <c r="B787" s="2">
        <v>0</v>
      </c>
    </row>
    <row r="788" spans="1:2" x14ac:dyDescent="0.3">
      <c r="A788" t="s">
        <v>794</v>
      </c>
      <c r="B788" s="2">
        <v>0</v>
      </c>
    </row>
    <row r="789" spans="1:2" x14ac:dyDescent="0.3">
      <c r="A789" t="s">
        <v>795</v>
      </c>
      <c r="B789" s="2">
        <v>0</v>
      </c>
    </row>
    <row r="790" spans="1:2" x14ac:dyDescent="0.3">
      <c r="A790" t="s">
        <v>796</v>
      </c>
      <c r="B790" s="2">
        <v>0</v>
      </c>
    </row>
    <row r="791" spans="1:2" x14ac:dyDescent="0.3">
      <c r="A791" t="s">
        <v>797</v>
      </c>
      <c r="B791" s="2">
        <v>0</v>
      </c>
    </row>
    <row r="792" spans="1:2" x14ac:dyDescent="0.3">
      <c r="A792" t="s">
        <v>798</v>
      </c>
      <c r="B792" s="2">
        <v>0</v>
      </c>
    </row>
    <row r="793" spans="1:2" x14ac:dyDescent="0.3">
      <c r="A793" t="s">
        <v>799</v>
      </c>
      <c r="B793" s="2">
        <v>0</v>
      </c>
    </row>
    <row r="794" spans="1:2" x14ac:dyDescent="0.3">
      <c r="A794" t="s">
        <v>800</v>
      </c>
      <c r="B794" s="2">
        <v>0</v>
      </c>
    </row>
    <row r="795" spans="1:2" x14ac:dyDescent="0.3">
      <c r="A795" t="s">
        <v>801</v>
      </c>
      <c r="B795" s="2">
        <v>0</v>
      </c>
    </row>
    <row r="796" spans="1:2" x14ac:dyDescent="0.3">
      <c r="A796" t="s">
        <v>802</v>
      </c>
      <c r="B796" s="2">
        <v>9.5833333333333298E-2</v>
      </c>
    </row>
    <row r="797" spans="1:2" x14ac:dyDescent="0.3">
      <c r="A797" t="s">
        <v>803</v>
      </c>
      <c r="B797" s="2">
        <v>0</v>
      </c>
    </row>
    <row r="798" spans="1:2" x14ac:dyDescent="0.3">
      <c r="A798" t="s">
        <v>804</v>
      </c>
      <c r="B798" s="2">
        <v>0</v>
      </c>
    </row>
    <row r="799" spans="1:2" x14ac:dyDescent="0.3">
      <c r="A799" t="s">
        <v>805</v>
      </c>
      <c r="B799" s="2">
        <v>0</v>
      </c>
    </row>
    <row r="800" spans="1:2" x14ac:dyDescent="0.3">
      <c r="A800" t="s">
        <v>806</v>
      </c>
      <c r="B800" s="2">
        <v>0</v>
      </c>
    </row>
    <row r="801" spans="1:2" x14ac:dyDescent="0.3">
      <c r="A801" t="s">
        <v>807</v>
      </c>
      <c r="B801" s="2">
        <v>0</v>
      </c>
    </row>
    <row r="802" spans="1:2" x14ac:dyDescent="0.3">
      <c r="A802" t="s">
        <v>808</v>
      </c>
      <c r="B802" s="2">
        <v>0</v>
      </c>
    </row>
    <row r="803" spans="1:2" x14ac:dyDescent="0.3">
      <c r="A803" t="s">
        <v>809</v>
      </c>
      <c r="B803" s="2">
        <v>0</v>
      </c>
    </row>
    <row r="804" spans="1:2" x14ac:dyDescent="0.3">
      <c r="A804" t="s">
        <v>810</v>
      </c>
      <c r="B804" s="2">
        <v>0</v>
      </c>
    </row>
    <row r="805" spans="1:2" x14ac:dyDescent="0.3">
      <c r="A805" t="s">
        <v>811</v>
      </c>
      <c r="B805" s="2">
        <v>0</v>
      </c>
    </row>
    <row r="806" spans="1:2" x14ac:dyDescent="0.3">
      <c r="A806" t="s">
        <v>812</v>
      </c>
      <c r="B806" s="2">
        <v>0</v>
      </c>
    </row>
    <row r="807" spans="1:2" x14ac:dyDescent="0.3">
      <c r="A807" t="s">
        <v>813</v>
      </c>
      <c r="B807" s="2">
        <v>0</v>
      </c>
    </row>
    <row r="808" spans="1:2" x14ac:dyDescent="0.3">
      <c r="A808" t="s">
        <v>814</v>
      </c>
      <c r="B808" s="2">
        <v>0</v>
      </c>
    </row>
    <row r="809" spans="1:2" x14ac:dyDescent="0.3">
      <c r="A809" t="s">
        <v>815</v>
      </c>
      <c r="B809" s="2">
        <v>0</v>
      </c>
    </row>
    <row r="810" spans="1:2" x14ac:dyDescent="0.3">
      <c r="A810" t="s">
        <v>816</v>
      </c>
      <c r="B810" s="2">
        <v>0</v>
      </c>
    </row>
    <row r="811" spans="1:2" x14ac:dyDescent="0.3">
      <c r="A811" t="s">
        <v>817</v>
      </c>
      <c r="B811" s="2">
        <v>0</v>
      </c>
    </row>
    <row r="812" spans="1:2" x14ac:dyDescent="0.3">
      <c r="A812" t="s">
        <v>818</v>
      </c>
      <c r="B812" s="2">
        <v>0</v>
      </c>
    </row>
    <row r="813" spans="1:2" x14ac:dyDescent="0.3">
      <c r="A813" t="s">
        <v>819</v>
      </c>
      <c r="B813" s="2">
        <v>0</v>
      </c>
    </row>
    <row r="814" spans="1:2" x14ac:dyDescent="0.3">
      <c r="A814" t="s">
        <v>820</v>
      </c>
      <c r="B814" s="2">
        <v>0</v>
      </c>
    </row>
    <row r="815" spans="1:2" x14ac:dyDescent="0.3">
      <c r="A815" t="s">
        <v>821</v>
      </c>
      <c r="B815" s="2">
        <v>0</v>
      </c>
    </row>
    <row r="816" spans="1:2" x14ac:dyDescent="0.3">
      <c r="A816" t="s">
        <v>822</v>
      </c>
      <c r="B816" s="2">
        <v>0</v>
      </c>
    </row>
    <row r="817" spans="1:2" x14ac:dyDescent="0.3">
      <c r="A817" t="s">
        <v>823</v>
      </c>
      <c r="B817" s="2">
        <v>6.8750000000000006E-2</v>
      </c>
    </row>
    <row r="818" spans="1:2" x14ac:dyDescent="0.3">
      <c r="A818" t="s">
        <v>824</v>
      </c>
      <c r="B818" s="2">
        <v>0.14305555555555599</v>
      </c>
    </row>
    <row r="819" spans="1:2" x14ac:dyDescent="0.3">
      <c r="A819" t="s">
        <v>825</v>
      </c>
      <c r="B819" s="2">
        <v>0</v>
      </c>
    </row>
    <row r="820" spans="1:2" x14ac:dyDescent="0.3">
      <c r="A820" t="s">
        <v>826</v>
      </c>
      <c r="B820" s="2">
        <v>0</v>
      </c>
    </row>
    <row r="821" spans="1:2" x14ac:dyDescent="0.3">
      <c r="A821" t="s">
        <v>827</v>
      </c>
      <c r="B821" s="2">
        <v>0</v>
      </c>
    </row>
    <row r="822" spans="1:2" x14ac:dyDescent="0.3">
      <c r="A822" t="s">
        <v>828</v>
      </c>
      <c r="B822" s="2">
        <v>0</v>
      </c>
    </row>
    <row r="823" spans="1:2" x14ac:dyDescent="0.3">
      <c r="A823" t="s">
        <v>829</v>
      </c>
      <c r="B823" s="2">
        <v>0</v>
      </c>
    </row>
    <row r="824" spans="1:2" x14ac:dyDescent="0.3">
      <c r="A824" t="s">
        <v>830</v>
      </c>
      <c r="B824" s="2">
        <v>0</v>
      </c>
    </row>
    <row r="825" spans="1:2" x14ac:dyDescent="0.3">
      <c r="A825" t="s">
        <v>831</v>
      </c>
      <c r="B825" s="2">
        <v>0</v>
      </c>
    </row>
    <row r="826" spans="1:2" x14ac:dyDescent="0.3">
      <c r="A826" t="s">
        <v>832</v>
      </c>
      <c r="B826" s="2">
        <v>0</v>
      </c>
    </row>
    <row r="827" spans="1:2" x14ac:dyDescent="0.3">
      <c r="A827" t="s">
        <v>833</v>
      </c>
      <c r="B827" s="2">
        <v>0</v>
      </c>
    </row>
    <row r="828" spans="1:2" x14ac:dyDescent="0.3">
      <c r="A828" t="s">
        <v>834</v>
      </c>
      <c r="B828" s="2">
        <v>5.5555555555555497E-3</v>
      </c>
    </row>
    <row r="829" spans="1:2" x14ac:dyDescent="0.3">
      <c r="A829" t="s">
        <v>835</v>
      </c>
      <c r="B829" s="2">
        <v>0</v>
      </c>
    </row>
    <row r="830" spans="1:2" x14ac:dyDescent="0.3">
      <c r="A830" t="s">
        <v>836</v>
      </c>
      <c r="B830" s="2">
        <v>0</v>
      </c>
    </row>
    <row r="831" spans="1:2" x14ac:dyDescent="0.3">
      <c r="A831" t="s">
        <v>837</v>
      </c>
      <c r="B831" s="2">
        <v>0</v>
      </c>
    </row>
    <row r="832" spans="1:2" x14ac:dyDescent="0.3">
      <c r="A832" t="s">
        <v>838</v>
      </c>
      <c r="B832" s="2">
        <v>0</v>
      </c>
    </row>
    <row r="833" spans="1:2" x14ac:dyDescent="0.3">
      <c r="A833" t="s">
        <v>839</v>
      </c>
      <c r="B833" s="2">
        <v>0</v>
      </c>
    </row>
    <row r="834" spans="1:2" x14ac:dyDescent="0.3">
      <c r="A834" t="s">
        <v>840</v>
      </c>
      <c r="B834" s="2">
        <v>0</v>
      </c>
    </row>
    <row r="835" spans="1:2" x14ac:dyDescent="0.3">
      <c r="A835" t="s">
        <v>841</v>
      </c>
      <c r="B835" s="2">
        <v>0.108333333333333</v>
      </c>
    </row>
    <row r="836" spans="1:2" x14ac:dyDescent="0.3">
      <c r="A836" t="s">
        <v>842</v>
      </c>
      <c r="B836" s="2">
        <v>0.79374999999999996</v>
      </c>
    </row>
    <row r="837" spans="1:2" x14ac:dyDescent="0.3">
      <c r="A837" t="s">
        <v>843</v>
      </c>
      <c r="B837" s="2">
        <v>0.44722222222222202</v>
      </c>
    </row>
    <row r="838" spans="1:2" x14ac:dyDescent="0.3">
      <c r="A838" t="s">
        <v>844</v>
      </c>
      <c r="B838" t="s">
        <v>1131</v>
      </c>
    </row>
    <row r="839" spans="1:2" x14ac:dyDescent="0.3">
      <c r="A839" t="s">
        <v>845</v>
      </c>
      <c r="B839" s="2">
        <v>0</v>
      </c>
    </row>
    <row r="840" spans="1:2" x14ac:dyDescent="0.3">
      <c r="A840" t="s">
        <v>846</v>
      </c>
      <c r="B840" s="2">
        <v>0</v>
      </c>
    </row>
    <row r="841" spans="1:2" x14ac:dyDescent="0.3">
      <c r="A841" t="s">
        <v>847</v>
      </c>
      <c r="B841" s="2">
        <v>0</v>
      </c>
    </row>
    <row r="842" spans="1:2" x14ac:dyDescent="0.3">
      <c r="A842" t="s">
        <v>848</v>
      </c>
      <c r="B842" s="2">
        <v>0</v>
      </c>
    </row>
    <row r="843" spans="1:2" x14ac:dyDescent="0.3">
      <c r="A843" t="s">
        <v>849</v>
      </c>
      <c r="B843" s="2">
        <v>1.4583333333333301E-2</v>
      </c>
    </row>
    <row r="844" spans="1:2" x14ac:dyDescent="0.3">
      <c r="A844" t="s">
        <v>850</v>
      </c>
      <c r="B844" s="2">
        <v>2.29166666666667E-2</v>
      </c>
    </row>
    <row r="845" spans="1:2" x14ac:dyDescent="0.3">
      <c r="A845" t="s">
        <v>851</v>
      </c>
      <c r="B845" s="2">
        <v>0</v>
      </c>
    </row>
    <row r="846" spans="1:2" x14ac:dyDescent="0.3">
      <c r="A846" t="s">
        <v>852</v>
      </c>
      <c r="B846" s="2">
        <v>3.8194444444444399E-2</v>
      </c>
    </row>
    <row r="847" spans="1:2" x14ac:dyDescent="0.3">
      <c r="A847" t="s">
        <v>853</v>
      </c>
      <c r="B847" s="2">
        <v>0</v>
      </c>
    </row>
    <row r="848" spans="1:2" x14ac:dyDescent="0.3">
      <c r="A848" t="s">
        <v>854</v>
      </c>
      <c r="B848" s="2">
        <v>0</v>
      </c>
    </row>
    <row r="849" spans="1:2" x14ac:dyDescent="0.3">
      <c r="A849" t="s">
        <v>855</v>
      </c>
      <c r="B849" s="2">
        <v>6.9444444444444404E-4</v>
      </c>
    </row>
    <row r="850" spans="1:2" x14ac:dyDescent="0.3">
      <c r="A850" t="s">
        <v>856</v>
      </c>
      <c r="B850" s="2">
        <v>1.3194444444444399E-2</v>
      </c>
    </row>
    <row r="851" spans="1:2" x14ac:dyDescent="0.3">
      <c r="A851" t="s">
        <v>857</v>
      </c>
      <c r="B851" s="2">
        <v>0</v>
      </c>
    </row>
    <row r="852" spans="1:2" x14ac:dyDescent="0.3">
      <c r="A852" t="s">
        <v>858</v>
      </c>
      <c r="B852" s="2">
        <v>0</v>
      </c>
    </row>
    <row r="853" spans="1:2" x14ac:dyDescent="0.3">
      <c r="A853" t="s">
        <v>859</v>
      </c>
      <c r="B853" s="2">
        <v>0</v>
      </c>
    </row>
    <row r="854" spans="1:2" x14ac:dyDescent="0.3">
      <c r="A854" t="s">
        <v>860</v>
      </c>
      <c r="B854" s="2">
        <v>0</v>
      </c>
    </row>
    <row r="855" spans="1:2" x14ac:dyDescent="0.3">
      <c r="A855" t="s">
        <v>861</v>
      </c>
      <c r="B855" s="2">
        <v>0</v>
      </c>
    </row>
    <row r="856" spans="1:2" x14ac:dyDescent="0.3">
      <c r="A856" t="s">
        <v>862</v>
      </c>
      <c r="B856" s="2">
        <v>0</v>
      </c>
    </row>
    <row r="857" spans="1:2" x14ac:dyDescent="0.3">
      <c r="A857" t="s">
        <v>863</v>
      </c>
      <c r="B857" s="2">
        <v>0</v>
      </c>
    </row>
    <row r="858" spans="1:2" x14ac:dyDescent="0.3">
      <c r="A858" t="s">
        <v>864</v>
      </c>
      <c r="B858" s="2">
        <v>0</v>
      </c>
    </row>
    <row r="859" spans="1:2" x14ac:dyDescent="0.3">
      <c r="A859" t="s">
        <v>865</v>
      </c>
      <c r="B859" s="2">
        <v>0</v>
      </c>
    </row>
    <row r="860" spans="1:2" x14ac:dyDescent="0.3">
      <c r="A860" t="s">
        <v>866</v>
      </c>
      <c r="B860" s="2">
        <v>0</v>
      </c>
    </row>
    <row r="861" spans="1:2" x14ac:dyDescent="0.3">
      <c r="A861" t="s">
        <v>867</v>
      </c>
      <c r="B861" s="2">
        <v>0</v>
      </c>
    </row>
    <row r="862" spans="1:2" x14ac:dyDescent="0.3">
      <c r="A862" t="s">
        <v>868</v>
      </c>
      <c r="B862" s="2">
        <v>0</v>
      </c>
    </row>
    <row r="863" spans="1:2" x14ac:dyDescent="0.3">
      <c r="A863" t="s">
        <v>869</v>
      </c>
      <c r="B863" s="2">
        <v>0</v>
      </c>
    </row>
    <row r="864" spans="1:2" x14ac:dyDescent="0.3">
      <c r="A864" t="s">
        <v>870</v>
      </c>
      <c r="B864" s="2">
        <v>0</v>
      </c>
    </row>
    <row r="865" spans="1:2" x14ac:dyDescent="0.3">
      <c r="A865" t="s">
        <v>871</v>
      </c>
      <c r="B865" s="2">
        <v>0</v>
      </c>
    </row>
    <row r="866" spans="1:2" x14ac:dyDescent="0.3">
      <c r="A866" t="s">
        <v>872</v>
      </c>
      <c r="B866" s="2">
        <v>0</v>
      </c>
    </row>
    <row r="867" spans="1:2" x14ac:dyDescent="0.3">
      <c r="A867" t="s">
        <v>873</v>
      </c>
      <c r="B867" s="2">
        <v>0</v>
      </c>
    </row>
    <row r="868" spans="1:2" x14ac:dyDescent="0.3">
      <c r="A868" t="s">
        <v>874</v>
      </c>
      <c r="B868" s="2">
        <v>0</v>
      </c>
    </row>
    <row r="869" spans="1:2" x14ac:dyDescent="0.3">
      <c r="A869" t="s">
        <v>875</v>
      </c>
      <c r="B869" s="2">
        <v>0</v>
      </c>
    </row>
    <row r="870" spans="1:2" x14ac:dyDescent="0.3">
      <c r="A870" t="s">
        <v>876</v>
      </c>
      <c r="B870" s="2">
        <v>0</v>
      </c>
    </row>
    <row r="871" spans="1:2" x14ac:dyDescent="0.3">
      <c r="A871" t="s">
        <v>877</v>
      </c>
      <c r="B871" s="2">
        <v>0</v>
      </c>
    </row>
    <row r="872" spans="1:2" x14ac:dyDescent="0.3">
      <c r="A872" t="s">
        <v>878</v>
      </c>
      <c r="B872" s="2">
        <v>3.6805555555555598E-2</v>
      </c>
    </row>
    <row r="873" spans="1:2" x14ac:dyDescent="0.3">
      <c r="A873" t="s">
        <v>879</v>
      </c>
      <c r="B873">
        <v>0</v>
      </c>
    </row>
    <row r="874" spans="1:2" x14ac:dyDescent="0.3">
      <c r="A874" t="s">
        <v>880</v>
      </c>
      <c r="B874">
        <v>0</v>
      </c>
    </row>
    <row r="875" spans="1:2" x14ac:dyDescent="0.3">
      <c r="A875" t="s">
        <v>881</v>
      </c>
      <c r="B875" s="2">
        <v>0</v>
      </c>
    </row>
    <row r="876" spans="1:2" x14ac:dyDescent="0.3">
      <c r="A876" t="s">
        <v>882</v>
      </c>
      <c r="B876" s="2">
        <v>0</v>
      </c>
    </row>
    <row r="877" spans="1:2" x14ac:dyDescent="0.3">
      <c r="A877" t="s">
        <v>883</v>
      </c>
      <c r="B877" s="2">
        <v>0</v>
      </c>
    </row>
    <row r="878" spans="1:2" x14ac:dyDescent="0.3">
      <c r="A878" t="s">
        <v>884</v>
      </c>
      <c r="B878" s="2">
        <v>1.2500000000000001E-2</v>
      </c>
    </row>
    <row r="879" spans="1:2" x14ac:dyDescent="0.3">
      <c r="A879" t="s">
        <v>885</v>
      </c>
      <c r="B879" s="2">
        <v>1.2500000000000001E-2</v>
      </c>
    </row>
    <row r="880" spans="1:2" x14ac:dyDescent="0.3">
      <c r="A880" t="s">
        <v>886</v>
      </c>
      <c r="B880" s="2">
        <v>9.5833333333333298E-2</v>
      </c>
    </row>
    <row r="881" spans="1:2" x14ac:dyDescent="0.3">
      <c r="A881" t="s">
        <v>887</v>
      </c>
      <c r="B881" s="2">
        <v>4.8611111111111098E-2</v>
      </c>
    </row>
    <row r="882" spans="1:2" x14ac:dyDescent="0.3">
      <c r="A882" t="s">
        <v>888</v>
      </c>
      <c r="B882" s="2">
        <v>0.14444444444444399</v>
      </c>
    </row>
    <row r="883" spans="1:2" x14ac:dyDescent="0.3">
      <c r="A883" t="s">
        <v>889</v>
      </c>
      <c r="B883" s="2">
        <v>0</v>
      </c>
    </row>
    <row r="884" spans="1:2" x14ac:dyDescent="0.3">
      <c r="A884" t="s">
        <v>890</v>
      </c>
      <c r="B884" s="2">
        <v>0</v>
      </c>
    </row>
    <row r="885" spans="1:2" x14ac:dyDescent="0.3">
      <c r="A885" t="s">
        <v>891</v>
      </c>
      <c r="B885" s="2">
        <v>0</v>
      </c>
    </row>
    <row r="886" spans="1:2" x14ac:dyDescent="0.3">
      <c r="A886" t="s">
        <v>892</v>
      </c>
      <c r="B886" s="2">
        <v>0</v>
      </c>
    </row>
    <row r="887" spans="1:2" x14ac:dyDescent="0.3">
      <c r="A887" t="s">
        <v>893</v>
      </c>
      <c r="B887" s="2">
        <v>0</v>
      </c>
    </row>
    <row r="888" spans="1:2" x14ac:dyDescent="0.3">
      <c r="A888" t="s">
        <v>894</v>
      </c>
      <c r="B888" s="2">
        <v>0</v>
      </c>
    </row>
    <row r="889" spans="1:2" x14ac:dyDescent="0.3">
      <c r="A889" t="s">
        <v>895</v>
      </c>
      <c r="B889" s="2">
        <v>0</v>
      </c>
    </row>
    <row r="890" spans="1:2" x14ac:dyDescent="0.3">
      <c r="A890" t="s">
        <v>896</v>
      </c>
      <c r="B890" s="2">
        <v>0</v>
      </c>
    </row>
    <row r="891" spans="1:2" x14ac:dyDescent="0.3">
      <c r="A891" t="s">
        <v>897</v>
      </c>
      <c r="B891" s="2">
        <v>0</v>
      </c>
    </row>
    <row r="892" spans="1:2" x14ac:dyDescent="0.3">
      <c r="A892" t="s">
        <v>898</v>
      </c>
      <c r="B892" s="2">
        <v>0.44722222222222202</v>
      </c>
    </row>
    <row r="893" spans="1:2" x14ac:dyDescent="0.3">
      <c r="A893" t="s">
        <v>899</v>
      </c>
      <c r="B893" s="2">
        <v>0.108333333333333</v>
      </c>
    </row>
    <row r="894" spans="1:2" x14ac:dyDescent="0.3">
      <c r="A894" t="s">
        <v>900</v>
      </c>
      <c r="B894" s="2">
        <v>0.55555555555555602</v>
      </c>
    </row>
    <row r="895" spans="1:2" x14ac:dyDescent="0.3">
      <c r="A895" t="s">
        <v>902</v>
      </c>
      <c r="B895" s="2">
        <v>0</v>
      </c>
    </row>
    <row r="896" spans="1:2" x14ac:dyDescent="0.3">
      <c r="A896" t="s">
        <v>903</v>
      </c>
      <c r="B896" s="2">
        <v>1.4583333333333301E-2</v>
      </c>
    </row>
    <row r="897" spans="1:2" x14ac:dyDescent="0.3">
      <c r="A897" t="s">
        <v>904</v>
      </c>
      <c r="B897" s="2">
        <v>1.4583333333333301E-2</v>
      </c>
    </row>
    <row r="898" spans="1:2" x14ac:dyDescent="0.3">
      <c r="A898" t="s">
        <v>905</v>
      </c>
      <c r="B898" s="2">
        <v>0</v>
      </c>
    </row>
    <row r="899" spans="1:2" x14ac:dyDescent="0.3">
      <c r="A899" t="s">
        <v>906</v>
      </c>
      <c r="B899" s="2">
        <v>6.9444444444444404E-4</v>
      </c>
    </row>
    <row r="900" spans="1:2" x14ac:dyDescent="0.3">
      <c r="A900" t="s">
        <v>907</v>
      </c>
      <c r="B900" s="2">
        <v>6.9444444444444404E-4</v>
      </c>
    </row>
    <row r="901" spans="1:2" x14ac:dyDescent="0.3">
      <c r="A901" t="s">
        <v>908</v>
      </c>
      <c r="B901" s="2">
        <v>0</v>
      </c>
    </row>
    <row r="902" spans="1:2" x14ac:dyDescent="0.3">
      <c r="A902" t="s">
        <v>909</v>
      </c>
      <c r="B902" s="2">
        <v>0</v>
      </c>
    </row>
    <row r="903" spans="1:2" x14ac:dyDescent="0.3">
      <c r="A903" t="s">
        <v>910</v>
      </c>
      <c r="B903" s="2">
        <v>0</v>
      </c>
    </row>
    <row r="904" spans="1:2" x14ac:dyDescent="0.3">
      <c r="A904" t="s">
        <v>911</v>
      </c>
      <c r="B904" s="2">
        <v>0.54305555555555596</v>
      </c>
    </row>
    <row r="905" spans="1:2" x14ac:dyDescent="0.3">
      <c r="A905" t="s">
        <v>912</v>
      </c>
      <c r="B905" s="2">
        <v>0.18472222222222201</v>
      </c>
    </row>
    <row r="906" spans="1:2" x14ac:dyDescent="0.3">
      <c r="A906" t="s">
        <v>913</v>
      </c>
      <c r="B906" t="s">
        <v>1132</v>
      </c>
    </row>
    <row r="907" spans="1:2" x14ac:dyDescent="0.3">
      <c r="A907" t="s">
        <v>915</v>
      </c>
      <c r="B907" s="2">
        <v>0.72777777777777797</v>
      </c>
    </row>
    <row r="908" spans="1:2" x14ac:dyDescent="0.3">
      <c r="A908" t="s">
        <v>917</v>
      </c>
      <c r="B908" t="s">
        <v>918</v>
      </c>
    </row>
    <row r="909" spans="1:2" x14ac:dyDescent="0.3">
      <c r="A909" t="s">
        <v>919</v>
      </c>
      <c r="B909">
        <v>7.28</v>
      </c>
    </row>
    <row r="910" spans="1:2" x14ac:dyDescent="0.3">
      <c r="A910" t="s">
        <v>920</v>
      </c>
      <c r="B910" t="s">
        <v>1133</v>
      </c>
    </row>
    <row r="911" spans="1:2" x14ac:dyDescent="0.3">
      <c r="A911" t="s">
        <v>922</v>
      </c>
      <c r="B911" t="s">
        <v>1134</v>
      </c>
    </row>
    <row r="912" spans="1:2" x14ac:dyDescent="0.3">
      <c r="A912" t="s">
        <v>924</v>
      </c>
      <c r="B912" t="s">
        <v>1135</v>
      </c>
    </row>
    <row r="913" spans="1:2" x14ac:dyDescent="0.3">
      <c r="A913" t="s">
        <v>926</v>
      </c>
      <c r="B913" s="2">
        <v>0.63819444444444395</v>
      </c>
    </row>
    <row r="914" spans="1:2" x14ac:dyDescent="0.3">
      <c r="A914" t="s">
        <v>928</v>
      </c>
      <c r="B914" t="s">
        <v>1136</v>
      </c>
    </row>
    <row r="915" spans="1:2" x14ac:dyDescent="0.3">
      <c r="A915" t="s">
        <v>930</v>
      </c>
      <c r="B915" s="2">
        <v>0.15902777777777799</v>
      </c>
    </row>
    <row r="916" spans="1:2" x14ac:dyDescent="0.3">
      <c r="A916" t="s">
        <v>931</v>
      </c>
      <c r="B916" s="2">
        <v>6.9444444444444404E-4</v>
      </c>
    </row>
    <row r="917" spans="1:2" x14ac:dyDescent="0.3">
      <c r="A917" t="s">
        <v>932</v>
      </c>
      <c r="B917" s="2">
        <v>9.44444444444444E-2</v>
      </c>
    </row>
    <row r="918" spans="1:2" x14ac:dyDescent="0.3">
      <c r="A918" t="s">
        <v>933</v>
      </c>
      <c r="B918" s="2">
        <v>0.15069444444444399</v>
      </c>
    </row>
    <row r="919" spans="1:2" x14ac:dyDescent="0.3">
      <c r="A919" t="s">
        <v>934</v>
      </c>
      <c r="B919" s="2">
        <v>0.24513888888888899</v>
      </c>
    </row>
    <row r="920" spans="1:2" x14ac:dyDescent="0.3">
      <c r="A920" t="s">
        <v>935</v>
      </c>
      <c r="B920" s="2">
        <v>0.47847222222222202</v>
      </c>
    </row>
    <row r="921" spans="1:2" x14ac:dyDescent="0.3">
      <c r="A921" t="s">
        <v>936</v>
      </c>
      <c r="B921" s="2">
        <v>0.21736111111111101</v>
      </c>
    </row>
    <row r="922" spans="1:2" x14ac:dyDescent="0.3">
      <c r="A922" t="s">
        <v>938</v>
      </c>
      <c r="B922" s="2">
        <v>0.69583333333333297</v>
      </c>
    </row>
    <row r="923" spans="1:2" x14ac:dyDescent="0.3">
      <c r="A923" t="s">
        <v>940</v>
      </c>
      <c r="B923" s="2">
        <v>0</v>
      </c>
    </row>
    <row r="924" spans="1:2" x14ac:dyDescent="0.3">
      <c r="A924" t="s">
        <v>941</v>
      </c>
      <c r="B924" s="2">
        <v>5.5555555555555497E-3</v>
      </c>
    </row>
    <row r="925" spans="1:2" x14ac:dyDescent="0.3">
      <c r="A925" t="s">
        <v>942</v>
      </c>
      <c r="B925" s="2">
        <v>5.5555555555555497E-3</v>
      </c>
    </row>
    <row r="926" spans="1:2" x14ac:dyDescent="0.3">
      <c r="A926" t="s">
        <v>943</v>
      </c>
      <c r="B926" s="2">
        <v>0</v>
      </c>
    </row>
    <row r="927" spans="1:2" x14ac:dyDescent="0.3">
      <c r="A927" t="s">
        <v>944</v>
      </c>
      <c r="B927" s="2">
        <v>0</v>
      </c>
    </row>
    <row r="928" spans="1:2" x14ac:dyDescent="0.3">
      <c r="A928" t="s">
        <v>945</v>
      </c>
      <c r="B928" s="2">
        <v>0</v>
      </c>
    </row>
    <row r="929" spans="1:2" x14ac:dyDescent="0.3">
      <c r="A929" t="s">
        <v>946</v>
      </c>
      <c r="B929" s="2">
        <v>0</v>
      </c>
    </row>
    <row r="930" spans="1:2" x14ac:dyDescent="0.3">
      <c r="A930" t="s">
        <v>947</v>
      </c>
      <c r="B930" s="2">
        <v>0</v>
      </c>
    </row>
    <row r="931" spans="1:2" x14ac:dyDescent="0.3">
      <c r="A931" t="s">
        <v>948</v>
      </c>
      <c r="B931" s="2">
        <v>0</v>
      </c>
    </row>
    <row r="932" spans="1:2" x14ac:dyDescent="0.3">
      <c r="A932" t="s">
        <v>949</v>
      </c>
      <c r="B932" t="s">
        <v>1137</v>
      </c>
    </row>
    <row r="933" spans="1:2" x14ac:dyDescent="0.3">
      <c r="A933" t="s">
        <v>950</v>
      </c>
      <c r="B933" s="2">
        <v>0.58680555555555602</v>
      </c>
    </row>
    <row r="934" spans="1:2" x14ac:dyDescent="0.3">
      <c r="A934" t="s">
        <v>951</v>
      </c>
      <c r="B934" t="s">
        <v>1138</v>
      </c>
    </row>
    <row r="935" spans="1:2" x14ac:dyDescent="0.3">
      <c r="A935" t="s">
        <v>953</v>
      </c>
      <c r="B935" s="2">
        <v>0</v>
      </c>
    </row>
    <row r="936" spans="1:2" x14ac:dyDescent="0.3">
      <c r="A936" t="s">
        <v>954</v>
      </c>
      <c r="B936" s="2">
        <v>6.1111111111111102E-2</v>
      </c>
    </row>
    <row r="937" spans="1:2" x14ac:dyDescent="0.3">
      <c r="A937" t="s">
        <v>955</v>
      </c>
      <c r="B937" s="2">
        <v>6.1111111111111102E-2</v>
      </c>
    </row>
    <row r="938" spans="1:2" x14ac:dyDescent="0.3">
      <c r="A938" t="s">
        <v>956</v>
      </c>
      <c r="B938" s="2">
        <v>5.5555555555555497E-3</v>
      </c>
    </row>
    <row r="939" spans="1:2" x14ac:dyDescent="0.3">
      <c r="A939" t="s">
        <v>957</v>
      </c>
      <c r="B939" s="2">
        <v>7.6388888888888904E-3</v>
      </c>
    </row>
    <row r="940" spans="1:2" x14ac:dyDescent="0.3">
      <c r="A940" t="s">
        <v>958</v>
      </c>
      <c r="B940" s="2">
        <v>1.3194444444444399E-2</v>
      </c>
    </row>
    <row r="941" spans="1:2" x14ac:dyDescent="0.3">
      <c r="A941" t="s">
        <v>959</v>
      </c>
      <c r="B941" s="2">
        <v>0</v>
      </c>
    </row>
    <row r="942" spans="1:2" x14ac:dyDescent="0.3">
      <c r="A942" t="s">
        <v>960</v>
      </c>
      <c r="B942" s="2">
        <v>0</v>
      </c>
    </row>
    <row r="943" spans="1:2" x14ac:dyDescent="0.3">
      <c r="A943" t="s">
        <v>961</v>
      </c>
      <c r="B943" s="2">
        <v>0</v>
      </c>
    </row>
    <row r="944" spans="1:2" x14ac:dyDescent="0.3">
      <c r="A944" t="s">
        <v>962</v>
      </c>
      <c r="B944" t="s">
        <v>1139</v>
      </c>
    </row>
    <row r="945" spans="1:2" x14ac:dyDescent="0.3">
      <c r="A945" t="s">
        <v>964</v>
      </c>
      <c r="B945" t="s">
        <v>1140</v>
      </c>
    </row>
    <row r="946" spans="1:2" x14ac:dyDescent="0.3">
      <c r="A946" t="s">
        <v>966</v>
      </c>
      <c r="B946" t="s">
        <v>1141</v>
      </c>
    </row>
    <row r="947" spans="1:2" x14ac:dyDescent="0.3">
      <c r="A947" t="s">
        <v>968</v>
      </c>
      <c r="B947" t="s">
        <v>1142</v>
      </c>
    </row>
    <row r="948" spans="1:2" x14ac:dyDescent="0.3">
      <c r="A948" t="s">
        <v>970</v>
      </c>
      <c r="B948" t="s">
        <v>1143</v>
      </c>
    </row>
    <row r="949" spans="1:2" x14ac:dyDescent="0.3">
      <c r="A949" t="s">
        <v>972</v>
      </c>
      <c r="B949">
        <v>5.47</v>
      </c>
    </row>
    <row r="950" spans="1:2" x14ac:dyDescent="0.3">
      <c r="A950" t="s">
        <v>973</v>
      </c>
      <c r="B950" t="s">
        <v>1144</v>
      </c>
    </row>
    <row r="951" spans="1:2" x14ac:dyDescent="0.3">
      <c r="A951" t="s">
        <v>975</v>
      </c>
      <c r="B951" t="s">
        <v>1145</v>
      </c>
    </row>
    <row r="952" spans="1:2" x14ac:dyDescent="0.3">
      <c r="A952" t="s">
        <v>977</v>
      </c>
      <c r="B952" t="s">
        <v>1146</v>
      </c>
    </row>
    <row r="953" spans="1:2" x14ac:dyDescent="0.3">
      <c r="A953" t="s">
        <v>979</v>
      </c>
      <c r="B953" t="s">
        <v>1147</v>
      </c>
    </row>
    <row r="954" spans="1:2" x14ac:dyDescent="0.3">
      <c r="A954" t="s">
        <v>981</v>
      </c>
      <c r="B954" t="s">
        <v>1148</v>
      </c>
    </row>
    <row r="955" spans="1:2" x14ac:dyDescent="0.3">
      <c r="A955" t="s">
        <v>983</v>
      </c>
      <c r="B955" s="2">
        <v>0.75694444444444398</v>
      </c>
    </row>
    <row r="956" spans="1:2" x14ac:dyDescent="0.3">
      <c r="A956" t="s">
        <v>985</v>
      </c>
      <c r="B956" s="2">
        <v>1.3194444444444399E-2</v>
      </c>
    </row>
    <row r="957" spans="1:2" x14ac:dyDescent="0.3">
      <c r="A957" t="s">
        <v>986</v>
      </c>
      <c r="B957" t="s">
        <v>1149</v>
      </c>
    </row>
    <row r="958" spans="1:2" x14ac:dyDescent="0.3">
      <c r="A958" t="s">
        <v>988</v>
      </c>
      <c r="B958" t="s">
        <v>1150</v>
      </c>
    </row>
    <row r="959" spans="1:2" x14ac:dyDescent="0.3">
      <c r="A959" t="s">
        <v>990</v>
      </c>
      <c r="B959" t="s">
        <v>1132</v>
      </c>
    </row>
    <row r="960" spans="1:2" x14ac:dyDescent="0.3">
      <c r="A960" t="s">
        <v>991</v>
      </c>
      <c r="B960" t="s">
        <v>1142</v>
      </c>
    </row>
    <row r="961" spans="1:2" x14ac:dyDescent="0.3">
      <c r="A961" t="s">
        <v>992</v>
      </c>
      <c r="B961">
        <v>0</v>
      </c>
    </row>
    <row r="962" spans="1:2" x14ac:dyDescent="0.3">
      <c r="A962" t="s">
        <v>993</v>
      </c>
      <c r="B962">
        <v>0</v>
      </c>
    </row>
    <row r="963" spans="1:2" x14ac:dyDescent="0.3">
      <c r="A963" t="s">
        <v>994</v>
      </c>
      <c r="B963">
        <v>0</v>
      </c>
    </row>
    <row r="964" spans="1:2" x14ac:dyDescent="0.3">
      <c r="A964" t="s">
        <v>995</v>
      </c>
      <c r="B964">
        <v>0</v>
      </c>
    </row>
    <row r="965" spans="1:2" x14ac:dyDescent="0.3">
      <c r="A965" t="s">
        <v>996</v>
      </c>
      <c r="B965">
        <v>0</v>
      </c>
    </row>
    <row r="966" spans="1:2" x14ac:dyDescent="0.3">
      <c r="A966" t="s">
        <v>997</v>
      </c>
      <c r="B966">
        <v>0</v>
      </c>
    </row>
    <row r="967" spans="1:2" x14ac:dyDescent="0.3">
      <c r="A967" t="s">
        <v>998</v>
      </c>
      <c r="B967">
        <v>0</v>
      </c>
    </row>
    <row r="968" spans="1:2" x14ac:dyDescent="0.3">
      <c r="A968" t="s">
        <v>999</v>
      </c>
      <c r="B968">
        <v>0</v>
      </c>
    </row>
    <row r="969" spans="1:2" x14ac:dyDescent="0.3">
      <c r="A969" t="s">
        <v>1000</v>
      </c>
      <c r="B969">
        <v>0</v>
      </c>
    </row>
    <row r="970" spans="1:2" x14ac:dyDescent="0.3">
      <c r="A970" t="s">
        <v>1001</v>
      </c>
      <c r="B970">
        <v>0</v>
      </c>
    </row>
    <row r="971" spans="1:2" x14ac:dyDescent="0.3">
      <c r="A971" t="s">
        <v>1002</v>
      </c>
      <c r="B971">
        <v>0</v>
      </c>
    </row>
    <row r="972" spans="1:2" x14ac:dyDescent="0.3">
      <c r="A972" t="s">
        <v>1003</v>
      </c>
      <c r="B972">
        <v>0</v>
      </c>
    </row>
    <row r="973" spans="1:2" x14ac:dyDescent="0.3">
      <c r="A973" t="s">
        <v>1004</v>
      </c>
      <c r="B973">
        <v>0</v>
      </c>
    </row>
    <row r="974" spans="1:2" x14ac:dyDescent="0.3">
      <c r="A974" t="s">
        <v>1005</v>
      </c>
      <c r="B974">
        <v>0</v>
      </c>
    </row>
    <row r="975" spans="1:2" x14ac:dyDescent="0.3">
      <c r="A975" t="s">
        <v>1006</v>
      </c>
      <c r="B975">
        <v>0</v>
      </c>
    </row>
    <row r="976" spans="1:2" x14ac:dyDescent="0.3">
      <c r="A976" t="s">
        <v>1007</v>
      </c>
      <c r="B976">
        <v>0</v>
      </c>
    </row>
    <row r="977" spans="1:2" x14ac:dyDescent="0.3">
      <c r="A977" t="s">
        <v>1008</v>
      </c>
      <c r="B977">
        <v>0</v>
      </c>
    </row>
    <row r="978" spans="1:2" x14ac:dyDescent="0.3">
      <c r="A978" t="s">
        <v>1009</v>
      </c>
      <c r="B978">
        <v>0</v>
      </c>
    </row>
    <row r="979" spans="1:2" x14ac:dyDescent="0.3">
      <c r="A979" t="s">
        <v>1010</v>
      </c>
      <c r="B979">
        <v>0</v>
      </c>
    </row>
    <row r="980" spans="1:2" x14ac:dyDescent="0.3">
      <c r="A980" t="s">
        <v>1011</v>
      </c>
      <c r="B980">
        <v>0</v>
      </c>
    </row>
    <row r="981" spans="1:2" x14ac:dyDescent="0.3">
      <c r="A981" t="s">
        <v>1012</v>
      </c>
      <c r="B981">
        <v>0</v>
      </c>
    </row>
    <row r="982" spans="1:2" x14ac:dyDescent="0.3">
      <c r="A982" t="s">
        <v>1013</v>
      </c>
      <c r="B982">
        <v>0</v>
      </c>
    </row>
    <row r="983" spans="1:2" x14ac:dyDescent="0.3">
      <c r="A983" t="s">
        <v>1014</v>
      </c>
      <c r="B983">
        <v>0</v>
      </c>
    </row>
    <row r="984" spans="1:2" x14ac:dyDescent="0.3">
      <c r="A984" t="s">
        <v>1015</v>
      </c>
      <c r="B984">
        <v>0</v>
      </c>
    </row>
    <row r="985" spans="1:2" x14ac:dyDescent="0.3">
      <c r="A985" t="s">
        <v>1016</v>
      </c>
      <c r="B985">
        <v>0</v>
      </c>
    </row>
    <row r="986" spans="1:2" x14ac:dyDescent="0.3">
      <c r="A986" t="s">
        <v>1017</v>
      </c>
      <c r="B986">
        <v>0</v>
      </c>
    </row>
    <row r="987" spans="1:2" x14ac:dyDescent="0.3">
      <c r="A987" t="s">
        <v>1018</v>
      </c>
      <c r="B987">
        <v>0</v>
      </c>
    </row>
    <row r="988" spans="1:2" x14ac:dyDescent="0.3">
      <c r="A988" t="s">
        <v>1019</v>
      </c>
      <c r="B988">
        <v>0</v>
      </c>
    </row>
    <row r="989" spans="1:2" x14ac:dyDescent="0.3">
      <c r="A989" t="s">
        <v>1020</v>
      </c>
      <c r="B989">
        <v>0</v>
      </c>
    </row>
    <row r="990" spans="1:2" x14ac:dyDescent="0.3">
      <c r="A990" t="s">
        <v>1021</v>
      </c>
      <c r="B990">
        <v>0</v>
      </c>
    </row>
    <row r="991" spans="1:2" x14ac:dyDescent="0.3">
      <c r="A991" t="s">
        <v>1022</v>
      </c>
      <c r="B991">
        <v>0</v>
      </c>
    </row>
    <row r="992" spans="1:2" x14ac:dyDescent="0.3">
      <c r="A992" t="s">
        <v>1023</v>
      </c>
      <c r="B992">
        <v>0</v>
      </c>
    </row>
    <row r="993" spans="1:2" x14ac:dyDescent="0.3">
      <c r="A993" t="s">
        <v>1024</v>
      </c>
      <c r="B993">
        <v>0</v>
      </c>
    </row>
    <row r="994" spans="1:2" x14ac:dyDescent="0.3">
      <c r="A994" t="s">
        <v>1025</v>
      </c>
      <c r="B994">
        <v>0</v>
      </c>
    </row>
    <row r="995" spans="1:2" x14ac:dyDescent="0.3">
      <c r="A995" t="s">
        <v>1026</v>
      </c>
      <c r="B995">
        <v>0</v>
      </c>
    </row>
    <row r="996" spans="1:2" x14ac:dyDescent="0.3">
      <c r="A996" t="s">
        <v>1027</v>
      </c>
      <c r="B996">
        <v>0</v>
      </c>
    </row>
    <row r="997" spans="1:2" x14ac:dyDescent="0.3">
      <c r="A997" t="s">
        <v>1028</v>
      </c>
      <c r="B997">
        <v>0</v>
      </c>
    </row>
    <row r="998" spans="1:2" x14ac:dyDescent="0.3">
      <c r="A998" t="s">
        <v>1029</v>
      </c>
      <c r="B998">
        <v>0</v>
      </c>
    </row>
    <row r="999" spans="1:2" x14ac:dyDescent="0.3">
      <c r="A999" t="s">
        <v>1030</v>
      </c>
      <c r="B999">
        <v>0</v>
      </c>
    </row>
    <row r="1000" spans="1:2" x14ac:dyDescent="0.3">
      <c r="A1000" t="s">
        <v>1031</v>
      </c>
      <c r="B1000">
        <v>0</v>
      </c>
    </row>
    <row r="1001" spans="1:2" x14ac:dyDescent="0.3">
      <c r="A1001" t="s">
        <v>1032</v>
      </c>
      <c r="B1001">
        <v>0</v>
      </c>
    </row>
    <row r="1002" spans="1:2" x14ac:dyDescent="0.3">
      <c r="A1002" t="s">
        <v>1033</v>
      </c>
      <c r="B1002">
        <v>0</v>
      </c>
    </row>
    <row r="1003" spans="1:2" x14ac:dyDescent="0.3">
      <c r="A1003" t="s">
        <v>1034</v>
      </c>
      <c r="B1003">
        <v>0</v>
      </c>
    </row>
    <row r="1004" spans="1:2" x14ac:dyDescent="0.3">
      <c r="A1004" t="s">
        <v>1035</v>
      </c>
      <c r="B1004">
        <v>0</v>
      </c>
    </row>
    <row r="1005" spans="1:2" x14ac:dyDescent="0.3">
      <c r="A1005" t="s">
        <v>1036</v>
      </c>
      <c r="B1005">
        <v>0</v>
      </c>
    </row>
    <row r="1006" spans="1:2" x14ac:dyDescent="0.3">
      <c r="A1006" t="s">
        <v>1037</v>
      </c>
      <c r="B1006">
        <v>0</v>
      </c>
    </row>
    <row r="1007" spans="1:2" x14ac:dyDescent="0.3">
      <c r="A1007" t="s">
        <v>1038</v>
      </c>
      <c r="B1007">
        <v>0</v>
      </c>
    </row>
    <row r="1008" spans="1:2" x14ac:dyDescent="0.3">
      <c r="A1008" t="s">
        <v>1039</v>
      </c>
      <c r="B1008">
        <v>0</v>
      </c>
    </row>
    <row r="1009" spans="1:2" x14ac:dyDescent="0.3">
      <c r="A1009" t="s">
        <v>1040</v>
      </c>
      <c r="B1009">
        <v>0</v>
      </c>
    </row>
    <row r="1010" spans="1:2" x14ac:dyDescent="0.3">
      <c r="A1010" t="s">
        <v>1041</v>
      </c>
      <c r="B1010">
        <v>0</v>
      </c>
    </row>
    <row r="1011" spans="1:2" x14ac:dyDescent="0.3">
      <c r="A1011" t="s">
        <v>1042</v>
      </c>
      <c r="B1011">
        <v>0</v>
      </c>
    </row>
    <row r="1012" spans="1:2" x14ac:dyDescent="0.3">
      <c r="A1012" t="s">
        <v>1043</v>
      </c>
      <c r="B1012">
        <v>0</v>
      </c>
    </row>
    <row r="1013" spans="1:2" x14ac:dyDescent="0.3">
      <c r="A1013" t="s">
        <v>1044</v>
      </c>
      <c r="B1013">
        <v>0</v>
      </c>
    </row>
    <row r="1014" spans="1:2" x14ac:dyDescent="0.3">
      <c r="A1014" t="s">
        <v>1045</v>
      </c>
      <c r="B1014">
        <v>0</v>
      </c>
    </row>
    <row r="1015" spans="1:2" x14ac:dyDescent="0.3">
      <c r="A1015" t="s">
        <v>1046</v>
      </c>
      <c r="B1015">
        <v>0</v>
      </c>
    </row>
    <row r="1016" spans="1:2" x14ac:dyDescent="0.3">
      <c r="A1016" t="s">
        <v>1047</v>
      </c>
      <c r="B1016">
        <v>0</v>
      </c>
    </row>
    <row r="1017" spans="1:2" x14ac:dyDescent="0.3">
      <c r="A1017" t="s">
        <v>1048</v>
      </c>
      <c r="B1017">
        <v>0</v>
      </c>
    </row>
    <row r="1018" spans="1:2" x14ac:dyDescent="0.3">
      <c r="A1018" t="s">
        <v>1049</v>
      </c>
      <c r="B1018">
        <v>0</v>
      </c>
    </row>
    <row r="1019" spans="1:2" x14ac:dyDescent="0.3">
      <c r="A1019" t="s">
        <v>1050</v>
      </c>
      <c r="B1019">
        <v>0</v>
      </c>
    </row>
    <row r="1020" spans="1:2" x14ac:dyDescent="0.3">
      <c r="A1020" t="s">
        <v>1051</v>
      </c>
      <c r="B1020">
        <v>0</v>
      </c>
    </row>
    <row r="1021" spans="1:2" x14ac:dyDescent="0.3">
      <c r="A1021" t="s">
        <v>1052</v>
      </c>
      <c r="B1021">
        <v>0</v>
      </c>
    </row>
    <row r="1022" spans="1:2" x14ac:dyDescent="0.3">
      <c r="A1022" t="s">
        <v>1053</v>
      </c>
      <c r="B1022">
        <v>0</v>
      </c>
    </row>
    <row r="1023" spans="1:2" x14ac:dyDescent="0.3">
      <c r="A1023" t="s">
        <v>1054</v>
      </c>
      <c r="B1023">
        <v>0</v>
      </c>
    </row>
    <row r="1024" spans="1:2" x14ac:dyDescent="0.3">
      <c r="A1024" t="s">
        <v>1055</v>
      </c>
      <c r="B1024">
        <v>0</v>
      </c>
    </row>
    <row r="1025" spans="1:2" x14ac:dyDescent="0.3">
      <c r="A1025" t="s">
        <v>1056</v>
      </c>
      <c r="B1025">
        <v>0</v>
      </c>
    </row>
    <row r="1026" spans="1:2" x14ac:dyDescent="0.3">
      <c r="A1026" t="s">
        <v>1057</v>
      </c>
      <c r="B1026">
        <v>0</v>
      </c>
    </row>
    <row r="1027" spans="1:2" x14ac:dyDescent="0.3">
      <c r="A1027" t="s">
        <v>1058</v>
      </c>
      <c r="B1027">
        <v>0</v>
      </c>
    </row>
    <row r="1028" spans="1:2" x14ac:dyDescent="0.3">
      <c r="A1028" t="s">
        <v>1059</v>
      </c>
      <c r="B1028">
        <v>0</v>
      </c>
    </row>
    <row r="1029" spans="1:2" x14ac:dyDescent="0.3">
      <c r="A1029" t="s">
        <v>1060</v>
      </c>
      <c r="B1029">
        <v>0</v>
      </c>
    </row>
    <row r="1030" spans="1:2" x14ac:dyDescent="0.3">
      <c r="A1030" t="s">
        <v>1061</v>
      </c>
      <c r="B1030">
        <v>0</v>
      </c>
    </row>
    <row r="1031" spans="1:2" x14ac:dyDescent="0.3">
      <c r="A1031" t="s">
        <v>1062</v>
      </c>
      <c r="B1031">
        <v>0</v>
      </c>
    </row>
    <row r="1032" spans="1:2" x14ac:dyDescent="0.3">
      <c r="A1032" t="s">
        <v>1063</v>
      </c>
      <c r="B1032">
        <v>0</v>
      </c>
    </row>
    <row r="1033" spans="1:2" x14ac:dyDescent="0.3">
      <c r="A1033" t="s">
        <v>1064</v>
      </c>
      <c r="B1033">
        <v>0</v>
      </c>
    </row>
    <row r="1034" spans="1:2" x14ac:dyDescent="0.3">
      <c r="A1034" t="s">
        <v>1065</v>
      </c>
      <c r="B1034">
        <v>0</v>
      </c>
    </row>
    <row r="1035" spans="1:2" x14ac:dyDescent="0.3">
      <c r="A1035" t="s">
        <v>1066</v>
      </c>
      <c r="B1035">
        <v>0</v>
      </c>
    </row>
    <row r="1036" spans="1:2" x14ac:dyDescent="0.3">
      <c r="A1036" t="s">
        <v>1067</v>
      </c>
      <c r="B1036">
        <v>0</v>
      </c>
    </row>
    <row r="1037" spans="1:2" x14ac:dyDescent="0.3">
      <c r="A1037" t="s">
        <v>1068</v>
      </c>
      <c r="B1037">
        <v>0</v>
      </c>
    </row>
    <row r="1038" spans="1:2" x14ac:dyDescent="0.3">
      <c r="A1038" t="s">
        <v>1069</v>
      </c>
      <c r="B1038">
        <v>0</v>
      </c>
    </row>
    <row r="1039" spans="1:2" x14ac:dyDescent="0.3">
      <c r="A1039" t="s">
        <v>1070</v>
      </c>
      <c r="B1039">
        <v>0</v>
      </c>
    </row>
    <row r="1040" spans="1:2" x14ac:dyDescent="0.3">
      <c r="A1040" t="s">
        <v>1071</v>
      </c>
      <c r="B1040">
        <v>0</v>
      </c>
    </row>
    <row r="1041" spans="1:2" x14ac:dyDescent="0.3">
      <c r="A1041" t="s">
        <v>1072</v>
      </c>
      <c r="B1041">
        <v>0</v>
      </c>
    </row>
    <row r="1042" spans="1:2" x14ac:dyDescent="0.3">
      <c r="A1042" t="s">
        <v>1073</v>
      </c>
      <c r="B1042">
        <v>0</v>
      </c>
    </row>
    <row r="1043" spans="1:2" x14ac:dyDescent="0.3">
      <c r="A1043" t="s">
        <v>1074</v>
      </c>
      <c r="B1043">
        <v>0</v>
      </c>
    </row>
    <row r="1044" spans="1:2" x14ac:dyDescent="0.3">
      <c r="A1044" t="s">
        <v>1075</v>
      </c>
      <c r="B1044">
        <v>0</v>
      </c>
    </row>
    <row r="1045" spans="1:2" x14ac:dyDescent="0.3">
      <c r="A1045" t="s">
        <v>1076</v>
      </c>
      <c r="B1045">
        <v>0</v>
      </c>
    </row>
    <row r="1046" spans="1:2" x14ac:dyDescent="0.3">
      <c r="A1046" t="s">
        <v>1077</v>
      </c>
      <c r="B1046">
        <v>0</v>
      </c>
    </row>
    <row r="1047" spans="1:2" x14ac:dyDescent="0.3">
      <c r="A1047" t="s">
        <v>1078</v>
      </c>
      <c r="B1047">
        <v>0</v>
      </c>
    </row>
    <row r="1048" spans="1:2" x14ac:dyDescent="0.3">
      <c r="A1048" t="s">
        <v>1079</v>
      </c>
      <c r="B1048">
        <v>0</v>
      </c>
    </row>
    <row r="1049" spans="1:2" x14ac:dyDescent="0.3">
      <c r="A1049" t="s">
        <v>1080</v>
      </c>
      <c r="B1049">
        <v>0</v>
      </c>
    </row>
    <row r="1050" spans="1:2" x14ac:dyDescent="0.3">
      <c r="A1050" t="s">
        <v>1081</v>
      </c>
      <c r="B1050">
        <v>0</v>
      </c>
    </row>
    <row r="1051" spans="1:2" x14ac:dyDescent="0.3">
      <c r="A1051" t="s">
        <v>1082</v>
      </c>
      <c r="B1051">
        <v>0</v>
      </c>
    </row>
    <row r="1052" spans="1:2" x14ac:dyDescent="0.3">
      <c r="A1052" t="s">
        <v>1083</v>
      </c>
      <c r="B1052">
        <v>0</v>
      </c>
    </row>
    <row r="1053" spans="1:2" x14ac:dyDescent="0.3">
      <c r="A1053" t="s">
        <v>1084</v>
      </c>
      <c r="B1053">
        <v>0</v>
      </c>
    </row>
    <row r="1054" spans="1:2" x14ac:dyDescent="0.3">
      <c r="A1054" t="s">
        <v>1085</v>
      </c>
      <c r="B1054">
        <v>0</v>
      </c>
    </row>
    <row r="1055" spans="1:2" x14ac:dyDescent="0.3">
      <c r="A1055" t="s">
        <v>1086</v>
      </c>
      <c r="B1055">
        <v>0</v>
      </c>
    </row>
    <row r="1056" spans="1:2" x14ac:dyDescent="0.3">
      <c r="A1056" t="s">
        <v>1087</v>
      </c>
      <c r="B1056">
        <v>0</v>
      </c>
    </row>
    <row r="1057" spans="1:2" x14ac:dyDescent="0.3">
      <c r="A1057" t="s">
        <v>1088</v>
      </c>
      <c r="B1057">
        <v>0</v>
      </c>
    </row>
    <row r="1058" spans="1:2" x14ac:dyDescent="0.3">
      <c r="A1058" t="s">
        <v>1089</v>
      </c>
      <c r="B1058">
        <v>0</v>
      </c>
    </row>
    <row r="1059" spans="1:2" x14ac:dyDescent="0.3">
      <c r="A1059" t="s">
        <v>1090</v>
      </c>
      <c r="B1059">
        <v>0</v>
      </c>
    </row>
    <row r="1060" spans="1:2" x14ac:dyDescent="0.3">
      <c r="A1060" t="s">
        <v>1091</v>
      </c>
      <c r="B1060">
        <v>0</v>
      </c>
    </row>
    <row r="1061" spans="1:2" x14ac:dyDescent="0.3">
      <c r="A1061" t="s">
        <v>1092</v>
      </c>
      <c r="B1061">
        <v>0</v>
      </c>
    </row>
    <row r="1062" spans="1:2" x14ac:dyDescent="0.3">
      <c r="A1062" t="s">
        <v>1093</v>
      </c>
      <c r="B1062">
        <v>0</v>
      </c>
    </row>
    <row r="1063" spans="1:2" x14ac:dyDescent="0.3">
      <c r="A1063" t="s">
        <v>1094</v>
      </c>
      <c r="B1063">
        <v>0</v>
      </c>
    </row>
    <row r="1064" spans="1:2" x14ac:dyDescent="0.3">
      <c r="A1064" t="s">
        <v>1095</v>
      </c>
      <c r="B1064">
        <v>0</v>
      </c>
    </row>
    <row r="1065" spans="1:2" x14ac:dyDescent="0.3">
      <c r="A1065" t="s">
        <v>1096</v>
      </c>
      <c r="B1065">
        <v>0</v>
      </c>
    </row>
    <row r="1066" spans="1:2" x14ac:dyDescent="0.3">
      <c r="A1066" t="s">
        <v>1097</v>
      </c>
      <c r="B1066">
        <v>0</v>
      </c>
    </row>
    <row r="1067" spans="1:2" x14ac:dyDescent="0.3">
      <c r="A1067" t="s">
        <v>1098</v>
      </c>
      <c r="B1067">
        <v>0</v>
      </c>
    </row>
    <row r="1068" spans="1:2" x14ac:dyDescent="0.3">
      <c r="A1068" t="s">
        <v>1099</v>
      </c>
      <c r="B1068">
        <v>0</v>
      </c>
    </row>
    <row r="1069" spans="1:2" x14ac:dyDescent="0.3">
      <c r="A1069" t="s">
        <v>1100</v>
      </c>
      <c r="B1069">
        <v>0</v>
      </c>
    </row>
    <row r="1070" spans="1:2" x14ac:dyDescent="0.3">
      <c r="A1070" t="s">
        <v>1101</v>
      </c>
      <c r="B1070">
        <v>0</v>
      </c>
    </row>
    <row r="1071" spans="1:2" x14ac:dyDescent="0.3">
      <c r="A1071" t="s">
        <v>1102</v>
      </c>
      <c r="B1071">
        <v>0</v>
      </c>
    </row>
    <row r="1072" spans="1:2" x14ac:dyDescent="0.3">
      <c r="A1072" t="s">
        <v>1103</v>
      </c>
      <c r="B1072">
        <v>0</v>
      </c>
    </row>
    <row r="1073" spans="1:2" x14ac:dyDescent="0.3">
      <c r="A1073" t="s">
        <v>1104</v>
      </c>
      <c r="B1073">
        <v>0</v>
      </c>
    </row>
    <row r="1074" spans="1:2" x14ac:dyDescent="0.3">
      <c r="A1074" t="s">
        <v>1105</v>
      </c>
      <c r="B1074">
        <v>0</v>
      </c>
    </row>
    <row r="1075" spans="1:2" x14ac:dyDescent="0.3">
      <c r="A1075" t="s">
        <v>1106</v>
      </c>
      <c r="B1075">
        <v>0</v>
      </c>
    </row>
    <row r="1076" spans="1:2" x14ac:dyDescent="0.3">
      <c r="A1076" t="s">
        <v>1107</v>
      </c>
      <c r="B1076">
        <v>0</v>
      </c>
    </row>
    <row r="1077" spans="1:2" x14ac:dyDescent="0.3">
      <c r="A1077" t="s">
        <v>1108</v>
      </c>
      <c r="B1077">
        <v>0</v>
      </c>
    </row>
    <row r="1078" spans="1:2" x14ac:dyDescent="0.3">
      <c r="A1078" t="s">
        <v>1109</v>
      </c>
      <c r="B1078">
        <v>0</v>
      </c>
    </row>
    <row r="1079" spans="1:2" x14ac:dyDescent="0.3">
      <c r="A1079" t="s">
        <v>1110</v>
      </c>
      <c r="B1079">
        <v>0</v>
      </c>
    </row>
    <row r="1080" spans="1:2" x14ac:dyDescent="0.3">
      <c r="A1080" t="s">
        <v>1111</v>
      </c>
      <c r="B1080">
        <v>0</v>
      </c>
    </row>
    <row r="1081" spans="1:2" x14ac:dyDescent="0.3">
      <c r="A1081" t="s">
        <v>1112</v>
      </c>
      <c r="B1081">
        <v>0</v>
      </c>
    </row>
    <row r="1082" spans="1:2" x14ac:dyDescent="0.3">
      <c r="A1082" t="s">
        <v>1113</v>
      </c>
      <c r="B1082">
        <v>0</v>
      </c>
    </row>
    <row r="1083" spans="1:2" x14ac:dyDescent="0.3">
      <c r="A1083" t="s">
        <v>1114</v>
      </c>
      <c r="B1083">
        <v>0</v>
      </c>
    </row>
    <row r="1084" spans="1:2" x14ac:dyDescent="0.3">
      <c r="A1084" t="s">
        <v>1115</v>
      </c>
      <c r="B1084">
        <v>0</v>
      </c>
    </row>
    <row r="1085" spans="1:2" x14ac:dyDescent="0.3">
      <c r="A1085" t="s">
        <v>1116</v>
      </c>
      <c r="B1085">
        <v>0</v>
      </c>
    </row>
    <row r="1086" spans="1:2" x14ac:dyDescent="0.3">
      <c r="A1086" t="s">
        <v>1117</v>
      </c>
      <c r="B1086">
        <v>0</v>
      </c>
    </row>
    <row r="1087" spans="1:2" x14ac:dyDescent="0.3">
      <c r="A1087" t="s">
        <v>1118</v>
      </c>
      <c r="B1087">
        <v>0</v>
      </c>
    </row>
    <row r="1088" spans="1:2" x14ac:dyDescent="0.3">
      <c r="A1088" t="s">
        <v>1119</v>
      </c>
      <c r="B1088">
        <v>0</v>
      </c>
    </row>
    <row r="1089" spans="1:2" x14ac:dyDescent="0.3">
      <c r="A1089" t="s">
        <v>1120</v>
      </c>
      <c r="B1089">
        <v>0</v>
      </c>
    </row>
    <row r="1090" spans="1:2" x14ac:dyDescent="0.3">
      <c r="A1090" t="s">
        <v>1121</v>
      </c>
      <c r="B1090">
        <v>0</v>
      </c>
    </row>
    <row r="1091" spans="1:2" x14ac:dyDescent="0.3">
      <c r="A1091" t="s">
        <v>1122</v>
      </c>
      <c r="B1091">
        <v>0</v>
      </c>
    </row>
    <row r="1092" spans="1:2" x14ac:dyDescent="0.3">
      <c r="A1092" t="s">
        <v>1123</v>
      </c>
      <c r="B1092">
        <v>0</v>
      </c>
    </row>
    <row r="1093" spans="1:2" x14ac:dyDescent="0.3">
      <c r="A1093" t="s">
        <v>1124</v>
      </c>
      <c r="B1093">
        <v>0</v>
      </c>
    </row>
    <row r="1094" spans="1:2" x14ac:dyDescent="0.3">
      <c r="A1094" t="s">
        <v>1125</v>
      </c>
      <c r="B1094">
        <v>0</v>
      </c>
    </row>
    <row r="1095" spans="1:2" x14ac:dyDescent="0.3">
      <c r="A1095" t="s">
        <v>1126</v>
      </c>
      <c r="B1095">
        <v>0</v>
      </c>
    </row>
    <row r="1096" spans="1:2" x14ac:dyDescent="0.3">
      <c r="A1096" t="s">
        <v>1127</v>
      </c>
      <c r="B1096">
        <v>1189413.03</v>
      </c>
    </row>
    <row r="1097" spans="1:2" x14ac:dyDescent="0.3">
      <c r="A1097" t="s">
        <v>1128</v>
      </c>
      <c r="B1097">
        <v>7761283.7800000003</v>
      </c>
    </row>
  </sheetData>
  <pageMargins left="0.75" right="0.75" top="0.75" bottom="0.5" header="0.5" footer="0.7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97"/>
  <sheetViews>
    <sheetView workbookViewId="0">
      <selection activeCell="B721" sqref="B721"/>
    </sheetView>
  </sheetViews>
  <sheetFormatPr defaultRowHeight="14.4" x14ac:dyDescent="0.3"/>
  <cols>
    <col min="1" max="1" width="55.77734375" bestFit="1" customWidth="1"/>
    <col min="2" max="2" width="42.2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s="1">
        <v>44134</v>
      </c>
    </row>
    <row r="6" spans="1:2" x14ac:dyDescent="0.3">
      <c r="A6" t="s">
        <v>9</v>
      </c>
      <c r="B6" s="1">
        <v>44197</v>
      </c>
    </row>
    <row r="7" spans="1:2" x14ac:dyDescent="0.3">
      <c r="A7" t="s">
        <v>10</v>
      </c>
      <c r="B7" s="1">
        <v>44206</v>
      </c>
    </row>
    <row r="8" spans="1:2" x14ac:dyDescent="0.3">
      <c r="A8" t="s">
        <v>11</v>
      </c>
      <c r="B8" t="s">
        <v>12</v>
      </c>
    </row>
    <row r="9" spans="1:2" x14ac:dyDescent="0.3">
      <c r="A9" t="s">
        <v>13</v>
      </c>
      <c r="B9">
        <v>73</v>
      </c>
    </row>
    <row r="10" spans="1:2" x14ac:dyDescent="0.3">
      <c r="A10" t="s">
        <v>14</v>
      </c>
      <c r="B10">
        <v>969500</v>
      </c>
    </row>
    <row r="11" spans="1:2" x14ac:dyDescent="0.3">
      <c r="A11" t="s">
        <v>15</v>
      </c>
      <c r="B11">
        <v>7362200</v>
      </c>
    </row>
    <row r="12" spans="1:2" x14ac:dyDescent="0.3">
      <c r="A12" t="s">
        <v>16</v>
      </c>
      <c r="B12">
        <v>1006247.68</v>
      </c>
    </row>
    <row r="13" spans="1:2" x14ac:dyDescent="0.3">
      <c r="A13" t="s">
        <v>17</v>
      </c>
      <c r="B13">
        <v>7302258.2400000002</v>
      </c>
    </row>
    <row r="14" spans="1:2" x14ac:dyDescent="0.3">
      <c r="A14" t="s">
        <v>18</v>
      </c>
      <c r="B14">
        <v>99.98</v>
      </c>
    </row>
    <row r="15" spans="1:2" x14ac:dyDescent="0.3">
      <c r="A15" t="s">
        <v>19</v>
      </c>
      <c r="B15">
        <v>99.95</v>
      </c>
    </row>
    <row r="16" spans="1:2" x14ac:dyDescent="0.3">
      <c r="A16" t="s">
        <v>20</v>
      </c>
      <c r="B16">
        <v>0</v>
      </c>
    </row>
    <row r="17" spans="1:2" x14ac:dyDescent="0.3">
      <c r="A17" t="s">
        <v>21</v>
      </c>
      <c r="B17">
        <v>0</v>
      </c>
    </row>
    <row r="18" spans="1:2" x14ac:dyDescent="0.3">
      <c r="A18" t="s">
        <v>22</v>
      </c>
      <c r="B18">
        <v>0</v>
      </c>
    </row>
    <row r="19" spans="1:2" x14ac:dyDescent="0.3">
      <c r="A19" t="s">
        <v>23</v>
      </c>
      <c r="B19">
        <v>0</v>
      </c>
    </row>
    <row r="20" spans="1:2" x14ac:dyDescent="0.3">
      <c r="A20" t="s">
        <v>24</v>
      </c>
      <c r="B20">
        <v>0</v>
      </c>
    </row>
    <row r="21" spans="1:2" x14ac:dyDescent="0.3">
      <c r="A21" t="s">
        <v>25</v>
      </c>
      <c r="B21">
        <v>0</v>
      </c>
    </row>
    <row r="22" spans="1:2" x14ac:dyDescent="0.3">
      <c r="A22" t="s">
        <v>26</v>
      </c>
      <c r="B22">
        <v>0</v>
      </c>
    </row>
    <row r="23" spans="1:2" x14ac:dyDescent="0.3">
      <c r="A23" t="s">
        <v>27</v>
      </c>
      <c r="B23">
        <v>0</v>
      </c>
    </row>
    <row r="24" spans="1:2" x14ac:dyDescent="0.3">
      <c r="A24" t="s">
        <v>28</v>
      </c>
      <c r="B24">
        <v>179.89</v>
      </c>
    </row>
    <row r="25" spans="1:2" x14ac:dyDescent="0.3">
      <c r="A25" t="s">
        <v>29</v>
      </c>
      <c r="B25">
        <v>3533.76</v>
      </c>
    </row>
    <row r="26" spans="1:2" x14ac:dyDescent="0.3">
      <c r="A26" t="s">
        <v>30</v>
      </c>
      <c r="B26">
        <v>0.02</v>
      </c>
    </row>
    <row r="27" spans="1:2" x14ac:dyDescent="0.3">
      <c r="A27" t="s">
        <v>31</v>
      </c>
      <c r="B27">
        <v>0.05</v>
      </c>
    </row>
    <row r="28" spans="1:2" x14ac:dyDescent="0.3">
      <c r="A28" t="s">
        <v>32</v>
      </c>
      <c r="B28">
        <v>6695.75</v>
      </c>
    </row>
    <row r="29" spans="1:2" x14ac:dyDescent="0.3">
      <c r="A29" t="s">
        <v>33</v>
      </c>
      <c r="B29">
        <v>139282.29999999999</v>
      </c>
    </row>
    <row r="30" spans="1:2" x14ac:dyDescent="0.3">
      <c r="A30" t="s">
        <v>34</v>
      </c>
      <c r="B30">
        <v>0.69</v>
      </c>
    </row>
    <row r="31" spans="1:2" x14ac:dyDescent="0.3">
      <c r="A31" t="s">
        <v>35</v>
      </c>
      <c r="B31">
        <v>1.89</v>
      </c>
    </row>
    <row r="32" spans="1:2" x14ac:dyDescent="0.3">
      <c r="A32" t="s">
        <v>36</v>
      </c>
      <c r="B32">
        <v>502492.4</v>
      </c>
    </row>
    <row r="33" spans="1:2" x14ac:dyDescent="0.3">
      <c r="A33" t="s">
        <v>37</v>
      </c>
      <c r="B33">
        <v>4013319.7</v>
      </c>
    </row>
    <row r="34" spans="1:2" x14ac:dyDescent="0.3">
      <c r="A34" t="s">
        <v>38</v>
      </c>
      <c r="B34">
        <v>51.82</v>
      </c>
    </row>
    <row r="35" spans="1:2" x14ac:dyDescent="0.3">
      <c r="A35" t="s">
        <v>39</v>
      </c>
      <c r="B35">
        <v>54.5</v>
      </c>
    </row>
    <row r="36" spans="1:2" x14ac:dyDescent="0.3">
      <c r="A36" t="s">
        <v>40</v>
      </c>
      <c r="B36">
        <v>467279.38</v>
      </c>
    </row>
    <row r="37" spans="1:2" x14ac:dyDescent="0.3">
      <c r="A37" t="s">
        <v>41</v>
      </c>
      <c r="B37">
        <v>3351238.85</v>
      </c>
    </row>
    <row r="38" spans="1:2" x14ac:dyDescent="0.3">
      <c r="A38" t="s">
        <v>42</v>
      </c>
      <c r="B38">
        <v>48.18</v>
      </c>
    </row>
    <row r="39" spans="1:2" x14ac:dyDescent="0.3">
      <c r="A39" t="s">
        <v>43</v>
      </c>
      <c r="B39">
        <v>45.5</v>
      </c>
    </row>
    <row r="40" spans="1:2" x14ac:dyDescent="0.3">
      <c r="A40" t="s">
        <v>44</v>
      </c>
      <c r="B40">
        <v>97975</v>
      </c>
    </row>
    <row r="41" spans="1:2" x14ac:dyDescent="0.3">
      <c r="A41" t="s">
        <v>45</v>
      </c>
      <c r="B41">
        <v>696235</v>
      </c>
    </row>
    <row r="42" spans="1:2" x14ac:dyDescent="0.3">
      <c r="A42" t="s">
        <v>46</v>
      </c>
      <c r="B42">
        <v>1420.62</v>
      </c>
    </row>
    <row r="43" spans="1:2" x14ac:dyDescent="0.3">
      <c r="A43" t="s">
        <v>47</v>
      </c>
      <c r="B43">
        <v>16669.61</v>
      </c>
    </row>
    <row r="44" spans="1:2" x14ac:dyDescent="0.3">
      <c r="A44" t="s">
        <v>48</v>
      </c>
      <c r="B44">
        <v>99231.74</v>
      </c>
    </row>
    <row r="45" spans="1:2" x14ac:dyDescent="0.3">
      <c r="A45" t="s">
        <v>49</v>
      </c>
      <c r="B45">
        <v>709984.44</v>
      </c>
    </row>
    <row r="46" spans="1:2" x14ac:dyDescent="0.3">
      <c r="A46" t="s">
        <v>50</v>
      </c>
      <c r="B46">
        <v>10.24</v>
      </c>
    </row>
    <row r="47" spans="1:2" x14ac:dyDescent="0.3">
      <c r="A47" t="s">
        <v>51</v>
      </c>
      <c r="B47">
        <v>9.64</v>
      </c>
    </row>
    <row r="48" spans="1:2" x14ac:dyDescent="0.3">
      <c r="A48" t="s">
        <v>52</v>
      </c>
      <c r="B48">
        <v>13.6</v>
      </c>
    </row>
    <row r="49" spans="1:2" x14ac:dyDescent="0.3">
      <c r="A49" t="s">
        <v>53</v>
      </c>
      <c r="B49">
        <v>12.95</v>
      </c>
    </row>
    <row r="50" spans="1:2" x14ac:dyDescent="0.3">
      <c r="A50" t="s">
        <v>54</v>
      </c>
      <c r="B50">
        <v>97811.12</v>
      </c>
    </row>
    <row r="51" spans="1:2" x14ac:dyDescent="0.3">
      <c r="A51" t="s">
        <v>55</v>
      </c>
      <c r="B51">
        <v>693314.83</v>
      </c>
    </row>
    <row r="52" spans="1:2" x14ac:dyDescent="0.3">
      <c r="A52" t="s">
        <v>56</v>
      </c>
      <c r="B52">
        <v>131813.12</v>
      </c>
    </row>
    <row r="53" spans="1:2" x14ac:dyDescent="0.3">
      <c r="A53" t="s">
        <v>57</v>
      </c>
      <c r="B53">
        <v>953705.24</v>
      </c>
    </row>
    <row r="54" spans="1:2" x14ac:dyDescent="0.3">
      <c r="A54" t="s">
        <v>58</v>
      </c>
      <c r="B54">
        <v>127617.36</v>
      </c>
    </row>
    <row r="55" spans="1:2" x14ac:dyDescent="0.3">
      <c r="A55" t="s">
        <v>59</v>
      </c>
      <c r="B55">
        <v>921463</v>
      </c>
    </row>
    <row r="56" spans="1:2" x14ac:dyDescent="0.3">
      <c r="A56" t="s">
        <v>60</v>
      </c>
      <c r="B56">
        <v>4195.76</v>
      </c>
    </row>
    <row r="57" spans="1:2" x14ac:dyDescent="0.3">
      <c r="A57" t="s">
        <v>61</v>
      </c>
      <c r="B57">
        <v>32242.240000000002</v>
      </c>
    </row>
    <row r="58" spans="1:2" x14ac:dyDescent="0.3">
      <c r="A58" t="s">
        <v>62</v>
      </c>
      <c r="B58">
        <v>741.87</v>
      </c>
    </row>
    <row r="59" spans="1:2" x14ac:dyDescent="0.3">
      <c r="A59" t="s">
        <v>63</v>
      </c>
      <c r="B59">
        <v>4873.87</v>
      </c>
    </row>
    <row r="60" spans="1:2" x14ac:dyDescent="0.3">
      <c r="A60" t="s">
        <v>64</v>
      </c>
      <c r="B60">
        <v>27164.720000000001</v>
      </c>
    </row>
    <row r="61" spans="1:2" x14ac:dyDescent="0.3">
      <c r="A61" t="s">
        <v>65</v>
      </c>
      <c r="B61">
        <v>202610.49</v>
      </c>
    </row>
    <row r="62" spans="1:2" x14ac:dyDescent="0.3">
      <c r="A62" t="s">
        <v>66</v>
      </c>
      <c r="B62">
        <v>60378.85</v>
      </c>
    </row>
    <row r="63" spans="1:2" x14ac:dyDescent="0.3">
      <c r="A63" t="s">
        <v>67</v>
      </c>
      <c r="B63">
        <v>6.23</v>
      </c>
    </row>
    <row r="64" spans="1:2" x14ac:dyDescent="0.3">
      <c r="A64" t="s">
        <v>68</v>
      </c>
      <c r="B64">
        <v>457339.35</v>
      </c>
    </row>
    <row r="65" spans="1:2" x14ac:dyDescent="0.3">
      <c r="A65" t="s">
        <v>69</v>
      </c>
      <c r="B65">
        <v>6.21</v>
      </c>
    </row>
    <row r="66" spans="1:2" x14ac:dyDescent="0.3">
      <c r="A66" t="s">
        <v>70</v>
      </c>
      <c r="B66">
        <v>53298.84</v>
      </c>
    </row>
    <row r="67" spans="1:2" x14ac:dyDescent="0.3">
      <c r="A67" t="s">
        <v>71</v>
      </c>
      <c r="B67">
        <v>408855.89</v>
      </c>
    </row>
    <row r="68" spans="1:2" x14ac:dyDescent="0.3">
      <c r="A68" t="s">
        <v>72</v>
      </c>
      <c r="B68">
        <v>27166.73</v>
      </c>
    </row>
    <row r="69" spans="1:2" x14ac:dyDescent="0.3">
      <c r="A69" t="s">
        <v>73</v>
      </c>
      <c r="B69">
        <v>202610.49</v>
      </c>
    </row>
    <row r="70" spans="1:2" x14ac:dyDescent="0.3">
      <c r="A70" t="s">
        <v>74</v>
      </c>
      <c r="B70">
        <v>26134.12</v>
      </c>
    </row>
    <row r="71" spans="1:2" x14ac:dyDescent="0.3">
      <c r="A71" t="s">
        <v>75</v>
      </c>
      <c r="B71">
        <v>206245.4</v>
      </c>
    </row>
    <row r="72" spans="1:2" x14ac:dyDescent="0.3">
      <c r="A72" t="s">
        <v>76</v>
      </c>
      <c r="B72">
        <v>2.7</v>
      </c>
    </row>
    <row r="73" spans="1:2" x14ac:dyDescent="0.3">
      <c r="A73" t="s">
        <v>77</v>
      </c>
      <c r="B73">
        <v>2.8</v>
      </c>
    </row>
    <row r="74" spans="1:2" x14ac:dyDescent="0.3">
      <c r="A74" t="s">
        <v>78</v>
      </c>
      <c r="B74">
        <v>42.18</v>
      </c>
    </row>
    <row r="75" spans="1:2" x14ac:dyDescent="0.3">
      <c r="A75" t="s">
        <v>79</v>
      </c>
      <c r="B75">
        <v>43.69</v>
      </c>
    </row>
    <row r="76" spans="1:2" x14ac:dyDescent="0.3">
      <c r="A76" t="s">
        <v>80</v>
      </c>
      <c r="B76">
        <v>6.3892769468699999</v>
      </c>
    </row>
    <row r="77" spans="1:2" x14ac:dyDescent="0.3">
      <c r="A77" t="s">
        <v>81</v>
      </c>
      <c r="B77">
        <v>6.4195356007699997</v>
      </c>
    </row>
    <row r="78" spans="1:2" x14ac:dyDescent="0.3">
      <c r="A78" t="s">
        <v>82</v>
      </c>
      <c r="B78">
        <v>56.42</v>
      </c>
    </row>
    <row r="79" spans="1:2" x14ac:dyDescent="0.3">
      <c r="A79" t="s">
        <v>83</v>
      </c>
      <c r="B79">
        <v>57.35</v>
      </c>
    </row>
    <row r="80" spans="1:2" x14ac:dyDescent="0.3">
      <c r="A80" t="s">
        <v>84</v>
      </c>
      <c r="B80">
        <v>1612.05</v>
      </c>
    </row>
    <row r="81" spans="1:2" x14ac:dyDescent="0.3">
      <c r="A81" t="s">
        <v>85</v>
      </c>
      <c r="B81">
        <v>15463.98</v>
      </c>
    </row>
    <row r="82" spans="1:2" x14ac:dyDescent="0.3">
      <c r="A82" t="s">
        <v>86</v>
      </c>
      <c r="B82">
        <v>61953.78</v>
      </c>
    </row>
    <row r="83" spans="1:2" x14ac:dyDescent="0.3">
      <c r="A83" t="s">
        <v>87</v>
      </c>
      <c r="B83">
        <v>472065.45</v>
      </c>
    </row>
    <row r="84" spans="1:2" x14ac:dyDescent="0.3">
      <c r="A84" t="s">
        <v>88</v>
      </c>
      <c r="B84">
        <v>6.39</v>
      </c>
    </row>
    <row r="85" spans="1:2" x14ac:dyDescent="0.3">
      <c r="A85" t="s">
        <v>89</v>
      </c>
      <c r="B85">
        <v>6.41</v>
      </c>
    </row>
    <row r="86" spans="1:2" x14ac:dyDescent="0.3">
      <c r="A86" t="s">
        <v>90</v>
      </c>
      <c r="B86">
        <v>117.7</v>
      </c>
    </row>
    <row r="87" spans="1:2" x14ac:dyDescent="0.3">
      <c r="A87" t="s">
        <v>91</v>
      </c>
      <c r="B87">
        <v>113.98</v>
      </c>
    </row>
    <row r="88" spans="1:2" x14ac:dyDescent="0.3">
      <c r="A88" t="s">
        <v>92</v>
      </c>
      <c r="B88">
        <v>1145832.3799999999</v>
      </c>
    </row>
    <row r="89" spans="1:2" x14ac:dyDescent="0.3">
      <c r="A89" t="s">
        <v>93</v>
      </c>
      <c r="B89">
        <v>8424170.25</v>
      </c>
    </row>
    <row r="90" spans="1:2" x14ac:dyDescent="0.3">
      <c r="A90" t="s">
        <v>94</v>
      </c>
      <c r="B90">
        <v>118.19</v>
      </c>
    </row>
    <row r="91" spans="1:2" x14ac:dyDescent="0.3">
      <c r="A91" t="s">
        <v>95</v>
      </c>
      <c r="B91">
        <v>114.42</v>
      </c>
    </row>
    <row r="92" spans="1:2" x14ac:dyDescent="0.3">
      <c r="A92" t="s">
        <v>96</v>
      </c>
      <c r="B92">
        <v>46.14</v>
      </c>
    </row>
    <row r="93" spans="1:2" x14ac:dyDescent="0.3">
      <c r="A93" t="s">
        <v>97</v>
      </c>
      <c r="B93">
        <v>42.62</v>
      </c>
    </row>
    <row r="94" spans="1:2" x14ac:dyDescent="0.3">
      <c r="A94" t="s">
        <v>98</v>
      </c>
      <c r="B94">
        <v>447360</v>
      </c>
    </row>
    <row r="95" spans="1:2" x14ac:dyDescent="0.3">
      <c r="A95" t="s">
        <v>99</v>
      </c>
      <c r="B95">
        <v>3137540</v>
      </c>
    </row>
    <row r="96" spans="1:2" x14ac:dyDescent="0.3">
      <c r="A96" t="s">
        <v>100</v>
      </c>
      <c r="B96">
        <v>0</v>
      </c>
    </row>
    <row r="97" spans="1:2" x14ac:dyDescent="0.3">
      <c r="A97" t="s">
        <v>101</v>
      </c>
      <c r="B97">
        <v>0</v>
      </c>
    </row>
    <row r="98" spans="1:2" x14ac:dyDescent="0.3">
      <c r="A98" t="s">
        <v>102</v>
      </c>
      <c r="B98">
        <v>5.54</v>
      </c>
    </row>
    <row r="99" spans="1:2" x14ac:dyDescent="0.3">
      <c r="A99" t="s">
        <v>103</v>
      </c>
      <c r="B99">
        <v>12.78</v>
      </c>
    </row>
    <row r="100" spans="1:2" x14ac:dyDescent="0.3">
      <c r="A100" t="s">
        <v>104</v>
      </c>
      <c r="B100">
        <v>0</v>
      </c>
    </row>
    <row r="101" spans="1:2" x14ac:dyDescent="0.3">
      <c r="A101" t="s">
        <v>105</v>
      </c>
      <c r="B101">
        <v>0</v>
      </c>
    </row>
    <row r="102" spans="1:2" x14ac:dyDescent="0.3">
      <c r="A102" t="s">
        <v>106</v>
      </c>
      <c r="B102">
        <v>27.96</v>
      </c>
    </row>
    <row r="103" spans="1:2" x14ac:dyDescent="0.3">
      <c r="A103" t="s">
        <v>107</v>
      </c>
      <c r="B103">
        <v>28.19</v>
      </c>
    </row>
    <row r="104" spans="1:2" x14ac:dyDescent="0.3">
      <c r="A104" t="s">
        <v>108</v>
      </c>
      <c r="B104">
        <v>42561</v>
      </c>
    </row>
    <row r="105" spans="1:2" x14ac:dyDescent="0.3">
      <c r="A105" t="s">
        <v>109</v>
      </c>
      <c r="B105">
        <v>282708</v>
      </c>
    </row>
    <row r="106" spans="1:2" x14ac:dyDescent="0.3">
      <c r="A106" t="s">
        <v>110</v>
      </c>
      <c r="B106">
        <v>4.3899999999999997</v>
      </c>
    </row>
    <row r="107" spans="1:2" x14ac:dyDescent="0.3">
      <c r="A107" t="s">
        <v>111</v>
      </c>
      <c r="B107">
        <v>3.84</v>
      </c>
    </row>
    <row r="108" spans="1:2" x14ac:dyDescent="0.3">
      <c r="A108" t="s">
        <v>112</v>
      </c>
      <c r="B108">
        <v>13</v>
      </c>
    </row>
    <row r="109" spans="1:2" x14ac:dyDescent="0.3">
      <c r="A109" t="s">
        <v>113</v>
      </c>
      <c r="B109">
        <v>13.07</v>
      </c>
    </row>
    <row r="110" spans="1:2" x14ac:dyDescent="0.3">
      <c r="A110" t="s">
        <v>114</v>
      </c>
      <c r="B110">
        <v>969500</v>
      </c>
    </row>
    <row r="111" spans="1:2" x14ac:dyDescent="0.3">
      <c r="A111" t="s">
        <v>115</v>
      </c>
      <c r="B111">
        <v>102252.78</v>
      </c>
    </row>
    <row r="112" spans="1:2" x14ac:dyDescent="0.3">
      <c r="A112" t="s">
        <v>116</v>
      </c>
      <c r="B112">
        <v>96950</v>
      </c>
    </row>
    <row r="113" spans="1:2" x14ac:dyDescent="0.3">
      <c r="A113" t="s">
        <v>117</v>
      </c>
      <c r="B113">
        <v>100852.05</v>
      </c>
    </row>
    <row r="114" spans="1:2" x14ac:dyDescent="0.3">
      <c r="A114" t="s">
        <v>118</v>
      </c>
      <c r="B114">
        <v>114</v>
      </c>
    </row>
    <row r="115" spans="1:2" x14ac:dyDescent="0.3">
      <c r="A115" t="s">
        <v>119</v>
      </c>
      <c r="B115">
        <v>101</v>
      </c>
    </row>
    <row r="116" spans="1:2" x14ac:dyDescent="0.3">
      <c r="A116" t="s">
        <v>120</v>
      </c>
      <c r="B116">
        <v>110</v>
      </c>
    </row>
    <row r="117" spans="1:2" x14ac:dyDescent="0.3">
      <c r="A117" t="s">
        <v>121</v>
      </c>
      <c r="B117">
        <v>98</v>
      </c>
    </row>
    <row r="118" spans="1:2" x14ac:dyDescent="0.3">
      <c r="A118" t="s">
        <v>122</v>
      </c>
      <c r="B118">
        <v>121</v>
      </c>
    </row>
    <row r="119" spans="1:2" x14ac:dyDescent="0.3">
      <c r="A119" t="s">
        <v>123</v>
      </c>
      <c r="B119">
        <v>110</v>
      </c>
    </row>
    <row r="120" spans="1:2" x14ac:dyDescent="0.3">
      <c r="A120" t="s">
        <v>124</v>
      </c>
      <c r="B120">
        <v>0</v>
      </c>
    </row>
    <row r="121" spans="1:2" x14ac:dyDescent="0.3">
      <c r="A121" t="s">
        <v>125</v>
      </c>
      <c r="B121">
        <v>0</v>
      </c>
    </row>
    <row r="122" spans="1:2" x14ac:dyDescent="0.3">
      <c r="A122" t="s">
        <v>126</v>
      </c>
      <c r="B122">
        <v>0</v>
      </c>
    </row>
    <row r="123" spans="1:2" x14ac:dyDescent="0.3">
      <c r="A123" t="s">
        <v>127</v>
      </c>
      <c r="B123">
        <v>0</v>
      </c>
    </row>
    <row r="124" spans="1:2" x14ac:dyDescent="0.3">
      <c r="A124" t="s">
        <v>128</v>
      </c>
      <c r="B124">
        <v>0</v>
      </c>
    </row>
    <row r="125" spans="1:2" x14ac:dyDescent="0.3">
      <c r="A125" t="s">
        <v>129</v>
      </c>
      <c r="B125">
        <v>0</v>
      </c>
    </row>
    <row r="126" spans="1:2" x14ac:dyDescent="0.3">
      <c r="A126" t="s">
        <v>130</v>
      </c>
      <c r="B126">
        <v>12670</v>
      </c>
    </row>
    <row r="127" spans="1:2" x14ac:dyDescent="0.3">
      <c r="A127" t="s">
        <v>131</v>
      </c>
      <c r="B127">
        <v>88630</v>
      </c>
    </row>
    <row r="128" spans="1:2" x14ac:dyDescent="0.3">
      <c r="A128" t="s">
        <v>132</v>
      </c>
      <c r="B128">
        <v>79065</v>
      </c>
    </row>
    <row r="129" spans="1:2" x14ac:dyDescent="0.3">
      <c r="A129" t="s">
        <v>133</v>
      </c>
      <c r="B129">
        <v>542485</v>
      </c>
    </row>
    <row r="130" spans="1:2" x14ac:dyDescent="0.3">
      <c r="A130" t="s">
        <v>134</v>
      </c>
      <c r="B130">
        <v>6240</v>
      </c>
    </row>
    <row r="131" spans="1:2" x14ac:dyDescent="0.3">
      <c r="A131" t="s">
        <v>135</v>
      </c>
      <c r="B131">
        <v>65120</v>
      </c>
    </row>
    <row r="132" spans="1:2" x14ac:dyDescent="0.3">
      <c r="A132" t="s">
        <v>136</v>
      </c>
      <c r="B132">
        <v>0</v>
      </c>
    </row>
    <row r="133" spans="1:2" x14ac:dyDescent="0.3">
      <c r="A133" t="s">
        <v>137</v>
      </c>
      <c r="B133">
        <v>0</v>
      </c>
    </row>
    <row r="134" spans="1:2" x14ac:dyDescent="0.3">
      <c r="A134" t="s">
        <v>138</v>
      </c>
      <c r="B134">
        <v>0</v>
      </c>
    </row>
    <row r="135" spans="1:2" x14ac:dyDescent="0.3">
      <c r="A135" t="s">
        <v>139</v>
      </c>
      <c r="B135">
        <v>0</v>
      </c>
    </row>
    <row r="136" spans="1:2" x14ac:dyDescent="0.3">
      <c r="A136" t="s">
        <v>140</v>
      </c>
      <c r="B136">
        <v>0</v>
      </c>
    </row>
    <row r="137" spans="1:2" x14ac:dyDescent="0.3">
      <c r="A137" t="s">
        <v>141</v>
      </c>
      <c r="B137">
        <v>0</v>
      </c>
    </row>
    <row r="138" spans="1:2" x14ac:dyDescent="0.3">
      <c r="A138" t="s">
        <v>142</v>
      </c>
      <c r="B138">
        <v>0</v>
      </c>
    </row>
    <row r="139" spans="1:2" x14ac:dyDescent="0.3">
      <c r="A139" t="s">
        <v>143</v>
      </c>
      <c r="B139">
        <v>0</v>
      </c>
    </row>
    <row r="140" spans="1:2" x14ac:dyDescent="0.3">
      <c r="A140" t="s">
        <v>144</v>
      </c>
      <c r="B140">
        <v>0</v>
      </c>
    </row>
    <row r="141" spans="1:2" x14ac:dyDescent="0.3">
      <c r="A141" t="s">
        <v>145</v>
      </c>
      <c r="B141">
        <v>0</v>
      </c>
    </row>
    <row r="142" spans="1:2" x14ac:dyDescent="0.3">
      <c r="A142" t="s">
        <v>146</v>
      </c>
      <c r="B142">
        <v>0</v>
      </c>
    </row>
    <row r="143" spans="1:2" x14ac:dyDescent="0.3">
      <c r="A143" t="s">
        <v>147</v>
      </c>
      <c r="B143">
        <v>15069.3</v>
      </c>
    </row>
    <row r="144" spans="1:2" x14ac:dyDescent="0.3">
      <c r="A144" t="s">
        <v>148</v>
      </c>
      <c r="B144">
        <v>15657.3</v>
      </c>
    </row>
    <row r="145" spans="1:2" x14ac:dyDescent="0.3">
      <c r="A145" t="s">
        <v>149</v>
      </c>
      <c r="B145">
        <v>26322.799999999999</v>
      </c>
    </row>
    <row r="146" spans="1:2" x14ac:dyDescent="0.3">
      <c r="A146" t="s">
        <v>150</v>
      </c>
      <c r="B146">
        <v>25468.16</v>
      </c>
    </row>
    <row r="147" spans="1:2" x14ac:dyDescent="0.3">
      <c r="A147" t="s">
        <v>151</v>
      </c>
      <c r="B147">
        <v>15481.5</v>
      </c>
    </row>
    <row r="148" spans="1:2" x14ac:dyDescent="0.3">
      <c r="A148" t="s">
        <v>152</v>
      </c>
      <c r="B148">
        <v>15626.04</v>
      </c>
    </row>
    <row r="149" spans="1:2" x14ac:dyDescent="0.3">
      <c r="A149" t="s">
        <v>153</v>
      </c>
      <c r="B149">
        <v>12.93</v>
      </c>
    </row>
    <row r="150" spans="1:2" x14ac:dyDescent="0.3">
      <c r="A150" t="s">
        <v>154</v>
      </c>
      <c r="B150">
        <v>12.73</v>
      </c>
    </row>
    <row r="151" spans="1:2" x14ac:dyDescent="0.3">
      <c r="A151" t="s">
        <v>155</v>
      </c>
      <c r="B151">
        <v>80.7</v>
      </c>
    </row>
    <row r="152" spans="1:2" x14ac:dyDescent="0.3">
      <c r="A152" t="s">
        <v>156</v>
      </c>
      <c r="B152">
        <v>77.92</v>
      </c>
    </row>
    <row r="153" spans="1:2" x14ac:dyDescent="0.3">
      <c r="A153" t="s">
        <v>157</v>
      </c>
      <c r="B153">
        <v>6.37</v>
      </c>
    </row>
    <row r="154" spans="1:2" x14ac:dyDescent="0.3">
      <c r="A154" t="s">
        <v>158</v>
      </c>
      <c r="B154">
        <v>9.35</v>
      </c>
    </row>
    <row r="155" spans="1:2" x14ac:dyDescent="0.3">
      <c r="A155" t="s">
        <v>159</v>
      </c>
      <c r="B155">
        <v>0</v>
      </c>
    </row>
    <row r="156" spans="1:2" x14ac:dyDescent="0.3">
      <c r="A156" t="s">
        <v>160</v>
      </c>
      <c r="B156">
        <v>0</v>
      </c>
    </row>
    <row r="157" spans="1:2" x14ac:dyDescent="0.3">
      <c r="A157" t="s">
        <v>161</v>
      </c>
      <c r="B157">
        <v>0</v>
      </c>
    </row>
    <row r="158" spans="1:2" x14ac:dyDescent="0.3">
      <c r="A158" t="s">
        <v>162</v>
      </c>
      <c r="B158">
        <v>0</v>
      </c>
    </row>
    <row r="159" spans="1:2" x14ac:dyDescent="0.3">
      <c r="A159" t="s">
        <v>163</v>
      </c>
      <c r="B159">
        <v>0</v>
      </c>
    </row>
    <row r="160" spans="1:2" x14ac:dyDescent="0.3">
      <c r="A160" t="s">
        <v>164</v>
      </c>
      <c r="B160">
        <v>0</v>
      </c>
    </row>
    <row r="161" spans="1:2" x14ac:dyDescent="0.3">
      <c r="A161" t="s">
        <v>165</v>
      </c>
      <c r="B161">
        <v>0</v>
      </c>
    </row>
    <row r="162" spans="1:2" x14ac:dyDescent="0.3">
      <c r="A162" t="s">
        <v>166</v>
      </c>
      <c r="B162">
        <v>0</v>
      </c>
    </row>
    <row r="163" spans="1:2" x14ac:dyDescent="0.3">
      <c r="A163" t="s">
        <v>167</v>
      </c>
      <c r="B163">
        <v>0</v>
      </c>
    </row>
    <row r="164" spans="1:2" x14ac:dyDescent="0.3">
      <c r="A164" t="s">
        <v>168</v>
      </c>
      <c r="B164">
        <v>0</v>
      </c>
    </row>
    <row r="165" spans="1:2" x14ac:dyDescent="0.3">
      <c r="A165" t="s">
        <v>169</v>
      </c>
      <c r="B165">
        <v>19.09</v>
      </c>
    </row>
    <row r="166" spans="1:2" x14ac:dyDescent="0.3">
      <c r="A166" t="s">
        <v>170</v>
      </c>
      <c r="B166">
        <v>16.09</v>
      </c>
    </row>
    <row r="167" spans="1:2" x14ac:dyDescent="0.3">
      <c r="A167" t="s">
        <v>171</v>
      </c>
      <c r="B167">
        <v>84.28</v>
      </c>
    </row>
    <row r="168" spans="1:2" x14ac:dyDescent="0.3">
      <c r="A168" t="s">
        <v>172</v>
      </c>
      <c r="B168">
        <v>18.73</v>
      </c>
    </row>
    <row r="169" spans="1:2" x14ac:dyDescent="0.3">
      <c r="A169" t="s">
        <v>173</v>
      </c>
      <c r="B169">
        <v>15.51</v>
      </c>
    </row>
    <row r="170" spans="1:2" x14ac:dyDescent="0.3">
      <c r="A170" t="s">
        <v>174</v>
      </c>
      <c r="B170">
        <v>82.81</v>
      </c>
    </row>
    <row r="171" spans="1:2" x14ac:dyDescent="0.3">
      <c r="A171" t="s">
        <v>175</v>
      </c>
      <c r="B171">
        <v>13.51</v>
      </c>
    </row>
    <row r="172" spans="1:2" x14ac:dyDescent="0.3">
      <c r="A172" t="s">
        <v>176</v>
      </c>
      <c r="B172">
        <v>11.18</v>
      </c>
    </row>
    <row r="173" spans="1:2" x14ac:dyDescent="0.3">
      <c r="A173" t="s">
        <v>177</v>
      </c>
      <c r="B173">
        <v>82.75</v>
      </c>
    </row>
    <row r="174" spans="1:2" x14ac:dyDescent="0.3">
      <c r="A174" t="s">
        <v>178</v>
      </c>
      <c r="B174">
        <v>13.5</v>
      </c>
    </row>
    <row r="175" spans="1:2" x14ac:dyDescent="0.3">
      <c r="A175" t="s">
        <v>179</v>
      </c>
      <c r="B175">
        <v>10.98</v>
      </c>
    </row>
    <row r="176" spans="1:2" x14ac:dyDescent="0.3">
      <c r="A176" t="s">
        <v>180</v>
      </c>
      <c r="B176">
        <v>81.33</v>
      </c>
    </row>
    <row r="177" spans="1:2" x14ac:dyDescent="0.3">
      <c r="A177" t="s">
        <v>181</v>
      </c>
      <c r="B177">
        <v>1.4770000000000001</v>
      </c>
    </row>
    <row r="178" spans="1:2" x14ac:dyDescent="0.3">
      <c r="A178" t="s">
        <v>182</v>
      </c>
      <c r="B178">
        <v>1.1180000000000001</v>
      </c>
    </row>
    <row r="179" spans="1:2" x14ac:dyDescent="0.3">
      <c r="A179" t="s">
        <v>183</v>
      </c>
      <c r="B179">
        <v>75.69</v>
      </c>
    </row>
    <row r="180" spans="1:2" x14ac:dyDescent="0.3">
      <c r="A180" t="s">
        <v>184</v>
      </c>
      <c r="B180">
        <v>1.474</v>
      </c>
    </row>
    <row r="181" spans="1:2" x14ac:dyDescent="0.3">
      <c r="A181" t="s">
        <v>185</v>
      </c>
      <c r="B181">
        <v>1.093</v>
      </c>
    </row>
    <row r="182" spans="1:2" x14ac:dyDescent="0.3">
      <c r="A182" t="s">
        <v>186</v>
      </c>
      <c r="B182">
        <v>74.150000000000006</v>
      </c>
    </row>
    <row r="183" spans="1:2" x14ac:dyDescent="0.3">
      <c r="A183" t="s">
        <v>187</v>
      </c>
      <c r="B183">
        <v>13.22</v>
      </c>
    </row>
    <row r="184" spans="1:2" x14ac:dyDescent="0.3">
      <c r="A184" t="s">
        <v>188</v>
      </c>
      <c r="B184">
        <v>10.96</v>
      </c>
    </row>
    <row r="185" spans="1:2" x14ac:dyDescent="0.3">
      <c r="A185" t="s">
        <v>189</v>
      </c>
      <c r="B185">
        <v>82.9</v>
      </c>
    </row>
    <row r="186" spans="1:2" x14ac:dyDescent="0.3">
      <c r="A186" t="s">
        <v>190</v>
      </c>
      <c r="B186">
        <v>13.24</v>
      </c>
    </row>
    <row r="187" spans="1:2" x14ac:dyDescent="0.3">
      <c r="A187" t="s">
        <v>191</v>
      </c>
      <c r="B187">
        <v>10.81</v>
      </c>
    </row>
    <row r="188" spans="1:2" x14ac:dyDescent="0.3">
      <c r="A188" t="s">
        <v>192</v>
      </c>
      <c r="B188">
        <v>81.650000000000006</v>
      </c>
    </row>
    <row r="189" spans="1:2" x14ac:dyDescent="0.3">
      <c r="A189" t="s">
        <v>193</v>
      </c>
      <c r="B189">
        <v>12.16</v>
      </c>
    </row>
    <row r="190" spans="1:2" x14ac:dyDescent="0.3">
      <c r="A190" t="s">
        <v>194</v>
      </c>
      <c r="B190">
        <v>9.4</v>
      </c>
    </row>
    <row r="191" spans="1:2" x14ac:dyDescent="0.3">
      <c r="A191" t="s">
        <v>195</v>
      </c>
      <c r="B191">
        <v>77.3</v>
      </c>
    </row>
    <row r="192" spans="1:2" x14ac:dyDescent="0.3">
      <c r="A192" t="s">
        <v>196</v>
      </c>
      <c r="B192">
        <v>11.21</v>
      </c>
    </row>
    <row r="193" spans="1:2" x14ac:dyDescent="0.3">
      <c r="A193" t="s">
        <v>197</v>
      </c>
      <c r="B193">
        <v>8.5399999999999991</v>
      </c>
    </row>
    <row r="194" spans="1:2" x14ac:dyDescent="0.3">
      <c r="A194" t="s">
        <v>198</v>
      </c>
      <c r="B194">
        <v>76.180000000000007</v>
      </c>
    </row>
    <row r="195" spans="1:2" x14ac:dyDescent="0.3">
      <c r="A195" t="s">
        <v>199</v>
      </c>
      <c r="B195">
        <v>66.150000000000006</v>
      </c>
    </row>
    <row r="196" spans="1:2" x14ac:dyDescent="0.3">
      <c r="A196" t="s">
        <v>200</v>
      </c>
      <c r="B196">
        <v>54.64</v>
      </c>
    </row>
    <row r="197" spans="1:2" x14ac:dyDescent="0.3">
      <c r="A197" t="s">
        <v>201</v>
      </c>
      <c r="B197">
        <v>82.6</v>
      </c>
    </row>
    <row r="198" spans="1:2" x14ac:dyDescent="0.3">
      <c r="A198" t="s">
        <v>202</v>
      </c>
      <c r="B198">
        <v>65.709999999999994</v>
      </c>
    </row>
    <row r="199" spans="1:2" x14ac:dyDescent="0.3">
      <c r="A199" t="s">
        <v>203</v>
      </c>
      <c r="B199">
        <v>53.32</v>
      </c>
    </row>
    <row r="200" spans="1:2" x14ac:dyDescent="0.3">
      <c r="A200" t="s">
        <v>204</v>
      </c>
      <c r="B200">
        <v>81.14</v>
      </c>
    </row>
    <row r="201" spans="1:2" x14ac:dyDescent="0.3">
      <c r="A201" t="s">
        <v>205</v>
      </c>
      <c r="B201">
        <v>65.290000000000006</v>
      </c>
    </row>
    <row r="202" spans="1:2" x14ac:dyDescent="0.3">
      <c r="A202" t="s">
        <v>206</v>
      </c>
      <c r="B202">
        <v>53.72</v>
      </c>
    </row>
    <row r="203" spans="1:2" x14ac:dyDescent="0.3">
      <c r="A203" t="s">
        <v>207</v>
      </c>
      <c r="B203">
        <v>82.28</v>
      </c>
    </row>
    <row r="204" spans="1:2" x14ac:dyDescent="0.3">
      <c r="A204" t="s">
        <v>208</v>
      </c>
      <c r="B204">
        <v>65.040000000000006</v>
      </c>
    </row>
    <row r="205" spans="1:2" x14ac:dyDescent="0.3">
      <c r="A205" t="s">
        <v>209</v>
      </c>
      <c r="B205">
        <v>52.56</v>
      </c>
    </row>
    <row r="206" spans="1:2" x14ac:dyDescent="0.3">
      <c r="A206" t="s">
        <v>210</v>
      </c>
      <c r="B206">
        <v>80.81</v>
      </c>
    </row>
    <row r="207" spans="1:2" x14ac:dyDescent="0.3">
      <c r="A207" t="s">
        <v>211</v>
      </c>
      <c r="B207">
        <v>86.03</v>
      </c>
    </row>
    <row r="208" spans="1:2" x14ac:dyDescent="0.3">
      <c r="A208" t="s">
        <v>212</v>
      </c>
      <c r="B208">
        <v>43.85</v>
      </c>
    </row>
    <row r="209" spans="1:2" x14ac:dyDescent="0.3">
      <c r="A209" t="s">
        <v>213</v>
      </c>
      <c r="B209">
        <v>50.97</v>
      </c>
    </row>
    <row r="210" spans="1:2" x14ac:dyDescent="0.3">
      <c r="A210" t="s">
        <v>214</v>
      </c>
      <c r="B210">
        <v>86.61</v>
      </c>
    </row>
    <row r="211" spans="1:2" x14ac:dyDescent="0.3">
      <c r="A211" t="s">
        <v>215</v>
      </c>
      <c r="B211">
        <v>42.92</v>
      </c>
    </row>
    <row r="212" spans="1:2" x14ac:dyDescent="0.3">
      <c r="A212" t="s">
        <v>216</v>
      </c>
      <c r="B212">
        <v>49.56</v>
      </c>
    </row>
    <row r="213" spans="1:2" x14ac:dyDescent="0.3">
      <c r="A213" t="s">
        <v>217</v>
      </c>
      <c r="B213">
        <v>5.42</v>
      </c>
    </row>
    <row r="214" spans="1:2" x14ac:dyDescent="0.3">
      <c r="A214" t="s">
        <v>218</v>
      </c>
      <c r="B214">
        <v>5.43</v>
      </c>
    </row>
    <row r="215" spans="1:2" x14ac:dyDescent="0.3">
      <c r="A215" t="s">
        <v>219</v>
      </c>
      <c r="B215">
        <v>5.46</v>
      </c>
    </row>
    <row r="216" spans="1:2" x14ac:dyDescent="0.3">
      <c r="A216" t="s">
        <v>220</v>
      </c>
      <c r="B216">
        <v>5.47</v>
      </c>
    </row>
    <row r="217" spans="1:2" x14ac:dyDescent="0.3">
      <c r="A217" t="s">
        <v>221</v>
      </c>
      <c r="B217">
        <v>6.98</v>
      </c>
    </row>
    <row r="218" spans="1:2" x14ac:dyDescent="0.3">
      <c r="A218" t="s">
        <v>222</v>
      </c>
      <c r="B218">
        <v>7</v>
      </c>
    </row>
    <row r="219" spans="1:2" x14ac:dyDescent="0.3">
      <c r="A219" t="s">
        <v>223</v>
      </c>
      <c r="B219">
        <v>5.21</v>
      </c>
    </row>
    <row r="220" spans="1:2" x14ac:dyDescent="0.3">
      <c r="A220" t="s">
        <v>224</v>
      </c>
      <c r="B220">
        <v>5.16</v>
      </c>
    </row>
    <row r="221" spans="1:2" x14ac:dyDescent="0.3">
      <c r="A221" t="s">
        <v>225</v>
      </c>
      <c r="B221">
        <v>6.29</v>
      </c>
    </row>
    <row r="222" spans="1:2" x14ac:dyDescent="0.3">
      <c r="A222" t="s">
        <v>226</v>
      </c>
      <c r="B222">
        <v>6.26</v>
      </c>
    </row>
    <row r="223" spans="1:2" x14ac:dyDescent="0.3">
      <c r="A223" t="s">
        <v>227</v>
      </c>
      <c r="B223">
        <v>1.55</v>
      </c>
    </row>
    <row r="224" spans="1:2" x14ac:dyDescent="0.3">
      <c r="A224" t="s">
        <v>228</v>
      </c>
      <c r="B224">
        <v>1.55</v>
      </c>
    </row>
    <row r="225" spans="1:2" x14ac:dyDescent="0.3">
      <c r="A225" t="s">
        <v>229</v>
      </c>
      <c r="B225">
        <v>2.0499999999999998</v>
      </c>
    </row>
    <row r="226" spans="1:2" x14ac:dyDescent="0.3">
      <c r="A226" t="s">
        <v>230</v>
      </c>
      <c r="B226">
        <v>2.09</v>
      </c>
    </row>
    <row r="227" spans="1:2" x14ac:dyDescent="0.3">
      <c r="A227" t="s">
        <v>231</v>
      </c>
      <c r="B227">
        <v>51.45</v>
      </c>
    </row>
    <row r="228" spans="1:2" x14ac:dyDescent="0.3">
      <c r="A228" t="s">
        <v>232</v>
      </c>
      <c r="B228">
        <v>51.56</v>
      </c>
    </row>
    <row r="229" spans="1:2" x14ac:dyDescent="0.3">
      <c r="A229" t="s">
        <v>233</v>
      </c>
      <c r="B229">
        <v>0.41</v>
      </c>
    </row>
    <row r="230" spans="1:2" x14ac:dyDescent="0.3">
      <c r="A230" t="s">
        <v>234</v>
      </c>
      <c r="B230">
        <v>0.39</v>
      </c>
    </row>
    <row r="231" spans="1:2" x14ac:dyDescent="0.3">
      <c r="A231" t="s">
        <v>235</v>
      </c>
      <c r="B231">
        <v>1.74</v>
      </c>
    </row>
    <row r="232" spans="1:2" x14ac:dyDescent="0.3">
      <c r="A232" t="s">
        <v>236</v>
      </c>
      <c r="B232">
        <v>1.72</v>
      </c>
    </row>
    <row r="233" spans="1:2" x14ac:dyDescent="0.3">
      <c r="A233" t="s">
        <v>237</v>
      </c>
      <c r="B233">
        <v>51.62</v>
      </c>
    </row>
    <row r="234" spans="1:2" x14ac:dyDescent="0.3">
      <c r="A234" t="s">
        <v>238</v>
      </c>
      <c r="B234">
        <v>49.99</v>
      </c>
    </row>
    <row r="235" spans="1:2" x14ac:dyDescent="0.3">
      <c r="A235" t="s">
        <v>239</v>
      </c>
      <c r="B235">
        <v>74.56</v>
      </c>
    </row>
    <row r="236" spans="1:2" x14ac:dyDescent="0.3">
      <c r="A236" t="s">
        <v>240</v>
      </c>
      <c r="B236">
        <v>74.680000000000007</v>
      </c>
    </row>
    <row r="237" spans="1:2" x14ac:dyDescent="0.3">
      <c r="A237" t="s">
        <v>241</v>
      </c>
      <c r="B237">
        <v>21.28</v>
      </c>
    </row>
    <row r="238" spans="1:2" x14ac:dyDescent="0.3">
      <c r="A238" t="s">
        <v>242</v>
      </c>
      <c r="B238">
        <v>0.7</v>
      </c>
    </row>
    <row r="239" spans="1:2" x14ac:dyDescent="0.3">
      <c r="A239" t="s">
        <v>243</v>
      </c>
      <c r="B239">
        <v>28.29</v>
      </c>
    </row>
    <row r="240" spans="1:2" x14ac:dyDescent="0.3">
      <c r="A240" t="s">
        <v>244</v>
      </c>
      <c r="B240">
        <v>83.3</v>
      </c>
    </row>
    <row r="241" spans="1:2" x14ac:dyDescent="0.3">
      <c r="A241" t="s">
        <v>245</v>
      </c>
      <c r="B241">
        <v>82.15</v>
      </c>
    </row>
    <row r="242" spans="1:2" x14ac:dyDescent="0.3">
      <c r="A242" t="s">
        <v>246</v>
      </c>
      <c r="B242">
        <v>23.09</v>
      </c>
    </row>
    <row r="243" spans="1:2" x14ac:dyDescent="0.3">
      <c r="A243" t="s">
        <v>247</v>
      </c>
      <c r="B243">
        <v>24.07</v>
      </c>
    </row>
    <row r="244" spans="1:2" x14ac:dyDescent="0.3">
      <c r="A244" t="s">
        <v>248</v>
      </c>
      <c r="B244">
        <v>41.3</v>
      </c>
    </row>
    <row r="245" spans="1:2" x14ac:dyDescent="0.3">
      <c r="A245" t="s">
        <v>249</v>
      </c>
      <c r="B245">
        <v>86.28</v>
      </c>
    </row>
    <row r="246" spans="1:2" x14ac:dyDescent="0.3">
      <c r="A246" t="s">
        <v>250</v>
      </c>
      <c r="B246">
        <v>85.26</v>
      </c>
    </row>
    <row r="247" spans="1:2" x14ac:dyDescent="0.3">
      <c r="A247" t="s">
        <v>251</v>
      </c>
      <c r="B247">
        <v>354.92</v>
      </c>
    </row>
    <row r="248" spans="1:2" x14ac:dyDescent="0.3">
      <c r="A248" t="s">
        <v>252</v>
      </c>
      <c r="B248">
        <v>326.08999999999997</v>
      </c>
    </row>
    <row r="249" spans="1:2" x14ac:dyDescent="0.3">
      <c r="A249" t="s">
        <v>253</v>
      </c>
      <c r="B249">
        <v>0.01</v>
      </c>
    </row>
    <row r="250" spans="1:2" x14ac:dyDescent="0.3">
      <c r="A250" t="s">
        <v>254</v>
      </c>
      <c r="B250">
        <v>16.47</v>
      </c>
    </row>
    <row r="251" spans="1:2" x14ac:dyDescent="0.3">
      <c r="A251" t="s">
        <v>255</v>
      </c>
      <c r="B251">
        <v>15.97</v>
      </c>
    </row>
    <row r="252" spans="1:2" x14ac:dyDescent="0.3">
      <c r="A252" t="s">
        <v>256</v>
      </c>
      <c r="B252">
        <v>13.16</v>
      </c>
    </row>
    <row r="253" spans="1:2" x14ac:dyDescent="0.3">
      <c r="A253" t="s">
        <v>257</v>
      </c>
      <c r="B253">
        <v>12.52</v>
      </c>
    </row>
    <row r="254" spans="1:2" x14ac:dyDescent="0.3">
      <c r="A254" t="s">
        <v>258</v>
      </c>
      <c r="B254">
        <v>0.43</v>
      </c>
    </row>
    <row r="255" spans="1:2" x14ac:dyDescent="0.3">
      <c r="A255" t="s">
        <v>259</v>
      </c>
      <c r="B255">
        <v>0.44</v>
      </c>
    </row>
    <row r="256" spans="1:2" x14ac:dyDescent="0.3">
      <c r="A256" t="s">
        <v>260</v>
      </c>
      <c r="B256">
        <v>126044.95</v>
      </c>
    </row>
    <row r="257" spans="1:2" x14ac:dyDescent="0.3">
      <c r="A257" t="s">
        <v>261</v>
      </c>
      <c r="B257">
        <v>961922.94</v>
      </c>
    </row>
    <row r="258" spans="1:2" x14ac:dyDescent="0.3">
      <c r="A258" t="s">
        <v>262</v>
      </c>
      <c r="B258">
        <v>46.51</v>
      </c>
    </row>
    <row r="259" spans="1:2" x14ac:dyDescent="0.3">
      <c r="A259" t="s">
        <v>263</v>
      </c>
      <c r="B259">
        <v>46.35</v>
      </c>
    </row>
    <row r="260" spans="1:2" x14ac:dyDescent="0.3">
      <c r="A260" t="s">
        <v>264</v>
      </c>
      <c r="B260">
        <v>46.506311792129999</v>
      </c>
    </row>
    <row r="261" spans="1:2" x14ac:dyDescent="0.3">
      <c r="A261" t="s">
        <v>265</v>
      </c>
      <c r="B261">
        <v>46.345006714420002</v>
      </c>
    </row>
    <row r="262" spans="1:2" x14ac:dyDescent="0.3">
      <c r="A262" t="s">
        <v>266</v>
      </c>
      <c r="B262">
        <v>0.08</v>
      </c>
    </row>
    <row r="263" spans="1:2" x14ac:dyDescent="0.3">
      <c r="A263" t="s">
        <v>267</v>
      </c>
      <c r="B263">
        <v>7.0000000000000007E-2</v>
      </c>
    </row>
    <row r="264" spans="1:2" x14ac:dyDescent="0.3">
      <c r="A264" t="s">
        <v>268</v>
      </c>
      <c r="B264">
        <v>72.010000000000005</v>
      </c>
    </row>
    <row r="265" spans="1:2" x14ac:dyDescent="0.3">
      <c r="A265" t="s">
        <v>269</v>
      </c>
      <c r="B265">
        <v>71.930000000000007</v>
      </c>
    </row>
    <row r="266" spans="1:2" x14ac:dyDescent="0.3">
      <c r="A266" t="s">
        <v>270</v>
      </c>
      <c r="B266">
        <v>2.8</v>
      </c>
    </row>
    <row r="267" spans="1:2" x14ac:dyDescent="0.3">
      <c r="A267" t="s">
        <v>271</v>
      </c>
      <c r="B267">
        <v>2.75</v>
      </c>
    </row>
    <row r="268" spans="1:2" x14ac:dyDescent="0.3">
      <c r="A268" t="s">
        <v>272</v>
      </c>
      <c r="B268">
        <v>0.06</v>
      </c>
    </row>
    <row r="269" spans="1:2" x14ac:dyDescent="0.3">
      <c r="A269" t="s">
        <v>273</v>
      </c>
      <c r="B269">
        <v>0.06</v>
      </c>
    </row>
    <row r="270" spans="1:2" x14ac:dyDescent="0.3">
      <c r="A270" t="s">
        <v>274</v>
      </c>
      <c r="B270">
        <v>574.99</v>
      </c>
    </row>
    <row r="271" spans="1:2" x14ac:dyDescent="0.3">
      <c r="A271" t="s">
        <v>275</v>
      </c>
      <c r="B271">
        <v>4690.43</v>
      </c>
    </row>
    <row r="272" spans="1:2" x14ac:dyDescent="0.3">
      <c r="A272" t="s">
        <v>276</v>
      </c>
      <c r="B272">
        <v>3.37</v>
      </c>
    </row>
    <row r="273" spans="1:2" x14ac:dyDescent="0.3">
      <c r="A273" t="s">
        <v>277</v>
      </c>
      <c r="B273">
        <v>3.32</v>
      </c>
    </row>
    <row r="274" spans="1:2" x14ac:dyDescent="0.3">
      <c r="A274" t="s">
        <v>278</v>
      </c>
      <c r="B274">
        <v>32679.35</v>
      </c>
    </row>
    <row r="275" spans="1:2" x14ac:dyDescent="0.3">
      <c r="A275" t="s">
        <v>279</v>
      </c>
      <c r="B275">
        <v>244417.03</v>
      </c>
    </row>
    <row r="276" spans="1:2" x14ac:dyDescent="0.3">
      <c r="A276" t="s">
        <v>280</v>
      </c>
      <c r="B276">
        <v>10.23</v>
      </c>
    </row>
    <row r="277" spans="1:2" x14ac:dyDescent="0.3">
      <c r="A277" t="s">
        <v>281</v>
      </c>
      <c r="B277">
        <v>9.6300000000000008</v>
      </c>
    </row>
    <row r="278" spans="1:2" x14ac:dyDescent="0.3">
      <c r="A278" t="s">
        <v>282</v>
      </c>
      <c r="B278">
        <v>99133.77</v>
      </c>
    </row>
    <row r="279" spans="1:2" x14ac:dyDescent="0.3">
      <c r="A279" t="s">
        <v>283</v>
      </c>
      <c r="B279">
        <v>709288.21</v>
      </c>
    </row>
    <row r="280" spans="1:2" x14ac:dyDescent="0.3">
      <c r="A280" t="s">
        <v>284</v>
      </c>
      <c r="B280">
        <v>71.55</v>
      </c>
    </row>
    <row r="281" spans="1:2" x14ac:dyDescent="0.3">
      <c r="A281" t="s">
        <v>285</v>
      </c>
      <c r="B281">
        <v>71.37</v>
      </c>
    </row>
    <row r="282" spans="1:2" x14ac:dyDescent="0.3">
      <c r="A282" t="s">
        <v>286</v>
      </c>
      <c r="B282">
        <v>84.52</v>
      </c>
    </row>
    <row r="283" spans="1:2" x14ac:dyDescent="0.3">
      <c r="A283" t="s">
        <v>287</v>
      </c>
      <c r="B283">
        <v>83.49</v>
      </c>
    </row>
    <row r="284" spans="1:2" x14ac:dyDescent="0.3">
      <c r="A284" t="s">
        <v>288</v>
      </c>
      <c r="B284">
        <v>1.05</v>
      </c>
    </row>
    <row r="285" spans="1:2" x14ac:dyDescent="0.3">
      <c r="A285" t="s">
        <v>289</v>
      </c>
      <c r="B285">
        <v>2.1</v>
      </c>
    </row>
    <row r="286" spans="1:2" x14ac:dyDescent="0.3">
      <c r="A286" t="s">
        <v>290</v>
      </c>
      <c r="B286">
        <v>1.6</v>
      </c>
    </row>
    <row r="287" spans="1:2" x14ac:dyDescent="0.3">
      <c r="A287" t="s">
        <v>291</v>
      </c>
      <c r="B287">
        <v>2.14</v>
      </c>
    </row>
    <row r="288" spans="1:2" x14ac:dyDescent="0.3">
      <c r="A288" t="s">
        <v>292</v>
      </c>
      <c r="B288">
        <v>96.82</v>
      </c>
    </row>
    <row r="289" spans="1:2" x14ac:dyDescent="0.3">
      <c r="A289" t="s">
        <v>293</v>
      </c>
      <c r="B289">
        <v>96.62</v>
      </c>
    </row>
    <row r="290" spans="1:2" x14ac:dyDescent="0.3">
      <c r="A290" t="s">
        <v>294</v>
      </c>
      <c r="B290">
        <v>77.760000000000005</v>
      </c>
    </row>
    <row r="291" spans="1:2" x14ac:dyDescent="0.3">
      <c r="A291" t="s">
        <v>295</v>
      </c>
      <c r="B291">
        <v>77.05</v>
      </c>
    </row>
    <row r="292" spans="1:2" x14ac:dyDescent="0.3">
      <c r="A292" t="s">
        <v>296</v>
      </c>
      <c r="B292">
        <v>96.96</v>
      </c>
    </row>
    <row r="293" spans="1:2" x14ac:dyDescent="0.3">
      <c r="A293" t="s">
        <v>297</v>
      </c>
      <c r="B293">
        <v>96.79</v>
      </c>
    </row>
    <row r="294" spans="1:2" x14ac:dyDescent="0.3">
      <c r="A294" t="s">
        <v>298</v>
      </c>
      <c r="B294">
        <v>91.85</v>
      </c>
    </row>
    <row r="295" spans="1:2" x14ac:dyDescent="0.3">
      <c r="A295" t="s">
        <v>299</v>
      </c>
      <c r="B295">
        <v>91</v>
      </c>
    </row>
    <row r="296" spans="1:2" x14ac:dyDescent="0.3">
      <c r="A296" t="s">
        <v>300</v>
      </c>
      <c r="B296">
        <v>81.17</v>
      </c>
    </row>
    <row r="297" spans="1:2" x14ac:dyDescent="0.3">
      <c r="A297" t="s">
        <v>301</v>
      </c>
      <c r="B297">
        <v>82.36</v>
      </c>
    </row>
    <row r="298" spans="1:2" x14ac:dyDescent="0.3">
      <c r="A298" t="s">
        <v>302</v>
      </c>
      <c r="B298">
        <v>81.03</v>
      </c>
    </row>
    <row r="299" spans="1:2" x14ac:dyDescent="0.3">
      <c r="A299" t="s">
        <v>303</v>
      </c>
      <c r="B299">
        <v>82.15</v>
      </c>
    </row>
    <row r="300" spans="1:2" x14ac:dyDescent="0.3">
      <c r="A300" t="s">
        <v>304</v>
      </c>
      <c r="B300">
        <v>78.7</v>
      </c>
    </row>
    <row r="301" spans="1:2" x14ac:dyDescent="0.3">
      <c r="A301" t="s">
        <v>305</v>
      </c>
      <c r="B301">
        <v>79.72</v>
      </c>
    </row>
    <row r="302" spans="1:2" x14ac:dyDescent="0.3">
      <c r="A302" t="s">
        <v>306</v>
      </c>
      <c r="B302">
        <v>78.33</v>
      </c>
    </row>
    <row r="303" spans="1:2" x14ac:dyDescent="0.3">
      <c r="A303" t="s">
        <v>307</v>
      </c>
      <c r="B303">
        <v>79.400000000000006</v>
      </c>
    </row>
    <row r="304" spans="1:2" x14ac:dyDescent="0.3">
      <c r="A304" t="s">
        <v>308</v>
      </c>
      <c r="B304">
        <v>97.25</v>
      </c>
    </row>
    <row r="305" spans="1:2" x14ac:dyDescent="0.3">
      <c r="A305" t="s">
        <v>309</v>
      </c>
      <c r="B305">
        <v>97.27</v>
      </c>
    </row>
    <row r="306" spans="1:2" x14ac:dyDescent="0.3">
      <c r="A306" t="s">
        <v>310</v>
      </c>
      <c r="B306">
        <v>84.58</v>
      </c>
    </row>
    <row r="307" spans="1:2" x14ac:dyDescent="0.3">
      <c r="A307" t="s">
        <v>311</v>
      </c>
      <c r="B307">
        <v>84.03</v>
      </c>
    </row>
    <row r="308" spans="1:2" x14ac:dyDescent="0.3">
      <c r="A308" t="s">
        <v>312</v>
      </c>
      <c r="B308">
        <v>90.72</v>
      </c>
    </row>
    <row r="309" spans="1:2" x14ac:dyDescent="0.3">
      <c r="A309" t="s">
        <v>313</v>
      </c>
      <c r="B309">
        <v>90.7</v>
      </c>
    </row>
    <row r="310" spans="1:2" x14ac:dyDescent="0.3">
      <c r="A310" t="s">
        <v>314</v>
      </c>
      <c r="B310">
        <v>72.67</v>
      </c>
    </row>
    <row r="311" spans="1:2" x14ac:dyDescent="0.3">
      <c r="A311" t="s">
        <v>315</v>
      </c>
      <c r="B311">
        <v>72.37</v>
      </c>
    </row>
    <row r="312" spans="1:2" x14ac:dyDescent="0.3">
      <c r="A312" t="s">
        <v>316</v>
      </c>
      <c r="B312">
        <v>976647.42</v>
      </c>
    </row>
    <row r="313" spans="1:2" x14ac:dyDescent="0.3">
      <c r="A313" t="s">
        <v>317</v>
      </c>
      <c r="B313">
        <v>7507374.6100000003</v>
      </c>
    </row>
    <row r="314" spans="1:2" x14ac:dyDescent="0.3">
      <c r="A314" t="s">
        <v>318</v>
      </c>
      <c r="B314">
        <v>7</v>
      </c>
    </row>
    <row r="315" spans="1:2" x14ac:dyDescent="0.3">
      <c r="A315" t="s">
        <v>319</v>
      </c>
      <c r="B315">
        <v>4</v>
      </c>
    </row>
    <row r="316" spans="1:2" x14ac:dyDescent="0.3">
      <c r="A316" t="s">
        <v>320</v>
      </c>
      <c r="B316">
        <v>24</v>
      </c>
    </row>
    <row r="317" spans="1:2" x14ac:dyDescent="0.3">
      <c r="A317" t="s">
        <v>321</v>
      </c>
      <c r="B317">
        <v>33</v>
      </c>
    </row>
    <row r="318" spans="1:2" x14ac:dyDescent="0.3">
      <c r="A318" t="s">
        <v>322</v>
      </c>
      <c r="B318">
        <v>72.7</v>
      </c>
    </row>
    <row r="319" spans="1:2" x14ac:dyDescent="0.3">
      <c r="A319" t="s">
        <v>323</v>
      </c>
      <c r="B319">
        <v>0.77</v>
      </c>
    </row>
    <row r="320" spans="1:2" x14ac:dyDescent="0.3">
      <c r="A320" t="s">
        <v>324</v>
      </c>
      <c r="B320">
        <v>1.01</v>
      </c>
    </row>
    <row r="321" spans="1:2" x14ac:dyDescent="0.3">
      <c r="A321" t="s">
        <v>325</v>
      </c>
      <c r="B321">
        <v>222310</v>
      </c>
    </row>
    <row r="322" spans="1:2" x14ac:dyDescent="0.3">
      <c r="A322" t="s">
        <v>326</v>
      </c>
      <c r="B322">
        <v>1735460</v>
      </c>
    </row>
    <row r="323" spans="1:2" x14ac:dyDescent="0.3">
      <c r="A323" t="s">
        <v>327</v>
      </c>
      <c r="B323">
        <v>220630</v>
      </c>
    </row>
    <row r="324" spans="1:2" x14ac:dyDescent="0.3">
      <c r="A324" t="s">
        <v>328</v>
      </c>
      <c r="B324">
        <v>1721300</v>
      </c>
    </row>
    <row r="325" spans="1:2" x14ac:dyDescent="0.3">
      <c r="A325" t="s">
        <v>329</v>
      </c>
      <c r="B325">
        <v>22063</v>
      </c>
    </row>
    <row r="326" spans="1:2" x14ac:dyDescent="0.3">
      <c r="A326" t="s">
        <v>330</v>
      </c>
      <c r="B326">
        <v>172130</v>
      </c>
    </row>
    <row r="327" spans="1:2" x14ac:dyDescent="0.3">
      <c r="A327" t="s">
        <v>331</v>
      </c>
      <c r="B327">
        <v>63200</v>
      </c>
    </row>
    <row r="328" spans="1:2" x14ac:dyDescent="0.3">
      <c r="A328" t="s">
        <v>332</v>
      </c>
      <c r="B328">
        <v>504565</v>
      </c>
    </row>
    <row r="329" spans="1:2" x14ac:dyDescent="0.3">
      <c r="A329" t="s">
        <v>333</v>
      </c>
      <c r="B329">
        <v>7030</v>
      </c>
    </row>
    <row r="330" spans="1:2" x14ac:dyDescent="0.3">
      <c r="A330" t="s">
        <v>334</v>
      </c>
      <c r="B330">
        <v>18650</v>
      </c>
    </row>
    <row r="331" spans="1:2" x14ac:dyDescent="0.3">
      <c r="A331" t="s">
        <v>335</v>
      </c>
      <c r="B331">
        <v>9180</v>
      </c>
    </row>
    <row r="332" spans="1:2" x14ac:dyDescent="0.3">
      <c r="A332" t="s">
        <v>336</v>
      </c>
      <c r="B332">
        <v>79340</v>
      </c>
    </row>
    <row r="333" spans="1:2" x14ac:dyDescent="0.3">
      <c r="A333" t="s">
        <v>337</v>
      </c>
      <c r="B333">
        <v>1111.8</v>
      </c>
    </row>
    <row r="334" spans="1:2" x14ac:dyDescent="0.3">
      <c r="A334" t="s">
        <v>338</v>
      </c>
      <c r="B334">
        <v>9051.2999999999993</v>
      </c>
    </row>
    <row r="335" spans="1:2" x14ac:dyDescent="0.3">
      <c r="A335" t="s">
        <v>339</v>
      </c>
      <c r="B335">
        <v>222310</v>
      </c>
    </row>
    <row r="336" spans="1:2" x14ac:dyDescent="0.3">
      <c r="A336" t="s">
        <v>340</v>
      </c>
      <c r="B336">
        <v>1735460</v>
      </c>
    </row>
    <row r="337" spans="1:2" x14ac:dyDescent="0.3">
      <c r="A337" t="s">
        <v>341</v>
      </c>
      <c r="B337">
        <v>42.29</v>
      </c>
    </row>
    <row r="338" spans="1:2" x14ac:dyDescent="0.3">
      <c r="A338" t="s">
        <v>342</v>
      </c>
      <c r="B338">
        <v>41.28</v>
      </c>
    </row>
    <row r="339" spans="1:2" x14ac:dyDescent="0.3">
      <c r="A339" t="s">
        <v>343</v>
      </c>
      <c r="B339">
        <v>400830</v>
      </c>
    </row>
    <row r="340" spans="1:2" x14ac:dyDescent="0.3">
      <c r="A340" t="s">
        <v>344</v>
      </c>
      <c r="B340">
        <v>2959670</v>
      </c>
    </row>
    <row r="341" spans="1:2" x14ac:dyDescent="0.3">
      <c r="A341" t="s">
        <v>345</v>
      </c>
      <c r="B341">
        <v>41.34</v>
      </c>
    </row>
    <row r="342" spans="1:2" x14ac:dyDescent="0.3">
      <c r="A342" t="s">
        <v>346</v>
      </c>
      <c r="B342">
        <v>40.200000000000003</v>
      </c>
    </row>
    <row r="343" spans="1:2" x14ac:dyDescent="0.3">
      <c r="A343" t="s">
        <v>347</v>
      </c>
      <c r="B343">
        <v>41.85</v>
      </c>
    </row>
    <row r="344" spans="1:2" x14ac:dyDescent="0.3">
      <c r="A344" t="s">
        <v>348</v>
      </c>
      <c r="B344">
        <v>43.65</v>
      </c>
    </row>
    <row r="345" spans="1:2" x14ac:dyDescent="0.3">
      <c r="A345" t="s">
        <v>349</v>
      </c>
      <c r="B345">
        <v>40.909999999999997</v>
      </c>
    </row>
    <row r="346" spans="1:2" x14ac:dyDescent="0.3">
      <c r="A346" t="s">
        <v>350</v>
      </c>
      <c r="B346">
        <v>42.51</v>
      </c>
    </row>
    <row r="347" spans="1:2" x14ac:dyDescent="0.3">
      <c r="A347" t="s">
        <v>351</v>
      </c>
      <c r="B347">
        <v>0</v>
      </c>
    </row>
    <row r="348" spans="1:2" x14ac:dyDescent="0.3">
      <c r="A348" t="s">
        <v>352</v>
      </c>
      <c r="B348">
        <v>0</v>
      </c>
    </row>
    <row r="349" spans="1:2" x14ac:dyDescent="0.3">
      <c r="A349" t="s">
        <v>353</v>
      </c>
      <c r="B349">
        <v>0</v>
      </c>
    </row>
    <row r="350" spans="1:2" x14ac:dyDescent="0.3">
      <c r="A350" t="s">
        <v>354</v>
      </c>
      <c r="B350">
        <v>0</v>
      </c>
    </row>
    <row r="351" spans="1:2" x14ac:dyDescent="0.3">
      <c r="A351" t="s">
        <v>355</v>
      </c>
      <c r="B351">
        <v>1239070</v>
      </c>
    </row>
    <row r="352" spans="1:2" x14ac:dyDescent="0.3">
      <c r="A352" t="s">
        <v>356</v>
      </c>
      <c r="B352">
        <v>9971333</v>
      </c>
    </row>
    <row r="353" spans="1:2" x14ac:dyDescent="0.3">
      <c r="A353" t="s">
        <v>357</v>
      </c>
      <c r="B353">
        <v>12.78</v>
      </c>
    </row>
    <row r="354" spans="1:2" x14ac:dyDescent="0.3">
      <c r="A354" t="s">
        <v>358</v>
      </c>
      <c r="B354">
        <v>13.54</v>
      </c>
    </row>
    <row r="355" spans="1:2" x14ac:dyDescent="0.3">
      <c r="A355" t="s">
        <v>359</v>
      </c>
      <c r="B355">
        <v>737552</v>
      </c>
    </row>
    <row r="356" spans="1:2" x14ac:dyDescent="0.3">
      <c r="A356" t="s">
        <v>360</v>
      </c>
      <c r="B356">
        <v>5992152</v>
      </c>
    </row>
    <row r="357" spans="1:2" x14ac:dyDescent="0.3">
      <c r="A357" t="s">
        <v>361</v>
      </c>
      <c r="B357">
        <v>7.61</v>
      </c>
    </row>
    <row r="358" spans="1:2" x14ac:dyDescent="0.3">
      <c r="A358" t="s">
        <v>362</v>
      </c>
      <c r="B358">
        <v>8.14</v>
      </c>
    </row>
    <row r="359" spans="1:2" x14ac:dyDescent="0.3">
      <c r="A359" t="s">
        <v>363</v>
      </c>
      <c r="B359">
        <v>1976622</v>
      </c>
    </row>
    <row r="360" spans="1:2" x14ac:dyDescent="0.3">
      <c r="A360" t="s">
        <v>364</v>
      </c>
      <c r="B360">
        <v>20.39</v>
      </c>
    </row>
    <row r="361" spans="1:2" x14ac:dyDescent="0.3">
      <c r="A361" t="s">
        <v>365</v>
      </c>
      <c r="B361">
        <v>15963485</v>
      </c>
    </row>
    <row r="362" spans="1:2" x14ac:dyDescent="0.3">
      <c r="A362" t="s">
        <v>366</v>
      </c>
      <c r="B362">
        <v>21.68</v>
      </c>
    </row>
    <row r="363" spans="1:2" x14ac:dyDescent="0.3">
      <c r="A363" t="s">
        <v>367</v>
      </c>
      <c r="B363">
        <v>20.170000000000002</v>
      </c>
    </row>
    <row r="364" spans="1:2" x14ac:dyDescent="0.3">
      <c r="A364" t="s">
        <v>368</v>
      </c>
      <c r="B364">
        <v>22.93</v>
      </c>
    </row>
    <row r="365" spans="1:2" x14ac:dyDescent="0.3">
      <c r="A365" t="s">
        <v>369</v>
      </c>
      <c r="B365">
        <v>229.283000710967</v>
      </c>
    </row>
    <row r="366" spans="1:2" x14ac:dyDescent="0.3">
      <c r="A366" t="s">
        <v>370</v>
      </c>
      <c r="B366">
        <v>5029050</v>
      </c>
    </row>
    <row r="367" spans="1:2" x14ac:dyDescent="0.3">
      <c r="A367" t="s">
        <v>371</v>
      </c>
      <c r="B367">
        <v>51.87</v>
      </c>
    </row>
    <row r="368" spans="1:2" x14ac:dyDescent="0.3">
      <c r="A368" t="s">
        <v>372</v>
      </c>
      <c r="B368">
        <v>43231250</v>
      </c>
    </row>
    <row r="369" spans="1:2" x14ac:dyDescent="0.3">
      <c r="A369" t="s">
        <v>373</v>
      </c>
      <c r="B369">
        <v>58.72</v>
      </c>
    </row>
    <row r="370" spans="1:2" x14ac:dyDescent="0.3">
      <c r="A370" t="s">
        <v>374</v>
      </c>
      <c r="B370">
        <v>2879900</v>
      </c>
    </row>
    <row r="371" spans="1:2" x14ac:dyDescent="0.3">
      <c r="A371" t="s">
        <v>375</v>
      </c>
      <c r="B371">
        <v>29.71</v>
      </c>
    </row>
    <row r="372" spans="1:2" x14ac:dyDescent="0.3">
      <c r="A372" t="s">
        <v>376</v>
      </c>
      <c r="B372">
        <v>24214773</v>
      </c>
    </row>
    <row r="373" spans="1:2" x14ac:dyDescent="0.3">
      <c r="A373" t="s">
        <v>377</v>
      </c>
      <c r="B373">
        <v>0</v>
      </c>
    </row>
    <row r="374" spans="1:2" x14ac:dyDescent="0.3">
      <c r="A374" t="s">
        <v>378</v>
      </c>
      <c r="B374">
        <v>0</v>
      </c>
    </row>
    <row r="375" spans="1:2" x14ac:dyDescent="0.3">
      <c r="A375" t="s">
        <v>379</v>
      </c>
      <c r="B375">
        <v>32.89</v>
      </c>
    </row>
    <row r="376" spans="1:2" x14ac:dyDescent="0.3">
      <c r="A376" t="s">
        <v>380</v>
      </c>
      <c r="B376">
        <v>271027.62</v>
      </c>
    </row>
    <row r="377" spans="1:2" x14ac:dyDescent="0.3">
      <c r="A377" t="s">
        <v>381</v>
      </c>
      <c r="B377">
        <v>27.96</v>
      </c>
    </row>
    <row r="378" spans="1:2" x14ac:dyDescent="0.3">
      <c r="A378" t="s">
        <v>382</v>
      </c>
      <c r="B378">
        <v>2075569.75</v>
      </c>
    </row>
    <row r="379" spans="1:2" x14ac:dyDescent="0.3">
      <c r="A379" t="s">
        <v>383</v>
      </c>
      <c r="B379">
        <v>28.19</v>
      </c>
    </row>
    <row r="380" spans="1:2" x14ac:dyDescent="0.3">
      <c r="A380" t="s">
        <v>384</v>
      </c>
      <c r="B380">
        <v>265087.90999999997</v>
      </c>
    </row>
    <row r="381" spans="1:2" x14ac:dyDescent="0.3">
      <c r="A381" t="s">
        <v>385</v>
      </c>
      <c r="B381">
        <v>27.34</v>
      </c>
    </row>
    <row r="382" spans="1:2" x14ac:dyDescent="0.3">
      <c r="A382" t="s">
        <v>386</v>
      </c>
      <c r="B382">
        <v>2020889.33</v>
      </c>
    </row>
    <row r="383" spans="1:2" x14ac:dyDescent="0.3">
      <c r="A383" t="s">
        <v>387</v>
      </c>
      <c r="B383">
        <v>208.45</v>
      </c>
    </row>
    <row r="384" spans="1:2" x14ac:dyDescent="0.3">
      <c r="A384" t="s">
        <v>388</v>
      </c>
      <c r="B384">
        <v>0</v>
      </c>
    </row>
    <row r="385" spans="1:2" x14ac:dyDescent="0.3">
      <c r="A385" t="s">
        <v>389</v>
      </c>
      <c r="B385">
        <v>0</v>
      </c>
    </row>
    <row r="386" spans="1:2" x14ac:dyDescent="0.3">
      <c r="A386" t="s">
        <v>390</v>
      </c>
      <c r="B386">
        <v>0</v>
      </c>
    </row>
    <row r="387" spans="1:2" x14ac:dyDescent="0.3">
      <c r="A387" t="s">
        <v>391</v>
      </c>
      <c r="B387">
        <v>0</v>
      </c>
    </row>
    <row r="388" spans="1:2" x14ac:dyDescent="0.3">
      <c r="A388" t="s">
        <v>392</v>
      </c>
      <c r="B388">
        <v>0</v>
      </c>
    </row>
    <row r="389" spans="1:2" x14ac:dyDescent="0.3">
      <c r="A389" t="s">
        <v>393</v>
      </c>
      <c r="B389">
        <v>0</v>
      </c>
    </row>
    <row r="390" spans="1:2" x14ac:dyDescent="0.3">
      <c r="A390" t="s">
        <v>394</v>
      </c>
      <c r="B390">
        <v>1.5</v>
      </c>
    </row>
    <row r="391" spans="1:2" x14ac:dyDescent="0.3">
      <c r="A391" t="s">
        <v>395</v>
      </c>
      <c r="B391">
        <v>1.85</v>
      </c>
    </row>
    <row r="392" spans="1:2" x14ac:dyDescent="0.3">
      <c r="A392" t="s">
        <v>396</v>
      </c>
      <c r="B392">
        <v>8.0500000000000007</v>
      </c>
    </row>
    <row r="393" spans="1:2" x14ac:dyDescent="0.3">
      <c r="A393" t="s">
        <v>397</v>
      </c>
      <c r="B393">
        <v>8.0399999999999991</v>
      </c>
    </row>
    <row r="394" spans="1:2" x14ac:dyDescent="0.3">
      <c r="A394" t="s">
        <v>398</v>
      </c>
      <c r="B394">
        <v>19.2</v>
      </c>
    </row>
    <row r="395" spans="1:2" x14ac:dyDescent="0.3">
      <c r="A395" t="s">
        <v>399</v>
      </c>
      <c r="B395">
        <v>19.71</v>
      </c>
    </row>
    <row r="396" spans="1:2" x14ac:dyDescent="0.3">
      <c r="A396" t="s">
        <v>400</v>
      </c>
      <c r="B396">
        <v>101.9</v>
      </c>
    </row>
    <row r="397" spans="1:2" x14ac:dyDescent="0.3">
      <c r="A397" t="s">
        <v>401</v>
      </c>
      <c r="B397">
        <v>89.01</v>
      </c>
    </row>
    <row r="398" spans="1:2" x14ac:dyDescent="0.3">
      <c r="A398" t="s">
        <v>402</v>
      </c>
      <c r="B398">
        <v>22.5</v>
      </c>
    </row>
    <row r="399" spans="1:2" x14ac:dyDescent="0.3">
      <c r="A399" t="s">
        <v>403</v>
      </c>
      <c r="B399">
        <v>22.83</v>
      </c>
    </row>
    <row r="400" spans="1:2" x14ac:dyDescent="0.3">
      <c r="A400" t="s">
        <v>404</v>
      </c>
      <c r="B400">
        <v>82.9</v>
      </c>
    </row>
    <row r="401" spans="1:2" x14ac:dyDescent="0.3">
      <c r="A401" t="s">
        <v>405</v>
      </c>
      <c r="B401">
        <v>80.75</v>
      </c>
    </row>
    <row r="402" spans="1:2" x14ac:dyDescent="0.3">
      <c r="A402" t="s">
        <v>406</v>
      </c>
      <c r="B402">
        <v>240</v>
      </c>
    </row>
    <row r="403" spans="1:2" x14ac:dyDescent="0.3">
      <c r="A403" t="s">
        <v>407</v>
      </c>
      <c r="B403">
        <v>1871</v>
      </c>
    </row>
    <row r="404" spans="1:2" x14ac:dyDescent="0.3">
      <c r="A404" t="s">
        <v>408</v>
      </c>
      <c r="B404">
        <v>92.47</v>
      </c>
    </row>
    <row r="405" spans="1:2" x14ac:dyDescent="0.3">
      <c r="A405" t="s">
        <v>409</v>
      </c>
      <c r="B405">
        <v>94.36</v>
      </c>
    </row>
    <row r="406" spans="1:2" x14ac:dyDescent="0.3">
      <c r="A406" t="s">
        <v>410</v>
      </c>
      <c r="B406">
        <v>0</v>
      </c>
    </row>
    <row r="407" spans="1:2" x14ac:dyDescent="0.3">
      <c r="A407" t="s">
        <v>411</v>
      </c>
      <c r="B407">
        <v>0</v>
      </c>
    </row>
    <row r="408" spans="1:2" x14ac:dyDescent="0.3">
      <c r="A408" t="s">
        <v>412</v>
      </c>
      <c r="B408">
        <v>1580</v>
      </c>
    </row>
    <row r="409" spans="1:2" x14ac:dyDescent="0.3">
      <c r="A409" t="s">
        <v>413</v>
      </c>
      <c r="B409">
        <v>1000</v>
      </c>
    </row>
    <row r="410" spans="1:2" x14ac:dyDescent="0.3">
      <c r="A410" t="s">
        <v>414</v>
      </c>
      <c r="B410">
        <v>0</v>
      </c>
    </row>
    <row r="411" spans="1:2" x14ac:dyDescent="0.3">
      <c r="A411" t="s">
        <v>415</v>
      </c>
      <c r="B411">
        <v>1.6297060340299999E-2</v>
      </c>
    </row>
    <row r="412" spans="1:2" x14ac:dyDescent="0.3">
      <c r="A412" t="s">
        <v>416</v>
      </c>
      <c r="B412">
        <v>1.03145951521E-2</v>
      </c>
    </row>
    <row r="413" spans="1:2" x14ac:dyDescent="0.3">
      <c r="A413" t="s">
        <v>417</v>
      </c>
      <c r="B413">
        <v>0</v>
      </c>
    </row>
    <row r="414" spans="1:2" x14ac:dyDescent="0.3">
      <c r="A414" t="s">
        <v>418</v>
      </c>
      <c r="B414">
        <v>21790</v>
      </c>
    </row>
    <row r="415" spans="1:2" x14ac:dyDescent="0.3">
      <c r="A415" t="s">
        <v>419</v>
      </c>
      <c r="B415">
        <v>13840</v>
      </c>
    </row>
    <row r="416" spans="1:2" x14ac:dyDescent="0.3">
      <c r="A416" t="s">
        <v>420</v>
      </c>
      <c r="B416">
        <v>0</v>
      </c>
    </row>
    <row r="417" spans="1:2" x14ac:dyDescent="0.3">
      <c r="A417" t="s">
        <v>421</v>
      </c>
      <c r="B417">
        <v>0.3</v>
      </c>
    </row>
    <row r="418" spans="1:2" x14ac:dyDescent="0.3">
      <c r="A418" t="s">
        <v>422</v>
      </c>
      <c r="B418">
        <v>0.19</v>
      </c>
    </row>
    <row r="419" spans="1:2" x14ac:dyDescent="0.3">
      <c r="A419" t="s">
        <v>423</v>
      </c>
      <c r="B419">
        <v>0</v>
      </c>
    </row>
    <row r="420" spans="1:2" x14ac:dyDescent="0.3">
      <c r="A420" t="s">
        <v>424</v>
      </c>
      <c r="B420">
        <v>258</v>
      </c>
    </row>
    <row r="421" spans="1:2" x14ac:dyDescent="0.3">
      <c r="A421" t="s">
        <v>425</v>
      </c>
      <c r="B421">
        <v>703</v>
      </c>
    </row>
    <row r="422" spans="1:2" x14ac:dyDescent="0.3">
      <c r="A422" t="s">
        <v>426</v>
      </c>
      <c r="B422">
        <v>1865</v>
      </c>
    </row>
    <row r="423" spans="1:2" x14ac:dyDescent="0.3">
      <c r="A423" t="s">
        <v>427</v>
      </c>
      <c r="B423">
        <v>17317</v>
      </c>
    </row>
    <row r="424" spans="1:2" x14ac:dyDescent="0.3">
      <c r="A424" t="s">
        <v>428</v>
      </c>
      <c r="B424">
        <v>121972</v>
      </c>
    </row>
    <row r="425" spans="1:2" x14ac:dyDescent="0.3">
      <c r="A425" t="s">
        <v>429</v>
      </c>
      <c r="B425">
        <v>410010</v>
      </c>
    </row>
    <row r="426" spans="1:2" x14ac:dyDescent="0.3">
      <c r="A426" t="s">
        <v>430</v>
      </c>
      <c r="B426">
        <v>3039010</v>
      </c>
    </row>
    <row r="427" spans="1:2" x14ac:dyDescent="0.3">
      <c r="A427" t="s">
        <v>431</v>
      </c>
      <c r="B427">
        <v>42.29</v>
      </c>
    </row>
    <row r="428" spans="1:2" x14ac:dyDescent="0.3">
      <c r="A428" t="s">
        <v>432</v>
      </c>
      <c r="B428">
        <v>41.28</v>
      </c>
    </row>
    <row r="429" spans="1:2" x14ac:dyDescent="0.3">
      <c r="A429" t="s">
        <v>433</v>
      </c>
      <c r="B429">
        <v>62</v>
      </c>
    </row>
    <row r="430" spans="1:2" x14ac:dyDescent="0.3">
      <c r="A430" t="s">
        <v>434</v>
      </c>
      <c r="B430">
        <v>13950</v>
      </c>
    </row>
    <row r="431" spans="1:2" x14ac:dyDescent="0.3">
      <c r="A431" t="s">
        <v>435</v>
      </c>
      <c r="B431">
        <v>17</v>
      </c>
    </row>
    <row r="432" spans="1:2" x14ac:dyDescent="0.3">
      <c r="A432" t="s">
        <v>436</v>
      </c>
      <c r="B432">
        <v>1037</v>
      </c>
    </row>
    <row r="433" spans="1:2" x14ac:dyDescent="0.3">
      <c r="A433" t="s">
        <v>437</v>
      </c>
      <c r="B433">
        <v>47</v>
      </c>
    </row>
    <row r="434" spans="1:2" x14ac:dyDescent="0.3">
      <c r="A434" t="s">
        <v>438</v>
      </c>
      <c r="B434">
        <v>1974</v>
      </c>
    </row>
    <row r="435" spans="1:2" x14ac:dyDescent="0.3">
      <c r="A435" t="s">
        <v>439</v>
      </c>
      <c r="B435">
        <v>11</v>
      </c>
    </row>
    <row r="436" spans="1:2" x14ac:dyDescent="0.3">
      <c r="A436" t="s">
        <v>440</v>
      </c>
      <c r="B436">
        <v>264</v>
      </c>
    </row>
    <row r="437" spans="1:2" x14ac:dyDescent="0.3">
      <c r="A437" t="s">
        <v>441</v>
      </c>
      <c r="B437">
        <v>92.18</v>
      </c>
    </row>
    <row r="438" spans="1:2" x14ac:dyDescent="0.3">
      <c r="A438" t="s">
        <v>442</v>
      </c>
      <c r="B438">
        <v>92.32</v>
      </c>
    </row>
    <row r="439" spans="1:2" x14ac:dyDescent="0.3">
      <c r="A439" t="s">
        <v>443</v>
      </c>
      <c r="B439">
        <v>82.51</v>
      </c>
    </row>
    <row r="440" spans="1:2" x14ac:dyDescent="0.3">
      <c r="A440" t="s">
        <v>444</v>
      </c>
      <c r="B440">
        <v>81.510000000000005</v>
      </c>
    </row>
    <row r="441" spans="1:2" x14ac:dyDescent="0.3">
      <c r="A441" t="s">
        <v>445</v>
      </c>
      <c r="B441">
        <v>89.51</v>
      </c>
    </row>
    <row r="442" spans="1:2" x14ac:dyDescent="0.3">
      <c r="A442" t="s">
        <v>446</v>
      </c>
      <c r="B442">
        <v>88.3</v>
      </c>
    </row>
    <row r="443" spans="1:2" x14ac:dyDescent="0.3">
      <c r="A443" t="s">
        <v>447</v>
      </c>
      <c r="B443">
        <v>176850</v>
      </c>
    </row>
    <row r="444" spans="1:2" x14ac:dyDescent="0.3">
      <c r="A444" t="s">
        <v>448</v>
      </c>
      <c r="B444">
        <v>1278261</v>
      </c>
    </row>
    <row r="445" spans="1:2" x14ac:dyDescent="0.3">
      <c r="A445" t="s">
        <v>449</v>
      </c>
      <c r="B445">
        <v>93.89</v>
      </c>
    </row>
    <row r="446" spans="1:2" x14ac:dyDescent="0.3">
      <c r="A446" t="s">
        <v>450</v>
      </c>
      <c r="B446">
        <v>93.95</v>
      </c>
    </row>
    <row r="447" spans="1:2" x14ac:dyDescent="0.3">
      <c r="A447" t="s">
        <v>451</v>
      </c>
      <c r="B447">
        <v>70.180000000000007</v>
      </c>
    </row>
    <row r="448" spans="1:2" x14ac:dyDescent="0.3">
      <c r="A448" t="s">
        <v>452</v>
      </c>
      <c r="B448">
        <v>71.010000000000005</v>
      </c>
    </row>
    <row r="449" spans="1:2" x14ac:dyDescent="0.3">
      <c r="A449" t="s">
        <v>453</v>
      </c>
      <c r="B449">
        <v>74.75</v>
      </c>
    </row>
    <row r="450" spans="1:2" x14ac:dyDescent="0.3">
      <c r="A450" t="s">
        <v>454</v>
      </c>
      <c r="B450">
        <v>75.58</v>
      </c>
    </row>
    <row r="451" spans="1:2" x14ac:dyDescent="0.3">
      <c r="A451" t="s">
        <v>455</v>
      </c>
      <c r="B451">
        <v>28000</v>
      </c>
    </row>
    <row r="452" spans="1:2" x14ac:dyDescent="0.3">
      <c r="A452" t="s">
        <v>456</v>
      </c>
      <c r="B452">
        <v>137450</v>
      </c>
    </row>
    <row r="453" spans="1:2" x14ac:dyDescent="0.3">
      <c r="A453" t="s">
        <v>457</v>
      </c>
      <c r="B453">
        <v>94.75</v>
      </c>
    </row>
    <row r="454" spans="1:2" x14ac:dyDescent="0.3">
      <c r="A454" t="s">
        <v>458</v>
      </c>
      <c r="B454">
        <v>94.74</v>
      </c>
    </row>
    <row r="455" spans="1:2" x14ac:dyDescent="0.3">
      <c r="A455" t="s">
        <v>459</v>
      </c>
      <c r="B455">
        <v>66.45</v>
      </c>
    </row>
    <row r="456" spans="1:2" x14ac:dyDescent="0.3">
      <c r="A456" t="s">
        <v>460</v>
      </c>
      <c r="B456">
        <v>66.540000000000006</v>
      </c>
    </row>
    <row r="457" spans="1:2" x14ac:dyDescent="0.3">
      <c r="A457" t="s">
        <v>461</v>
      </c>
      <c r="B457">
        <v>70.14</v>
      </c>
    </row>
    <row r="458" spans="1:2" x14ac:dyDescent="0.3">
      <c r="A458" t="s">
        <v>462</v>
      </c>
      <c r="B458">
        <v>70.23</v>
      </c>
    </row>
    <row r="459" spans="1:2" x14ac:dyDescent="0.3">
      <c r="A459" t="s">
        <v>463</v>
      </c>
      <c r="B459">
        <v>85790</v>
      </c>
    </row>
    <row r="460" spans="1:2" x14ac:dyDescent="0.3">
      <c r="A460" t="s">
        <v>464</v>
      </c>
      <c r="B460">
        <v>655595</v>
      </c>
    </row>
    <row r="461" spans="1:2" x14ac:dyDescent="0.3">
      <c r="A461" t="s">
        <v>465</v>
      </c>
      <c r="B461">
        <v>0</v>
      </c>
    </row>
    <row r="462" spans="1:2" x14ac:dyDescent="0.3">
      <c r="A462" t="s">
        <v>466</v>
      </c>
      <c r="B462">
        <v>0</v>
      </c>
    </row>
    <row r="463" spans="1:2" x14ac:dyDescent="0.3">
      <c r="A463" t="s">
        <v>467</v>
      </c>
      <c r="B463">
        <v>0</v>
      </c>
    </row>
    <row r="464" spans="1:2" x14ac:dyDescent="0.3">
      <c r="A464" t="s">
        <v>468</v>
      </c>
      <c r="B464">
        <v>0</v>
      </c>
    </row>
    <row r="465" spans="1:2" x14ac:dyDescent="0.3">
      <c r="A465" t="s">
        <v>469</v>
      </c>
      <c r="B465">
        <v>0</v>
      </c>
    </row>
    <row r="466" spans="1:2" x14ac:dyDescent="0.3">
      <c r="A466" t="s">
        <v>470</v>
      </c>
      <c r="B466">
        <v>0</v>
      </c>
    </row>
    <row r="467" spans="1:2" x14ac:dyDescent="0.3">
      <c r="A467" t="s">
        <v>471</v>
      </c>
      <c r="B467">
        <v>0</v>
      </c>
    </row>
    <row r="468" spans="1:2" x14ac:dyDescent="0.3">
      <c r="A468" t="s">
        <v>472</v>
      </c>
      <c r="B468">
        <v>0</v>
      </c>
    </row>
    <row r="469" spans="1:2" x14ac:dyDescent="0.3">
      <c r="A469" t="s">
        <v>473</v>
      </c>
      <c r="B469">
        <v>0</v>
      </c>
    </row>
    <row r="470" spans="1:2" x14ac:dyDescent="0.3">
      <c r="A470" t="s">
        <v>474</v>
      </c>
      <c r="B470">
        <v>0</v>
      </c>
    </row>
    <row r="471" spans="1:2" x14ac:dyDescent="0.3">
      <c r="A471" t="s">
        <v>475</v>
      </c>
      <c r="B471">
        <v>0</v>
      </c>
    </row>
    <row r="472" spans="1:2" x14ac:dyDescent="0.3">
      <c r="A472" t="s">
        <v>476</v>
      </c>
      <c r="B472">
        <v>0</v>
      </c>
    </row>
    <row r="473" spans="1:2" x14ac:dyDescent="0.3">
      <c r="A473" t="s">
        <v>477</v>
      </c>
      <c r="B473">
        <v>0</v>
      </c>
    </row>
    <row r="474" spans="1:2" x14ac:dyDescent="0.3">
      <c r="A474" t="s">
        <v>478</v>
      </c>
      <c r="B474">
        <v>0</v>
      </c>
    </row>
    <row r="475" spans="1:2" x14ac:dyDescent="0.3">
      <c r="A475" t="s">
        <v>479</v>
      </c>
      <c r="B475">
        <v>0</v>
      </c>
    </row>
    <row r="476" spans="1:2" x14ac:dyDescent="0.3">
      <c r="A476" t="s">
        <v>480</v>
      </c>
      <c r="B476">
        <v>0</v>
      </c>
    </row>
    <row r="477" spans="1:2" x14ac:dyDescent="0.3">
      <c r="A477" t="s">
        <v>481</v>
      </c>
      <c r="B477">
        <v>0</v>
      </c>
    </row>
    <row r="478" spans="1:2" x14ac:dyDescent="0.3">
      <c r="A478" t="s">
        <v>482</v>
      </c>
      <c r="B478">
        <v>0</v>
      </c>
    </row>
    <row r="479" spans="1:2" x14ac:dyDescent="0.3">
      <c r="A479" t="s">
        <v>483</v>
      </c>
      <c r="B479">
        <v>0</v>
      </c>
    </row>
    <row r="480" spans="1:2" x14ac:dyDescent="0.3">
      <c r="A480" t="s">
        <v>484</v>
      </c>
      <c r="B480">
        <v>0</v>
      </c>
    </row>
    <row r="481" spans="1:2" x14ac:dyDescent="0.3">
      <c r="A481" t="s">
        <v>485</v>
      </c>
      <c r="B481">
        <v>0</v>
      </c>
    </row>
    <row r="482" spans="1:2" x14ac:dyDescent="0.3">
      <c r="A482" t="s">
        <v>486</v>
      </c>
      <c r="B482">
        <v>0</v>
      </c>
    </row>
    <row r="483" spans="1:2" x14ac:dyDescent="0.3">
      <c r="A483" t="s">
        <v>487</v>
      </c>
      <c r="B483">
        <v>0</v>
      </c>
    </row>
    <row r="484" spans="1:2" x14ac:dyDescent="0.3">
      <c r="A484" t="s">
        <v>488</v>
      </c>
      <c r="B484">
        <v>0</v>
      </c>
    </row>
    <row r="485" spans="1:2" x14ac:dyDescent="0.3">
      <c r="A485" t="s">
        <v>489</v>
      </c>
      <c r="B485">
        <v>0</v>
      </c>
    </row>
    <row r="486" spans="1:2" x14ac:dyDescent="0.3">
      <c r="A486" t="s">
        <v>490</v>
      </c>
      <c r="B486">
        <v>0</v>
      </c>
    </row>
    <row r="487" spans="1:2" x14ac:dyDescent="0.3">
      <c r="A487" t="s">
        <v>491</v>
      </c>
      <c r="B487">
        <v>0</v>
      </c>
    </row>
    <row r="488" spans="1:2" x14ac:dyDescent="0.3">
      <c r="A488" t="s">
        <v>492</v>
      </c>
      <c r="B488">
        <v>0</v>
      </c>
    </row>
    <row r="489" spans="1:2" x14ac:dyDescent="0.3">
      <c r="A489" t="s">
        <v>493</v>
      </c>
      <c r="B489">
        <v>0</v>
      </c>
    </row>
    <row r="490" spans="1:2" x14ac:dyDescent="0.3">
      <c r="A490" t="s">
        <v>494</v>
      </c>
      <c r="B490">
        <v>0</v>
      </c>
    </row>
    <row r="491" spans="1:2" x14ac:dyDescent="0.3">
      <c r="A491" t="s">
        <v>495</v>
      </c>
      <c r="B491">
        <v>0</v>
      </c>
    </row>
    <row r="492" spans="1:2" x14ac:dyDescent="0.3">
      <c r="A492" t="s">
        <v>496</v>
      </c>
      <c r="B492">
        <v>0</v>
      </c>
    </row>
    <row r="493" spans="1:2" x14ac:dyDescent="0.3">
      <c r="A493" t="s">
        <v>497</v>
      </c>
      <c r="B493">
        <v>0</v>
      </c>
    </row>
    <row r="494" spans="1:2" x14ac:dyDescent="0.3">
      <c r="A494" t="s">
        <v>498</v>
      </c>
      <c r="B494">
        <v>0</v>
      </c>
    </row>
    <row r="495" spans="1:2" x14ac:dyDescent="0.3">
      <c r="A495" t="s">
        <v>499</v>
      </c>
      <c r="B495">
        <v>0</v>
      </c>
    </row>
    <row r="496" spans="1:2" x14ac:dyDescent="0.3">
      <c r="A496" t="s">
        <v>500</v>
      </c>
      <c r="B496">
        <v>0</v>
      </c>
    </row>
    <row r="497" spans="1:2" x14ac:dyDescent="0.3">
      <c r="A497" t="s">
        <v>501</v>
      </c>
      <c r="B497">
        <v>0</v>
      </c>
    </row>
    <row r="498" spans="1:2" x14ac:dyDescent="0.3">
      <c r="A498" t="s">
        <v>502</v>
      </c>
      <c r="B498">
        <v>0</v>
      </c>
    </row>
    <row r="499" spans="1:2" x14ac:dyDescent="0.3">
      <c r="A499" t="s">
        <v>503</v>
      </c>
      <c r="B499">
        <v>0</v>
      </c>
    </row>
    <row r="500" spans="1:2" x14ac:dyDescent="0.3">
      <c r="A500" t="s">
        <v>504</v>
      </c>
      <c r="B500">
        <v>0</v>
      </c>
    </row>
    <row r="501" spans="1:2" x14ac:dyDescent="0.3">
      <c r="A501" t="s">
        <v>505</v>
      </c>
      <c r="B501">
        <v>0</v>
      </c>
    </row>
    <row r="502" spans="1:2" x14ac:dyDescent="0.3">
      <c r="A502" t="s">
        <v>506</v>
      </c>
      <c r="B502">
        <v>0</v>
      </c>
    </row>
    <row r="503" spans="1:2" x14ac:dyDescent="0.3">
      <c r="A503" t="s">
        <v>507</v>
      </c>
      <c r="B503">
        <v>0</v>
      </c>
    </row>
    <row r="504" spans="1:2" x14ac:dyDescent="0.3">
      <c r="A504" t="s">
        <v>508</v>
      </c>
      <c r="B504">
        <v>0</v>
      </c>
    </row>
    <row r="505" spans="1:2" x14ac:dyDescent="0.3">
      <c r="A505" t="s">
        <v>509</v>
      </c>
      <c r="B505">
        <v>0</v>
      </c>
    </row>
    <row r="506" spans="1:2" x14ac:dyDescent="0.3">
      <c r="A506" t="s">
        <v>510</v>
      </c>
      <c r="B506">
        <v>0</v>
      </c>
    </row>
    <row r="507" spans="1:2" x14ac:dyDescent="0.3">
      <c r="A507" t="s">
        <v>511</v>
      </c>
      <c r="B507">
        <v>0</v>
      </c>
    </row>
    <row r="508" spans="1:2" x14ac:dyDescent="0.3">
      <c r="A508" t="s">
        <v>512</v>
      </c>
      <c r="B508">
        <v>0</v>
      </c>
    </row>
    <row r="509" spans="1:2" x14ac:dyDescent="0.3">
      <c r="A509" t="s">
        <v>513</v>
      </c>
      <c r="B509">
        <v>79.23</v>
      </c>
    </row>
    <row r="510" spans="1:2" x14ac:dyDescent="0.3">
      <c r="A510" t="s">
        <v>514</v>
      </c>
      <c r="B510">
        <v>79.069999999999993</v>
      </c>
    </row>
    <row r="511" spans="1:2" x14ac:dyDescent="0.3">
      <c r="A511" t="s">
        <v>515</v>
      </c>
      <c r="B511">
        <v>55.37</v>
      </c>
    </row>
    <row r="512" spans="1:2" x14ac:dyDescent="0.3">
      <c r="A512" t="s">
        <v>516</v>
      </c>
      <c r="B512">
        <v>55.39</v>
      </c>
    </row>
    <row r="513" spans="1:2" x14ac:dyDescent="0.3">
      <c r="A513" t="s">
        <v>517</v>
      </c>
      <c r="B513">
        <v>69.89</v>
      </c>
    </row>
    <row r="514" spans="1:2" x14ac:dyDescent="0.3">
      <c r="A514" t="s">
        <v>518</v>
      </c>
      <c r="B514">
        <v>70.05</v>
      </c>
    </row>
    <row r="515" spans="1:2" x14ac:dyDescent="0.3">
      <c r="A515" t="s">
        <v>519</v>
      </c>
      <c r="B515">
        <v>80.319999999999993</v>
      </c>
    </row>
    <row r="516" spans="1:2" x14ac:dyDescent="0.3">
      <c r="A516" t="s">
        <v>520</v>
      </c>
      <c r="B516">
        <v>80.7</v>
      </c>
    </row>
    <row r="517" spans="1:2" x14ac:dyDescent="0.3">
      <c r="A517" t="s">
        <v>521</v>
      </c>
      <c r="B517">
        <v>45.97</v>
      </c>
    </row>
    <row r="518" spans="1:2" x14ac:dyDescent="0.3">
      <c r="A518" t="s">
        <v>522</v>
      </c>
      <c r="B518">
        <v>46.54</v>
      </c>
    </row>
    <row r="519" spans="1:2" x14ac:dyDescent="0.3">
      <c r="A519" t="s">
        <v>523</v>
      </c>
      <c r="B519">
        <v>57.24</v>
      </c>
    </row>
    <row r="520" spans="1:2" x14ac:dyDescent="0.3">
      <c r="A520" t="s">
        <v>524</v>
      </c>
      <c r="B520">
        <v>57.67</v>
      </c>
    </row>
    <row r="521" spans="1:2" x14ac:dyDescent="0.3">
      <c r="A521" t="s">
        <v>525</v>
      </c>
      <c r="B521">
        <v>87.05</v>
      </c>
    </row>
    <row r="522" spans="1:2" x14ac:dyDescent="0.3">
      <c r="A522" t="s">
        <v>526</v>
      </c>
      <c r="B522">
        <v>87.64</v>
      </c>
    </row>
    <row r="523" spans="1:2" x14ac:dyDescent="0.3">
      <c r="A523" t="s">
        <v>527</v>
      </c>
      <c r="B523">
        <v>44.45</v>
      </c>
    </row>
    <row r="524" spans="1:2" x14ac:dyDescent="0.3">
      <c r="A524" t="s">
        <v>528</v>
      </c>
      <c r="B524">
        <v>43.4</v>
      </c>
    </row>
    <row r="525" spans="1:2" x14ac:dyDescent="0.3">
      <c r="A525" t="s">
        <v>529</v>
      </c>
      <c r="B525">
        <v>51.06</v>
      </c>
    </row>
    <row r="526" spans="1:2" x14ac:dyDescent="0.3">
      <c r="A526" t="s">
        <v>530</v>
      </c>
      <c r="B526">
        <v>49.52</v>
      </c>
    </row>
    <row r="527" spans="1:2" x14ac:dyDescent="0.3">
      <c r="A527" t="s">
        <v>531</v>
      </c>
      <c r="B527">
        <v>0</v>
      </c>
    </row>
    <row r="528" spans="1:2" x14ac:dyDescent="0.3">
      <c r="A528" t="s">
        <v>532</v>
      </c>
      <c r="B528">
        <v>0</v>
      </c>
    </row>
    <row r="529" spans="1:2" x14ac:dyDescent="0.3">
      <c r="A529" t="s">
        <v>533</v>
      </c>
      <c r="B529">
        <v>0</v>
      </c>
    </row>
    <row r="530" spans="1:2" x14ac:dyDescent="0.3">
      <c r="A530" t="s">
        <v>534</v>
      </c>
      <c r="B530">
        <v>0</v>
      </c>
    </row>
    <row r="531" spans="1:2" x14ac:dyDescent="0.3">
      <c r="A531" t="s">
        <v>535</v>
      </c>
      <c r="B531">
        <v>0</v>
      </c>
    </row>
    <row r="532" spans="1:2" x14ac:dyDescent="0.3">
      <c r="A532" t="s">
        <v>536</v>
      </c>
      <c r="B532">
        <v>0</v>
      </c>
    </row>
    <row r="533" spans="1:2" x14ac:dyDescent="0.3">
      <c r="A533" t="s">
        <v>537</v>
      </c>
      <c r="B533">
        <v>69.2</v>
      </c>
    </row>
    <row r="534" spans="1:2" x14ac:dyDescent="0.3">
      <c r="A534" t="s">
        <v>538</v>
      </c>
      <c r="B534">
        <v>69.3</v>
      </c>
    </row>
    <row r="535" spans="1:2" x14ac:dyDescent="0.3">
      <c r="A535" t="s">
        <v>539</v>
      </c>
      <c r="B535">
        <v>63.05</v>
      </c>
    </row>
    <row r="536" spans="1:2" x14ac:dyDescent="0.3">
      <c r="A536" t="s">
        <v>540</v>
      </c>
      <c r="B536">
        <v>62.48</v>
      </c>
    </row>
    <row r="537" spans="1:2" x14ac:dyDescent="0.3">
      <c r="A537" t="s">
        <v>541</v>
      </c>
      <c r="B537">
        <v>91.1</v>
      </c>
    </row>
    <row r="538" spans="1:2" x14ac:dyDescent="0.3">
      <c r="A538" t="s">
        <v>542</v>
      </c>
      <c r="B538">
        <v>90.16</v>
      </c>
    </row>
    <row r="539" spans="1:2" x14ac:dyDescent="0.3">
      <c r="A539" t="s">
        <v>543</v>
      </c>
      <c r="B539">
        <v>0</v>
      </c>
    </row>
    <row r="540" spans="1:2" x14ac:dyDescent="0.3">
      <c r="A540" t="s">
        <v>544</v>
      </c>
      <c r="B540">
        <v>0</v>
      </c>
    </row>
    <row r="541" spans="1:2" x14ac:dyDescent="0.3">
      <c r="A541" t="s">
        <v>545</v>
      </c>
      <c r="B541">
        <v>0</v>
      </c>
    </row>
    <row r="542" spans="1:2" x14ac:dyDescent="0.3">
      <c r="A542" t="s">
        <v>546</v>
      </c>
      <c r="B542">
        <v>0</v>
      </c>
    </row>
    <row r="543" spans="1:2" x14ac:dyDescent="0.3">
      <c r="A543" t="s">
        <v>547</v>
      </c>
      <c r="B543">
        <v>0</v>
      </c>
    </row>
    <row r="544" spans="1:2" x14ac:dyDescent="0.3">
      <c r="A544" t="s">
        <v>548</v>
      </c>
      <c r="B544">
        <v>0</v>
      </c>
    </row>
    <row r="545" spans="1:2" x14ac:dyDescent="0.3">
      <c r="A545" t="s">
        <v>549</v>
      </c>
      <c r="B545">
        <v>0</v>
      </c>
    </row>
    <row r="546" spans="1:2" x14ac:dyDescent="0.3">
      <c r="A546" t="s">
        <v>550</v>
      </c>
      <c r="B546">
        <v>0</v>
      </c>
    </row>
    <row r="547" spans="1:2" x14ac:dyDescent="0.3">
      <c r="A547" t="s">
        <v>551</v>
      </c>
      <c r="B547">
        <v>0</v>
      </c>
    </row>
    <row r="548" spans="1:2" x14ac:dyDescent="0.3">
      <c r="A548" t="s">
        <v>552</v>
      </c>
      <c r="B548">
        <v>0</v>
      </c>
    </row>
    <row r="549" spans="1:2" x14ac:dyDescent="0.3">
      <c r="A549" t="s">
        <v>553</v>
      </c>
      <c r="B549">
        <v>0</v>
      </c>
    </row>
    <row r="550" spans="1:2" x14ac:dyDescent="0.3">
      <c r="A550" t="s">
        <v>554</v>
      </c>
      <c r="B550">
        <v>0</v>
      </c>
    </row>
    <row r="551" spans="1:2" x14ac:dyDescent="0.3">
      <c r="A551" t="s">
        <v>555</v>
      </c>
      <c r="B551">
        <v>0</v>
      </c>
    </row>
    <row r="552" spans="1:2" x14ac:dyDescent="0.3">
      <c r="A552" t="s">
        <v>556</v>
      </c>
      <c r="B552">
        <v>0</v>
      </c>
    </row>
    <row r="553" spans="1:2" x14ac:dyDescent="0.3">
      <c r="A553" t="s">
        <v>557</v>
      </c>
      <c r="B553">
        <v>0</v>
      </c>
    </row>
    <row r="554" spans="1:2" x14ac:dyDescent="0.3">
      <c r="A554" t="s">
        <v>558</v>
      </c>
      <c r="B554">
        <v>0</v>
      </c>
    </row>
    <row r="555" spans="1:2" x14ac:dyDescent="0.3">
      <c r="A555" t="s">
        <v>559</v>
      </c>
      <c r="B555">
        <v>0</v>
      </c>
    </row>
    <row r="556" spans="1:2" x14ac:dyDescent="0.3">
      <c r="A556" t="s">
        <v>560</v>
      </c>
      <c r="B556">
        <v>0</v>
      </c>
    </row>
    <row r="557" spans="1:2" x14ac:dyDescent="0.3">
      <c r="A557" t="s">
        <v>561</v>
      </c>
      <c r="B557">
        <v>0</v>
      </c>
    </row>
    <row r="558" spans="1:2" x14ac:dyDescent="0.3">
      <c r="A558" t="s">
        <v>562</v>
      </c>
      <c r="B558">
        <v>0</v>
      </c>
    </row>
    <row r="559" spans="1:2" x14ac:dyDescent="0.3">
      <c r="A559" t="s">
        <v>563</v>
      </c>
      <c r="B559">
        <v>0</v>
      </c>
    </row>
    <row r="560" spans="1:2" x14ac:dyDescent="0.3">
      <c r="A560" t="s">
        <v>564</v>
      </c>
      <c r="B560">
        <v>0</v>
      </c>
    </row>
    <row r="561" spans="1:2" x14ac:dyDescent="0.3">
      <c r="A561" t="s">
        <v>565</v>
      </c>
      <c r="B561">
        <v>0</v>
      </c>
    </row>
    <row r="562" spans="1:2" x14ac:dyDescent="0.3">
      <c r="A562" t="s">
        <v>566</v>
      </c>
      <c r="B562">
        <v>0</v>
      </c>
    </row>
    <row r="563" spans="1:2" x14ac:dyDescent="0.3">
      <c r="A563" t="s">
        <v>567</v>
      </c>
      <c r="B563">
        <v>0</v>
      </c>
    </row>
    <row r="564" spans="1:2" x14ac:dyDescent="0.3">
      <c r="A564" t="s">
        <v>568</v>
      </c>
      <c r="B564">
        <v>0</v>
      </c>
    </row>
    <row r="565" spans="1:2" x14ac:dyDescent="0.3">
      <c r="A565" t="s">
        <v>569</v>
      </c>
      <c r="B565">
        <v>0</v>
      </c>
    </row>
    <row r="566" spans="1:2" x14ac:dyDescent="0.3">
      <c r="A566" t="s">
        <v>570</v>
      </c>
      <c r="B566">
        <v>0</v>
      </c>
    </row>
    <row r="567" spans="1:2" x14ac:dyDescent="0.3">
      <c r="A567" t="s">
        <v>571</v>
      </c>
      <c r="B567">
        <v>0</v>
      </c>
    </row>
    <row r="568" spans="1:2" x14ac:dyDescent="0.3">
      <c r="A568" t="s">
        <v>572</v>
      </c>
      <c r="B568">
        <v>0</v>
      </c>
    </row>
    <row r="569" spans="1:2" x14ac:dyDescent="0.3">
      <c r="A569" t="s">
        <v>573</v>
      </c>
      <c r="B569">
        <v>100.02</v>
      </c>
    </row>
    <row r="570" spans="1:2" x14ac:dyDescent="0.3">
      <c r="A570" t="s">
        <v>574</v>
      </c>
      <c r="B570">
        <v>99.88</v>
      </c>
    </row>
    <row r="571" spans="1:2" x14ac:dyDescent="0.3">
      <c r="A571" t="s">
        <v>575</v>
      </c>
      <c r="B571">
        <v>86.21</v>
      </c>
    </row>
    <row r="572" spans="1:2" x14ac:dyDescent="0.3">
      <c r="A572" t="s">
        <v>576</v>
      </c>
      <c r="B572">
        <v>86.45</v>
      </c>
    </row>
    <row r="573" spans="1:2" x14ac:dyDescent="0.3">
      <c r="A573" t="s">
        <v>577</v>
      </c>
      <c r="B573">
        <v>85.65</v>
      </c>
    </row>
    <row r="574" spans="1:2" x14ac:dyDescent="0.3">
      <c r="A574" t="s">
        <v>578</v>
      </c>
      <c r="B574">
        <v>85.65</v>
      </c>
    </row>
    <row r="575" spans="1:2" x14ac:dyDescent="0.3">
      <c r="A575" t="s">
        <v>579</v>
      </c>
      <c r="B575">
        <v>99.35</v>
      </c>
    </row>
    <row r="576" spans="1:2" x14ac:dyDescent="0.3">
      <c r="A576" t="s">
        <v>580</v>
      </c>
      <c r="B576">
        <v>99.23</v>
      </c>
    </row>
    <row r="577" spans="1:2" x14ac:dyDescent="0.3">
      <c r="A577" t="s">
        <v>581</v>
      </c>
      <c r="B577">
        <v>68.02</v>
      </c>
    </row>
    <row r="578" spans="1:2" x14ac:dyDescent="0.3">
      <c r="A578" t="s">
        <v>582</v>
      </c>
      <c r="B578">
        <v>68.09</v>
      </c>
    </row>
    <row r="579" spans="1:2" x14ac:dyDescent="0.3">
      <c r="A579" t="s">
        <v>583</v>
      </c>
      <c r="B579">
        <v>65.849999999999994</v>
      </c>
    </row>
    <row r="580" spans="1:2" x14ac:dyDescent="0.3">
      <c r="A580" t="s">
        <v>584</v>
      </c>
      <c r="B580">
        <v>65.599999999999994</v>
      </c>
    </row>
    <row r="581" spans="1:2" x14ac:dyDescent="0.3">
      <c r="A581" t="s">
        <v>585</v>
      </c>
      <c r="B581">
        <v>96.8</v>
      </c>
    </row>
    <row r="582" spans="1:2" x14ac:dyDescent="0.3">
      <c r="A582" t="s">
        <v>586</v>
      </c>
      <c r="B582">
        <v>96.34</v>
      </c>
    </row>
    <row r="583" spans="1:2" x14ac:dyDescent="0.3">
      <c r="A583" t="s">
        <v>587</v>
      </c>
      <c r="B583">
        <v>0</v>
      </c>
    </row>
    <row r="584" spans="1:2" x14ac:dyDescent="0.3">
      <c r="A584" t="s">
        <v>588</v>
      </c>
      <c r="B584">
        <v>0</v>
      </c>
    </row>
    <row r="585" spans="1:2" x14ac:dyDescent="0.3">
      <c r="A585" t="s">
        <v>589</v>
      </c>
      <c r="B585">
        <v>0</v>
      </c>
    </row>
    <row r="586" spans="1:2" x14ac:dyDescent="0.3">
      <c r="A586" t="s">
        <v>590</v>
      </c>
      <c r="B586">
        <v>0</v>
      </c>
    </row>
    <row r="587" spans="1:2" x14ac:dyDescent="0.3">
      <c r="A587" t="s">
        <v>591</v>
      </c>
      <c r="B587">
        <v>0</v>
      </c>
    </row>
    <row r="588" spans="1:2" x14ac:dyDescent="0.3">
      <c r="A588" t="s">
        <v>592</v>
      </c>
      <c r="B588">
        <v>0</v>
      </c>
    </row>
    <row r="589" spans="1:2" x14ac:dyDescent="0.3">
      <c r="A589" t="s">
        <v>593</v>
      </c>
      <c r="B589">
        <v>0</v>
      </c>
    </row>
    <row r="590" spans="1:2" x14ac:dyDescent="0.3">
      <c r="A590" t="s">
        <v>594</v>
      </c>
      <c r="B590">
        <v>0</v>
      </c>
    </row>
    <row r="591" spans="1:2" x14ac:dyDescent="0.3">
      <c r="A591" t="s">
        <v>595</v>
      </c>
      <c r="B591">
        <v>0</v>
      </c>
    </row>
    <row r="592" spans="1:2" x14ac:dyDescent="0.3">
      <c r="A592" t="s">
        <v>596</v>
      </c>
      <c r="B592">
        <v>0</v>
      </c>
    </row>
    <row r="593" spans="1:2" x14ac:dyDescent="0.3">
      <c r="A593" t="s">
        <v>597</v>
      </c>
      <c r="B593">
        <v>0</v>
      </c>
    </row>
    <row r="594" spans="1:2" x14ac:dyDescent="0.3">
      <c r="A594" t="s">
        <v>598</v>
      </c>
      <c r="B594">
        <v>0</v>
      </c>
    </row>
    <row r="595" spans="1:2" x14ac:dyDescent="0.3">
      <c r="A595" t="s">
        <v>599</v>
      </c>
      <c r="B595">
        <v>98.26</v>
      </c>
    </row>
    <row r="596" spans="1:2" x14ac:dyDescent="0.3">
      <c r="A596" t="s">
        <v>600</v>
      </c>
      <c r="B596">
        <v>98.24</v>
      </c>
    </row>
    <row r="597" spans="1:2" x14ac:dyDescent="0.3">
      <c r="A597" t="s">
        <v>601</v>
      </c>
      <c r="B597">
        <v>95.11</v>
      </c>
    </row>
    <row r="598" spans="1:2" x14ac:dyDescent="0.3">
      <c r="A598" t="s">
        <v>602</v>
      </c>
      <c r="B598">
        <v>95.08</v>
      </c>
    </row>
    <row r="599" spans="1:2" x14ac:dyDescent="0.3">
      <c r="A599" t="s">
        <v>603</v>
      </c>
      <c r="B599">
        <v>96.8</v>
      </c>
    </row>
    <row r="600" spans="1:2" x14ac:dyDescent="0.3">
      <c r="A600" t="s">
        <v>604</v>
      </c>
      <c r="B600">
        <v>96.78</v>
      </c>
    </row>
    <row r="601" spans="1:2" x14ac:dyDescent="0.3">
      <c r="A601" t="s">
        <v>605</v>
      </c>
      <c r="B601">
        <v>37.119999999999997</v>
      </c>
    </row>
    <row r="602" spans="1:2" x14ac:dyDescent="0.3">
      <c r="A602" t="s">
        <v>606</v>
      </c>
      <c r="B602">
        <v>737.88</v>
      </c>
    </row>
    <row r="603" spans="1:2" x14ac:dyDescent="0.3">
      <c r="A603" t="s">
        <v>607</v>
      </c>
      <c r="B603">
        <v>163.88</v>
      </c>
    </row>
    <row r="604" spans="1:2" x14ac:dyDescent="0.3">
      <c r="A604" t="s">
        <v>608</v>
      </c>
      <c r="B604">
        <v>2920.17</v>
      </c>
    </row>
    <row r="605" spans="1:2" x14ac:dyDescent="0.3">
      <c r="A605" t="s">
        <v>609</v>
      </c>
      <c r="B605" t="s">
        <v>610</v>
      </c>
    </row>
    <row r="606" spans="1:2" x14ac:dyDescent="0.3">
      <c r="A606" t="s">
        <v>611</v>
      </c>
      <c r="B606" t="s">
        <v>610</v>
      </c>
    </row>
    <row r="607" spans="1:2" x14ac:dyDescent="0.3">
      <c r="A607" t="s">
        <v>612</v>
      </c>
      <c r="B607">
        <v>0</v>
      </c>
    </row>
    <row r="608" spans="1:2" x14ac:dyDescent="0.3">
      <c r="A608" t="s">
        <v>613</v>
      </c>
      <c r="B608">
        <v>2745</v>
      </c>
    </row>
    <row r="609" spans="1:2" x14ac:dyDescent="0.3">
      <c r="A609" t="s">
        <v>614</v>
      </c>
      <c r="B609">
        <v>717.5</v>
      </c>
    </row>
    <row r="610" spans="1:2" x14ac:dyDescent="0.3">
      <c r="A610" t="s">
        <v>615</v>
      </c>
      <c r="B610">
        <v>4183</v>
      </c>
    </row>
    <row r="611" spans="1:2" x14ac:dyDescent="0.3">
      <c r="A611" t="s">
        <v>616</v>
      </c>
      <c r="B611">
        <v>7.0000000000000007E-2</v>
      </c>
    </row>
    <row r="612" spans="1:2" x14ac:dyDescent="0.3">
      <c r="A612" t="s">
        <v>617</v>
      </c>
      <c r="B612">
        <v>0.06</v>
      </c>
    </row>
    <row r="613" spans="1:2" x14ac:dyDescent="0.3">
      <c r="A613" t="s">
        <v>618</v>
      </c>
      <c r="B613">
        <v>2411</v>
      </c>
    </row>
    <row r="614" spans="1:2" x14ac:dyDescent="0.3">
      <c r="A614" t="s">
        <v>619</v>
      </c>
      <c r="B614">
        <v>15582.5</v>
      </c>
    </row>
    <row r="615" spans="1:2" x14ac:dyDescent="0.3">
      <c r="A615" t="s">
        <v>620</v>
      </c>
      <c r="B615">
        <v>0.25</v>
      </c>
    </row>
    <row r="616" spans="1:2" x14ac:dyDescent="0.3">
      <c r="A616" t="s">
        <v>621</v>
      </c>
      <c r="B616">
        <v>0.21</v>
      </c>
    </row>
    <row r="617" spans="1:2" x14ac:dyDescent="0.3">
      <c r="A617" t="s">
        <v>622</v>
      </c>
      <c r="B617">
        <v>0</v>
      </c>
    </row>
    <row r="618" spans="1:2" x14ac:dyDescent="0.3">
      <c r="A618" t="s">
        <v>623</v>
      </c>
      <c r="B618">
        <v>0</v>
      </c>
    </row>
    <row r="619" spans="1:2" x14ac:dyDescent="0.3">
      <c r="A619" t="s">
        <v>624</v>
      </c>
      <c r="B619">
        <v>0</v>
      </c>
    </row>
    <row r="620" spans="1:2" x14ac:dyDescent="0.3">
      <c r="A620" t="s">
        <v>625</v>
      </c>
      <c r="B620">
        <v>0</v>
      </c>
    </row>
    <row r="621" spans="1:2" x14ac:dyDescent="0.3">
      <c r="A621" t="s">
        <v>626</v>
      </c>
      <c r="B621">
        <v>0</v>
      </c>
    </row>
    <row r="622" spans="1:2" x14ac:dyDescent="0.3">
      <c r="A622" t="s">
        <v>627</v>
      </c>
      <c r="B622">
        <v>0</v>
      </c>
    </row>
    <row r="623" spans="1:2" x14ac:dyDescent="0.3">
      <c r="A623" t="s">
        <v>628</v>
      </c>
      <c r="B623">
        <v>0</v>
      </c>
    </row>
    <row r="624" spans="1:2" x14ac:dyDescent="0.3">
      <c r="A624" t="s">
        <v>629</v>
      </c>
      <c r="B624">
        <v>0</v>
      </c>
    </row>
    <row r="625" spans="1:2" x14ac:dyDescent="0.3">
      <c r="A625" t="s">
        <v>630</v>
      </c>
      <c r="B625">
        <v>2125</v>
      </c>
    </row>
    <row r="626" spans="1:2" x14ac:dyDescent="0.3">
      <c r="A626" t="s">
        <v>631</v>
      </c>
      <c r="B626">
        <v>11780</v>
      </c>
    </row>
    <row r="627" spans="1:2" x14ac:dyDescent="0.3">
      <c r="A627" t="s">
        <v>632</v>
      </c>
      <c r="B627">
        <v>0.22</v>
      </c>
    </row>
    <row r="628" spans="1:2" x14ac:dyDescent="0.3">
      <c r="A628" t="s">
        <v>633</v>
      </c>
      <c r="B628">
        <v>0.16</v>
      </c>
    </row>
    <row r="629" spans="1:2" x14ac:dyDescent="0.3">
      <c r="A629" t="s">
        <v>634</v>
      </c>
      <c r="B629">
        <v>2000</v>
      </c>
    </row>
    <row r="630" spans="1:2" x14ac:dyDescent="0.3">
      <c r="A630" t="s">
        <v>635</v>
      </c>
      <c r="B630">
        <v>14450</v>
      </c>
    </row>
    <row r="631" spans="1:2" x14ac:dyDescent="0.3">
      <c r="A631" t="s">
        <v>636</v>
      </c>
      <c r="B631">
        <v>0.21</v>
      </c>
    </row>
    <row r="632" spans="1:2" x14ac:dyDescent="0.3">
      <c r="A632" t="s">
        <v>637</v>
      </c>
      <c r="B632">
        <v>0.2</v>
      </c>
    </row>
    <row r="633" spans="1:2" x14ac:dyDescent="0.3">
      <c r="A633" t="s">
        <v>638</v>
      </c>
      <c r="B633">
        <v>187</v>
      </c>
    </row>
    <row r="634" spans="1:2" x14ac:dyDescent="0.3">
      <c r="A634" t="s">
        <v>639</v>
      </c>
      <c r="B634">
        <v>1407</v>
      </c>
    </row>
    <row r="635" spans="1:2" x14ac:dyDescent="0.3">
      <c r="A635" t="s">
        <v>640</v>
      </c>
      <c r="B635">
        <v>0.02</v>
      </c>
    </row>
    <row r="636" spans="1:2" x14ac:dyDescent="0.3">
      <c r="A636" t="s">
        <v>641</v>
      </c>
      <c r="B636">
        <v>0.02</v>
      </c>
    </row>
    <row r="637" spans="1:2" x14ac:dyDescent="0.3">
      <c r="A637" t="s">
        <v>642</v>
      </c>
      <c r="B637">
        <v>866</v>
      </c>
    </row>
    <row r="638" spans="1:2" x14ac:dyDescent="0.3">
      <c r="A638" t="s">
        <v>643</v>
      </c>
      <c r="B638">
        <v>7970</v>
      </c>
    </row>
    <row r="639" spans="1:2" x14ac:dyDescent="0.3">
      <c r="A639" t="s">
        <v>644</v>
      </c>
      <c r="B639">
        <v>0.09</v>
      </c>
    </row>
    <row r="640" spans="1:2" x14ac:dyDescent="0.3">
      <c r="A640" t="s">
        <v>645</v>
      </c>
      <c r="B640">
        <v>0.11</v>
      </c>
    </row>
    <row r="641" spans="1:2" x14ac:dyDescent="0.3">
      <c r="A641" t="s">
        <v>646</v>
      </c>
      <c r="B641">
        <v>1030.5</v>
      </c>
    </row>
    <row r="642" spans="1:2" x14ac:dyDescent="0.3">
      <c r="A642" t="s">
        <v>647</v>
      </c>
      <c r="B642">
        <v>12513</v>
      </c>
    </row>
    <row r="643" spans="1:2" x14ac:dyDescent="0.3">
      <c r="A643" t="s">
        <v>648</v>
      </c>
      <c r="B643">
        <v>0.11</v>
      </c>
    </row>
    <row r="644" spans="1:2" x14ac:dyDescent="0.3">
      <c r="A644" t="s">
        <v>649</v>
      </c>
      <c r="B644">
        <v>0.17</v>
      </c>
    </row>
    <row r="645" spans="1:2" x14ac:dyDescent="0.3">
      <c r="A645" t="s">
        <v>650</v>
      </c>
      <c r="B645">
        <v>530</v>
      </c>
    </row>
    <row r="646" spans="1:2" x14ac:dyDescent="0.3">
      <c r="A646" t="s">
        <v>651</v>
      </c>
      <c r="B646">
        <v>1915</v>
      </c>
    </row>
    <row r="647" spans="1:2" x14ac:dyDescent="0.3">
      <c r="A647" t="s">
        <v>652</v>
      </c>
      <c r="B647">
        <v>0.05</v>
      </c>
    </row>
    <row r="648" spans="1:2" x14ac:dyDescent="0.3">
      <c r="A648" t="s">
        <v>653</v>
      </c>
      <c r="B648">
        <v>0.03</v>
      </c>
    </row>
    <row r="649" spans="1:2" x14ac:dyDescent="0.3">
      <c r="A649" t="s">
        <v>654</v>
      </c>
      <c r="B649">
        <v>2700</v>
      </c>
    </row>
    <row r="650" spans="1:2" x14ac:dyDescent="0.3">
      <c r="A650" t="s">
        <v>655</v>
      </c>
      <c r="B650">
        <v>0</v>
      </c>
    </row>
    <row r="651" spans="1:2" x14ac:dyDescent="0.3">
      <c r="A651" t="s">
        <v>656</v>
      </c>
      <c r="B651">
        <v>1100</v>
      </c>
    </row>
    <row r="652" spans="1:2" x14ac:dyDescent="0.3">
      <c r="A652" t="s">
        <v>657</v>
      </c>
      <c r="B652">
        <v>700</v>
      </c>
    </row>
    <row r="653" spans="1:2" x14ac:dyDescent="0.3">
      <c r="A653" t="s">
        <v>658</v>
      </c>
      <c r="B653">
        <v>0</v>
      </c>
    </row>
    <row r="654" spans="1:2" x14ac:dyDescent="0.3">
      <c r="A654" t="s">
        <v>659</v>
      </c>
      <c r="B654">
        <v>0</v>
      </c>
    </row>
    <row r="655" spans="1:2" x14ac:dyDescent="0.3">
      <c r="A655" t="s">
        <v>660</v>
      </c>
      <c r="B655">
        <v>36</v>
      </c>
    </row>
    <row r="656" spans="1:2" x14ac:dyDescent="0.3">
      <c r="A656" t="s">
        <v>661</v>
      </c>
      <c r="B656">
        <v>36</v>
      </c>
    </row>
    <row r="657" spans="1:2" x14ac:dyDescent="0.3">
      <c r="A657" t="s">
        <v>662</v>
      </c>
      <c r="B657">
        <v>41</v>
      </c>
    </row>
    <row r="658" spans="1:2" x14ac:dyDescent="0.3">
      <c r="A658" t="s">
        <v>663</v>
      </c>
      <c r="B658">
        <v>37</v>
      </c>
    </row>
    <row r="659" spans="1:2" x14ac:dyDescent="0.3">
      <c r="A659" t="s">
        <v>664</v>
      </c>
      <c r="B659">
        <v>56</v>
      </c>
    </row>
    <row r="660" spans="1:2" x14ac:dyDescent="0.3">
      <c r="A660" t="s">
        <v>665</v>
      </c>
      <c r="B660">
        <v>54</v>
      </c>
    </row>
    <row r="661" spans="1:2" x14ac:dyDescent="0.3">
      <c r="A661" t="s">
        <v>666</v>
      </c>
      <c r="B661">
        <v>95</v>
      </c>
    </row>
    <row r="662" spans="1:2" x14ac:dyDescent="0.3">
      <c r="A662" t="s">
        <v>667</v>
      </c>
      <c r="B662">
        <v>90</v>
      </c>
    </row>
    <row r="663" spans="1:2" x14ac:dyDescent="0.3">
      <c r="A663" t="s">
        <v>668</v>
      </c>
      <c r="B663">
        <v>95</v>
      </c>
    </row>
    <row r="664" spans="1:2" x14ac:dyDescent="0.3">
      <c r="A664" t="s">
        <v>669</v>
      </c>
      <c r="B664">
        <v>89</v>
      </c>
    </row>
    <row r="665" spans="1:2" x14ac:dyDescent="0.3">
      <c r="A665" t="s">
        <v>670</v>
      </c>
      <c r="B665">
        <v>98</v>
      </c>
    </row>
    <row r="666" spans="1:2" x14ac:dyDescent="0.3">
      <c r="A666" t="s">
        <v>671</v>
      </c>
      <c r="B666">
        <v>97</v>
      </c>
    </row>
    <row r="667" spans="1:2" x14ac:dyDescent="0.3">
      <c r="A667" t="s">
        <v>672</v>
      </c>
      <c r="B667">
        <v>0.03</v>
      </c>
    </row>
    <row r="668" spans="1:2" x14ac:dyDescent="0.3">
      <c r="A668" t="s">
        <v>673</v>
      </c>
      <c r="B668">
        <v>0.03</v>
      </c>
    </row>
    <row r="669" spans="1:2" x14ac:dyDescent="0.3">
      <c r="A669" t="s">
        <v>674</v>
      </c>
      <c r="B669">
        <v>0</v>
      </c>
    </row>
    <row r="670" spans="1:2" x14ac:dyDescent="0.3">
      <c r="A670" t="s">
        <v>675</v>
      </c>
      <c r="B670">
        <v>0.03</v>
      </c>
    </row>
    <row r="671" spans="1:2" x14ac:dyDescent="0.3">
      <c r="A671" t="s">
        <v>676</v>
      </c>
      <c r="B671">
        <v>0.03</v>
      </c>
    </row>
    <row r="672" spans="1:2" x14ac:dyDescent="0.3">
      <c r="A672" t="s">
        <v>677</v>
      </c>
      <c r="B672">
        <v>0.03</v>
      </c>
    </row>
    <row r="673" spans="1:2" x14ac:dyDescent="0.3">
      <c r="A673" t="s">
        <v>678</v>
      </c>
      <c r="B673">
        <v>0</v>
      </c>
    </row>
    <row r="674" spans="1:2" x14ac:dyDescent="0.3">
      <c r="A674" t="s">
        <v>679</v>
      </c>
      <c r="B674">
        <v>0.03</v>
      </c>
    </row>
    <row r="675" spans="1:2" x14ac:dyDescent="0.3">
      <c r="A675" t="s">
        <v>680</v>
      </c>
      <c r="B675">
        <v>0.03</v>
      </c>
    </row>
    <row r="676" spans="1:2" x14ac:dyDescent="0.3">
      <c r="A676" t="s">
        <v>681</v>
      </c>
      <c r="B676">
        <v>0.03</v>
      </c>
    </row>
    <row r="677" spans="1:2" x14ac:dyDescent="0.3">
      <c r="A677" t="s">
        <v>682</v>
      </c>
      <c r="B677">
        <v>0</v>
      </c>
    </row>
    <row r="678" spans="1:2" x14ac:dyDescent="0.3">
      <c r="A678" t="s">
        <v>683</v>
      </c>
      <c r="B678">
        <v>0.03</v>
      </c>
    </row>
    <row r="679" spans="1:2" x14ac:dyDescent="0.3">
      <c r="A679" t="s">
        <v>684</v>
      </c>
      <c r="B679">
        <v>0</v>
      </c>
    </row>
    <row r="680" spans="1:2" x14ac:dyDescent="0.3">
      <c r="A680" t="s">
        <v>685</v>
      </c>
      <c r="B680">
        <v>0.03</v>
      </c>
    </row>
    <row r="681" spans="1:2" x14ac:dyDescent="0.3">
      <c r="A681" t="s">
        <v>686</v>
      </c>
      <c r="B681">
        <v>0.03</v>
      </c>
    </row>
    <row r="682" spans="1:2" x14ac:dyDescent="0.3">
      <c r="A682" t="s">
        <v>687</v>
      </c>
      <c r="B682">
        <v>2.9000000000000001E-2</v>
      </c>
    </row>
    <row r="683" spans="1:2" x14ac:dyDescent="0.3">
      <c r="A683" t="s">
        <v>688</v>
      </c>
      <c r="B683">
        <v>312</v>
      </c>
    </row>
    <row r="684" spans="1:2" x14ac:dyDescent="0.3">
      <c r="A684" t="s">
        <v>689</v>
      </c>
      <c r="B684">
        <v>309.11</v>
      </c>
    </row>
    <row r="685" spans="1:2" x14ac:dyDescent="0.3">
      <c r="A685" t="s">
        <v>690</v>
      </c>
      <c r="B685">
        <v>104</v>
      </c>
    </row>
    <row r="686" spans="1:2" x14ac:dyDescent="0.3">
      <c r="A686" t="s">
        <v>691</v>
      </c>
      <c r="B686">
        <v>104.73</v>
      </c>
    </row>
    <row r="687" spans="1:2" x14ac:dyDescent="0.3">
      <c r="A687" t="s">
        <v>692</v>
      </c>
      <c r="B687">
        <v>818</v>
      </c>
    </row>
    <row r="688" spans="1:2" x14ac:dyDescent="0.3">
      <c r="A688" t="s">
        <v>693</v>
      </c>
      <c r="B688">
        <v>849.04</v>
      </c>
    </row>
    <row r="689" spans="1:2" x14ac:dyDescent="0.3">
      <c r="A689" t="s">
        <v>694</v>
      </c>
      <c r="B689">
        <v>1126</v>
      </c>
    </row>
    <row r="690" spans="1:2" x14ac:dyDescent="0.3">
      <c r="A690" t="s">
        <v>695</v>
      </c>
      <c r="B690">
        <v>1181.6400000000001</v>
      </c>
    </row>
    <row r="691" spans="1:2" x14ac:dyDescent="0.3">
      <c r="A691" t="s">
        <v>696</v>
      </c>
      <c r="B691">
        <v>99.26</v>
      </c>
    </row>
    <row r="692" spans="1:2" x14ac:dyDescent="0.3">
      <c r="A692" t="s">
        <v>697</v>
      </c>
      <c r="B692">
        <v>99.28</v>
      </c>
    </row>
    <row r="693" spans="1:2" x14ac:dyDescent="0.3">
      <c r="A693" t="s">
        <v>698</v>
      </c>
      <c r="B693">
        <v>78.87</v>
      </c>
    </row>
    <row r="694" spans="1:2" x14ac:dyDescent="0.3">
      <c r="A694" t="s">
        <v>699</v>
      </c>
      <c r="B694">
        <v>77.95</v>
      </c>
    </row>
    <row r="695" spans="1:2" x14ac:dyDescent="0.3">
      <c r="A695" t="s">
        <v>700</v>
      </c>
      <c r="B695">
        <v>75.290000000000006</v>
      </c>
    </row>
    <row r="696" spans="1:2" x14ac:dyDescent="0.3">
      <c r="A696" t="s">
        <v>701</v>
      </c>
      <c r="B696">
        <v>74.45</v>
      </c>
    </row>
    <row r="697" spans="1:2" x14ac:dyDescent="0.3">
      <c r="A697" t="s">
        <v>702</v>
      </c>
      <c r="B697">
        <v>16.190000000000001</v>
      </c>
    </row>
    <row r="698" spans="1:2" x14ac:dyDescent="0.3">
      <c r="A698" t="s">
        <v>703</v>
      </c>
      <c r="B698">
        <v>15.35</v>
      </c>
    </row>
    <row r="699" spans="1:2" x14ac:dyDescent="0.3">
      <c r="A699" t="s">
        <v>704</v>
      </c>
      <c r="B699">
        <v>310.55</v>
      </c>
    </row>
    <row r="700" spans="1:2" x14ac:dyDescent="0.3">
      <c r="A700" t="s">
        <v>705</v>
      </c>
      <c r="B700">
        <v>311.37</v>
      </c>
    </row>
    <row r="701" spans="1:2" x14ac:dyDescent="0.3">
      <c r="A701" t="s">
        <v>706</v>
      </c>
      <c r="B701">
        <v>623.07000000000005</v>
      </c>
    </row>
    <row r="702" spans="1:2" x14ac:dyDescent="0.3">
      <c r="A702" t="s">
        <v>707</v>
      </c>
      <c r="B702">
        <v>618.82000000000005</v>
      </c>
    </row>
    <row r="703" spans="1:2" x14ac:dyDescent="0.3">
      <c r="A703" t="s">
        <v>708</v>
      </c>
      <c r="B703">
        <v>25</v>
      </c>
    </row>
    <row r="704" spans="1:2" x14ac:dyDescent="0.3">
      <c r="A704" t="s">
        <v>709</v>
      </c>
      <c r="B704">
        <v>25</v>
      </c>
    </row>
    <row r="705" spans="1:2" x14ac:dyDescent="0.3">
      <c r="A705" t="s">
        <v>710</v>
      </c>
      <c r="B705">
        <v>7.99</v>
      </c>
    </row>
    <row r="706" spans="1:2" x14ac:dyDescent="0.3">
      <c r="A706" t="s">
        <v>711</v>
      </c>
      <c r="B706">
        <v>8.0399999999999991</v>
      </c>
    </row>
    <row r="707" spans="1:2" x14ac:dyDescent="0.3">
      <c r="A707" t="s">
        <v>712</v>
      </c>
      <c r="B707">
        <v>7.38</v>
      </c>
    </row>
    <row r="708" spans="1:2" x14ac:dyDescent="0.3">
      <c r="A708" t="s">
        <v>713</v>
      </c>
      <c r="B708">
        <v>7.48</v>
      </c>
    </row>
    <row r="709" spans="1:2" x14ac:dyDescent="0.3">
      <c r="A709" t="s">
        <v>714</v>
      </c>
      <c r="B709">
        <v>8.84</v>
      </c>
    </row>
    <row r="710" spans="1:2" x14ac:dyDescent="0.3">
      <c r="A710" t="s">
        <v>715</v>
      </c>
      <c r="B710">
        <v>9.09</v>
      </c>
    </row>
    <row r="711" spans="1:2" x14ac:dyDescent="0.3">
      <c r="A711" t="s">
        <v>716</v>
      </c>
      <c r="B711">
        <v>99.9</v>
      </c>
    </row>
    <row r="712" spans="1:2" x14ac:dyDescent="0.3">
      <c r="A712" t="s">
        <v>717</v>
      </c>
      <c r="B712">
        <v>99.9</v>
      </c>
    </row>
    <row r="713" spans="1:2" x14ac:dyDescent="0.3">
      <c r="A713" t="s">
        <v>718</v>
      </c>
      <c r="B713" s="2">
        <v>0</v>
      </c>
    </row>
    <row r="714" spans="1:2" x14ac:dyDescent="0.3">
      <c r="A714" t="s">
        <v>719</v>
      </c>
      <c r="B714" s="2">
        <v>0</v>
      </c>
    </row>
    <row r="715" spans="1:2" x14ac:dyDescent="0.3">
      <c r="A715" t="s">
        <v>720</v>
      </c>
      <c r="B715" s="2">
        <v>5.4166666666666703E-2</v>
      </c>
    </row>
    <row r="716" spans="1:2" x14ac:dyDescent="0.3">
      <c r="A716" t="s">
        <v>721</v>
      </c>
      <c r="B716" s="2">
        <v>0.240972222222222</v>
      </c>
    </row>
    <row r="717" spans="1:2" x14ac:dyDescent="0.3">
      <c r="A717" t="s">
        <v>722</v>
      </c>
      <c r="B717" s="2">
        <v>0</v>
      </c>
    </row>
    <row r="718" spans="1:2" x14ac:dyDescent="0.3">
      <c r="A718" t="s">
        <v>723</v>
      </c>
      <c r="B718" s="2">
        <v>0</v>
      </c>
    </row>
    <row r="719" spans="1:2" x14ac:dyDescent="0.3">
      <c r="A719" t="s">
        <v>724</v>
      </c>
      <c r="B719" s="2">
        <v>0</v>
      </c>
    </row>
    <row r="720" spans="1:2" x14ac:dyDescent="0.3">
      <c r="A720" t="s">
        <v>725</v>
      </c>
      <c r="B720" s="2">
        <v>0</v>
      </c>
    </row>
    <row r="721" spans="1:2" x14ac:dyDescent="0.3">
      <c r="A721" t="s">
        <v>726</v>
      </c>
      <c r="B721" s="2">
        <v>0</v>
      </c>
    </row>
    <row r="722" spans="1:2" x14ac:dyDescent="0.3">
      <c r="A722" t="s">
        <v>727</v>
      </c>
      <c r="B722" s="2">
        <v>5.5555555555555497E-3</v>
      </c>
    </row>
    <row r="723" spans="1:2" x14ac:dyDescent="0.3">
      <c r="A723" t="s">
        <v>728</v>
      </c>
      <c r="B723" s="2">
        <v>0</v>
      </c>
    </row>
    <row r="724" spans="1:2" x14ac:dyDescent="0.3">
      <c r="A724" t="s">
        <v>729</v>
      </c>
      <c r="B724" t="s">
        <v>730</v>
      </c>
    </row>
    <row r="725" spans="1:2" x14ac:dyDescent="0.3">
      <c r="A725" t="s">
        <v>731</v>
      </c>
      <c r="B725" s="2">
        <v>1.18055555555556E-2</v>
      </c>
    </row>
    <row r="726" spans="1:2" x14ac:dyDescent="0.3">
      <c r="A726" t="s">
        <v>732</v>
      </c>
      <c r="B726" s="2">
        <v>0.13472222222222199</v>
      </c>
    </row>
    <row r="727" spans="1:2" x14ac:dyDescent="0.3">
      <c r="A727" t="s">
        <v>733</v>
      </c>
      <c r="B727" s="2">
        <v>0</v>
      </c>
    </row>
    <row r="728" spans="1:2" x14ac:dyDescent="0.3">
      <c r="A728" t="s">
        <v>734</v>
      </c>
      <c r="B728" s="2">
        <v>1.18055555555556E-2</v>
      </c>
    </row>
    <row r="729" spans="1:2" x14ac:dyDescent="0.3">
      <c r="A729" t="s">
        <v>735</v>
      </c>
      <c r="B729" s="2">
        <v>6.9444444444444404E-4</v>
      </c>
    </row>
    <row r="730" spans="1:2" x14ac:dyDescent="0.3">
      <c r="A730" t="s">
        <v>736</v>
      </c>
      <c r="B730" s="2">
        <v>2.9861111111111099E-2</v>
      </c>
    </row>
    <row r="731" spans="1:2" x14ac:dyDescent="0.3">
      <c r="A731" t="s">
        <v>737</v>
      </c>
      <c r="B731" s="2">
        <v>0</v>
      </c>
    </row>
    <row r="732" spans="1:2" x14ac:dyDescent="0.3">
      <c r="A732" t="s">
        <v>738</v>
      </c>
      <c r="B732" s="2">
        <v>0</v>
      </c>
    </row>
    <row r="733" spans="1:2" x14ac:dyDescent="0.3">
      <c r="A733" t="s">
        <v>739</v>
      </c>
      <c r="B733" s="2">
        <v>4.8611111111111103E-3</v>
      </c>
    </row>
    <row r="734" spans="1:2" x14ac:dyDescent="0.3">
      <c r="A734" t="s">
        <v>740</v>
      </c>
      <c r="B734" s="2">
        <v>1.0416666666666701E-2</v>
      </c>
    </row>
    <row r="735" spans="1:2" x14ac:dyDescent="0.3">
      <c r="A735" t="s">
        <v>741</v>
      </c>
      <c r="B735" s="2">
        <v>0</v>
      </c>
    </row>
    <row r="736" spans="1:2" x14ac:dyDescent="0.3">
      <c r="A736" t="s">
        <v>742</v>
      </c>
      <c r="B736" s="2">
        <v>0</v>
      </c>
    </row>
    <row r="737" spans="1:2" x14ac:dyDescent="0.3">
      <c r="A737" t="s">
        <v>743</v>
      </c>
      <c r="B737" s="2">
        <v>0</v>
      </c>
    </row>
    <row r="738" spans="1:2" x14ac:dyDescent="0.3">
      <c r="A738" t="s">
        <v>744</v>
      </c>
      <c r="B738" s="2">
        <v>0</v>
      </c>
    </row>
    <row r="739" spans="1:2" x14ac:dyDescent="0.3">
      <c r="A739" t="s">
        <v>745</v>
      </c>
      <c r="B739" s="2">
        <v>0</v>
      </c>
    </row>
    <row r="740" spans="1:2" x14ac:dyDescent="0.3">
      <c r="A740" t="s">
        <v>746</v>
      </c>
      <c r="B740" s="2">
        <v>1.38888888888889E-3</v>
      </c>
    </row>
    <row r="741" spans="1:2" x14ac:dyDescent="0.3">
      <c r="A741" t="s">
        <v>747</v>
      </c>
      <c r="B741" s="2">
        <v>0</v>
      </c>
    </row>
    <row r="742" spans="1:2" x14ac:dyDescent="0.3">
      <c r="A742" t="s">
        <v>748</v>
      </c>
      <c r="B742" s="2">
        <v>0</v>
      </c>
    </row>
    <row r="743" spans="1:2" x14ac:dyDescent="0.3">
      <c r="A743" t="s">
        <v>749</v>
      </c>
      <c r="B743" s="2">
        <v>0</v>
      </c>
    </row>
    <row r="744" spans="1:2" x14ac:dyDescent="0.3">
      <c r="A744" t="s">
        <v>750</v>
      </c>
      <c r="B744" s="2">
        <v>0</v>
      </c>
    </row>
    <row r="745" spans="1:2" x14ac:dyDescent="0.3">
      <c r="A745" t="s">
        <v>751</v>
      </c>
      <c r="B745" s="2">
        <v>0</v>
      </c>
    </row>
    <row r="746" spans="1:2" x14ac:dyDescent="0.3">
      <c r="A746" t="s">
        <v>752</v>
      </c>
      <c r="B746" s="2">
        <v>0</v>
      </c>
    </row>
    <row r="747" spans="1:2" x14ac:dyDescent="0.3">
      <c r="A747" t="s">
        <v>753</v>
      </c>
      <c r="B747" s="2">
        <v>0</v>
      </c>
    </row>
    <row r="748" spans="1:2" x14ac:dyDescent="0.3">
      <c r="A748" t="s">
        <v>754</v>
      </c>
      <c r="B748" s="2">
        <v>0</v>
      </c>
    </row>
    <row r="749" spans="1:2" x14ac:dyDescent="0.3">
      <c r="A749" t="s">
        <v>755</v>
      </c>
      <c r="B749" s="2">
        <v>0</v>
      </c>
    </row>
    <row r="750" spans="1:2" x14ac:dyDescent="0.3">
      <c r="A750" t="s">
        <v>756</v>
      </c>
      <c r="B750" s="2">
        <v>0</v>
      </c>
    </row>
    <row r="751" spans="1:2" x14ac:dyDescent="0.3">
      <c r="A751" t="s">
        <v>757</v>
      </c>
      <c r="B751" s="2">
        <v>2.0833333333333298E-3</v>
      </c>
    </row>
    <row r="752" spans="1:2" x14ac:dyDescent="0.3">
      <c r="A752" t="s">
        <v>758</v>
      </c>
      <c r="B752" s="2">
        <v>2.7777777777777801E-2</v>
      </c>
    </row>
    <row r="753" spans="1:2" x14ac:dyDescent="0.3">
      <c r="A753" t="s">
        <v>759</v>
      </c>
      <c r="B753" s="2">
        <v>0</v>
      </c>
    </row>
    <row r="754" spans="1:2" x14ac:dyDescent="0.3">
      <c r="A754" t="s">
        <v>760</v>
      </c>
      <c r="B754" s="2">
        <v>0</v>
      </c>
    </row>
    <row r="755" spans="1:2" x14ac:dyDescent="0.3">
      <c r="A755" t="s">
        <v>761</v>
      </c>
      <c r="B755" s="2">
        <v>0</v>
      </c>
    </row>
    <row r="756" spans="1:2" x14ac:dyDescent="0.3">
      <c r="A756" t="s">
        <v>762</v>
      </c>
      <c r="B756" s="2">
        <v>0</v>
      </c>
    </row>
    <row r="757" spans="1:2" x14ac:dyDescent="0.3">
      <c r="A757" t="s">
        <v>763</v>
      </c>
      <c r="B757" s="2">
        <v>0</v>
      </c>
    </row>
    <row r="758" spans="1:2" x14ac:dyDescent="0.3">
      <c r="A758" t="s">
        <v>764</v>
      </c>
      <c r="B758" s="2">
        <v>0</v>
      </c>
    </row>
    <row r="759" spans="1:2" x14ac:dyDescent="0.3">
      <c r="A759" t="s">
        <v>765</v>
      </c>
      <c r="B759" s="2">
        <v>0</v>
      </c>
    </row>
    <row r="760" spans="1:2" x14ac:dyDescent="0.3">
      <c r="A760" t="s">
        <v>766</v>
      </c>
      <c r="B760" s="2">
        <v>0</v>
      </c>
    </row>
    <row r="761" spans="1:2" x14ac:dyDescent="0.3">
      <c r="A761" t="s">
        <v>767</v>
      </c>
      <c r="B761" s="2">
        <v>0.10347222222222199</v>
      </c>
    </row>
    <row r="762" spans="1:2" x14ac:dyDescent="0.3">
      <c r="A762" t="s">
        <v>768</v>
      </c>
      <c r="B762" s="2">
        <v>0.10347222222222199</v>
      </c>
    </row>
    <row r="763" spans="1:2" x14ac:dyDescent="0.3">
      <c r="A763" t="s">
        <v>769</v>
      </c>
      <c r="B763" s="2">
        <v>0</v>
      </c>
    </row>
    <row r="764" spans="1:2" x14ac:dyDescent="0.3">
      <c r="A764" t="s">
        <v>770</v>
      </c>
      <c r="B764" s="2">
        <v>0</v>
      </c>
    </row>
    <row r="765" spans="1:2" x14ac:dyDescent="0.3">
      <c r="A765" t="s">
        <v>771</v>
      </c>
      <c r="B765" s="2">
        <v>0</v>
      </c>
    </row>
    <row r="766" spans="1:2" x14ac:dyDescent="0.3">
      <c r="A766" t="s">
        <v>772</v>
      </c>
      <c r="B766" s="2">
        <v>1.4583333333333301E-2</v>
      </c>
    </row>
    <row r="767" spans="1:2" x14ac:dyDescent="0.3">
      <c r="A767" t="s">
        <v>773</v>
      </c>
      <c r="B767" s="2">
        <v>0</v>
      </c>
    </row>
    <row r="768" spans="1:2" x14ac:dyDescent="0.3">
      <c r="A768" t="s">
        <v>774</v>
      </c>
      <c r="B768" s="2">
        <v>0</v>
      </c>
    </row>
    <row r="769" spans="1:2" x14ac:dyDescent="0.3">
      <c r="A769" t="s">
        <v>775</v>
      </c>
      <c r="B769" s="2">
        <v>0</v>
      </c>
    </row>
    <row r="770" spans="1:2" x14ac:dyDescent="0.3">
      <c r="A770" t="s">
        <v>776</v>
      </c>
      <c r="B770" s="2">
        <v>0</v>
      </c>
    </row>
    <row r="771" spans="1:2" x14ac:dyDescent="0.3">
      <c r="A771" t="s">
        <v>777</v>
      </c>
      <c r="B771" s="2">
        <v>0</v>
      </c>
    </row>
    <row r="772" spans="1:2" x14ac:dyDescent="0.3">
      <c r="A772" t="s">
        <v>778</v>
      </c>
      <c r="B772" s="2">
        <v>0</v>
      </c>
    </row>
    <row r="773" spans="1:2" x14ac:dyDescent="0.3">
      <c r="A773" t="s">
        <v>779</v>
      </c>
      <c r="B773" s="2">
        <v>0</v>
      </c>
    </row>
    <row r="774" spans="1:2" x14ac:dyDescent="0.3">
      <c r="A774" t="s">
        <v>780</v>
      </c>
      <c r="B774" s="2">
        <v>0</v>
      </c>
    </row>
    <row r="775" spans="1:2" x14ac:dyDescent="0.3">
      <c r="A775" t="s">
        <v>781</v>
      </c>
      <c r="B775" s="2">
        <v>0</v>
      </c>
    </row>
    <row r="776" spans="1:2" x14ac:dyDescent="0.3">
      <c r="A776" t="s">
        <v>782</v>
      </c>
      <c r="B776" s="2">
        <v>0</v>
      </c>
    </row>
    <row r="777" spans="1:2" x14ac:dyDescent="0.3">
      <c r="A777" t="s">
        <v>783</v>
      </c>
      <c r="B777" s="2">
        <v>0</v>
      </c>
    </row>
    <row r="778" spans="1:2" x14ac:dyDescent="0.3">
      <c r="A778" t="s">
        <v>784</v>
      </c>
      <c r="B778" s="2">
        <v>0</v>
      </c>
    </row>
    <row r="779" spans="1:2" x14ac:dyDescent="0.3">
      <c r="A779" t="s">
        <v>785</v>
      </c>
      <c r="B779" s="2">
        <v>0</v>
      </c>
    </row>
    <row r="780" spans="1:2" x14ac:dyDescent="0.3">
      <c r="A780" t="s">
        <v>786</v>
      </c>
      <c r="B780" s="2">
        <v>0</v>
      </c>
    </row>
    <row r="781" spans="1:2" x14ac:dyDescent="0.3">
      <c r="A781" t="s">
        <v>787</v>
      </c>
      <c r="B781" s="2">
        <v>0</v>
      </c>
    </row>
    <row r="782" spans="1:2" x14ac:dyDescent="0.3">
      <c r="A782" t="s">
        <v>788</v>
      </c>
      <c r="B782" s="2">
        <v>0</v>
      </c>
    </row>
    <row r="783" spans="1:2" x14ac:dyDescent="0.3">
      <c r="A783" t="s">
        <v>789</v>
      </c>
      <c r="B783" s="2">
        <v>0</v>
      </c>
    </row>
    <row r="784" spans="1:2" x14ac:dyDescent="0.3">
      <c r="A784" t="s">
        <v>790</v>
      </c>
      <c r="B784" s="2">
        <v>0</v>
      </c>
    </row>
    <row r="785" spans="1:2" x14ac:dyDescent="0.3">
      <c r="A785" t="s">
        <v>791</v>
      </c>
      <c r="B785" s="2">
        <v>0</v>
      </c>
    </row>
    <row r="786" spans="1:2" x14ac:dyDescent="0.3">
      <c r="A786" t="s">
        <v>792</v>
      </c>
      <c r="B786" s="2">
        <v>0</v>
      </c>
    </row>
    <row r="787" spans="1:2" x14ac:dyDescent="0.3">
      <c r="A787" t="s">
        <v>793</v>
      </c>
      <c r="B787" s="2">
        <v>0</v>
      </c>
    </row>
    <row r="788" spans="1:2" x14ac:dyDescent="0.3">
      <c r="A788" t="s">
        <v>794</v>
      </c>
      <c r="B788" s="2">
        <v>0</v>
      </c>
    </row>
    <row r="789" spans="1:2" x14ac:dyDescent="0.3">
      <c r="A789" t="s">
        <v>795</v>
      </c>
      <c r="B789" s="2">
        <v>0</v>
      </c>
    </row>
    <row r="790" spans="1:2" x14ac:dyDescent="0.3">
      <c r="A790" t="s">
        <v>796</v>
      </c>
      <c r="B790" s="2">
        <v>0</v>
      </c>
    </row>
    <row r="791" spans="1:2" x14ac:dyDescent="0.3">
      <c r="A791" t="s">
        <v>797</v>
      </c>
      <c r="B791" s="2">
        <v>0</v>
      </c>
    </row>
    <row r="792" spans="1:2" x14ac:dyDescent="0.3">
      <c r="A792" t="s">
        <v>798</v>
      </c>
      <c r="B792" s="2">
        <v>0</v>
      </c>
    </row>
    <row r="793" spans="1:2" x14ac:dyDescent="0.3">
      <c r="A793" t="s">
        <v>799</v>
      </c>
      <c r="B793" s="2">
        <v>0</v>
      </c>
    </row>
    <row r="794" spans="1:2" x14ac:dyDescent="0.3">
      <c r="A794" t="s">
        <v>800</v>
      </c>
      <c r="B794" s="2">
        <v>0</v>
      </c>
    </row>
    <row r="795" spans="1:2" x14ac:dyDescent="0.3">
      <c r="A795" t="s">
        <v>801</v>
      </c>
      <c r="B795" s="2">
        <v>0</v>
      </c>
    </row>
    <row r="796" spans="1:2" x14ac:dyDescent="0.3">
      <c r="A796" t="s">
        <v>802</v>
      </c>
      <c r="B796" s="2">
        <v>1.38888888888889E-2</v>
      </c>
    </row>
    <row r="797" spans="1:2" x14ac:dyDescent="0.3">
      <c r="A797" t="s">
        <v>803</v>
      </c>
      <c r="B797" s="2">
        <v>0</v>
      </c>
    </row>
    <row r="798" spans="1:2" x14ac:dyDescent="0.3">
      <c r="A798" t="s">
        <v>804</v>
      </c>
      <c r="B798" s="2">
        <v>0</v>
      </c>
    </row>
    <row r="799" spans="1:2" x14ac:dyDescent="0.3">
      <c r="A799" t="s">
        <v>805</v>
      </c>
      <c r="B799" s="2">
        <v>0</v>
      </c>
    </row>
    <row r="800" spans="1:2" x14ac:dyDescent="0.3">
      <c r="A800" t="s">
        <v>806</v>
      </c>
      <c r="B800" s="2">
        <v>0</v>
      </c>
    </row>
    <row r="801" spans="1:2" x14ac:dyDescent="0.3">
      <c r="A801" t="s">
        <v>807</v>
      </c>
      <c r="B801" s="2">
        <v>0</v>
      </c>
    </row>
    <row r="802" spans="1:2" x14ac:dyDescent="0.3">
      <c r="A802" t="s">
        <v>808</v>
      </c>
      <c r="B802" s="2">
        <v>0</v>
      </c>
    </row>
    <row r="803" spans="1:2" x14ac:dyDescent="0.3">
      <c r="A803" t="s">
        <v>809</v>
      </c>
      <c r="B803" s="2">
        <v>0</v>
      </c>
    </row>
    <row r="804" spans="1:2" x14ac:dyDescent="0.3">
      <c r="A804" t="s">
        <v>810</v>
      </c>
      <c r="B804" s="2">
        <v>0</v>
      </c>
    </row>
    <row r="805" spans="1:2" x14ac:dyDescent="0.3">
      <c r="A805" t="s">
        <v>811</v>
      </c>
      <c r="B805" s="2">
        <v>0</v>
      </c>
    </row>
    <row r="806" spans="1:2" x14ac:dyDescent="0.3">
      <c r="A806" t="s">
        <v>812</v>
      </c>
      <c r="B806" s="2">
        <v>0</v>
      </c>
    </row>
    <row r="807" spans="1:2" x14ac:dyDescent="0.3">
      <c r="A807" t="s">
        <v>813</v>
      </c>
      <c r="B807" s="2">
        <v>0</v>
      </c>
    </row>
    <row r="808" spans="1:2" x14ac:dyDescent="0.3">
      <c r="A808" t="s">
        <v>814</v>
      </c>
      <c r="B808" s="2">
        <v>0</v>
      </c>
    </row>
    <row r="809" spans="1:2" x14ac:dyDescent="0.3">
      <c r="A809" t="s">
        <v>815</v>
      </c>
      <c r="B809" s="2">
        <v>0</v>
      </c>
    </row>
    <row r="810" spans="1:2" x14ac:dyDescent="0.3">
      <c r="A810" t="s">
        <v>816</v>
      </c>
      <c r="B810" s="2">
        <v>0</v>
      </c>
    </row>
    <row r="811" spans="1:2" x14ac:dyDescent="0.3">
      <c r="A811" t="s">
        <v>817</v>
      </c>
      <c r="B811" s="2">
        <v>0</v>
      </c>
    </row>
    <row r="812" spans="1:2" x14ac:dyDescent="0.3">
      <c r="A812" t="s">
        <v>818</v>
      </c>
      <c r="B812" s="2">
        <v>0</v>
      </c>
    </row>
    <row r="813" spans="1:2" x14ac:dyDescent="0.3">
      <c r="A813" t="s">
        <v>819</v>
      </c>
      <c r="B813" s="2">
        <v>0</v>
      </c>
    </row>
    <row r="814" spans="1:2" x14ac:dyDescent="0.3">
      <c r="A814" t="s">
        <v>820</v>
      </c>
      <c r="B814" s="2">
        <v>0</v>
      </c>
    </row>
    <row r="815" spans="1:2" x14ac:dyDescent="0.3">
      <c r="A815" t="s">
        <v>821</v>
      </c>
      <c r="B815" s="2">
        <v>0</v>
      </c>
    </row>
    <row r="816" spans="1:2" x14ac:dyDescent="0.3">
      <c r="A816" t="s">
        <v>822</v>
      </c>
      <c r="B816" s="2">
        <v>0</v>
      </c>
    </row>
    <row r="817" spans="1:2" x14ac:dyDescent="0.3">
      <c r="A817" t="s">
        <v>823</v>
      </c>
      <c r="B817" s="2">
        <v>1.38888888888889E-3</v>
      </c>
    </row>
    <row r="818" spans="1:2" x14ac:dyDescent="0.3">
      <c r="A818" t="s">
        <v>824</v>
      </c>
      <c r="B818" s="2">
        <v>1.0416666666666701E-2</v>
      </c>
    </row>
    <row r="819" spans="1:2" x14ac:dyDescent="0.3">
      <c r="A819" t="s">
        <v>825</v>
      </c>
      <c r="B819" s="2">
        <v>0</v>
      </c>
    </row>
    <row r="820" spans="1:2" x14ac:dyDescent="0.3">
      <c r="A820" t="s">
        <v>826</v>
      </c>
      <c r="B820" s="2">
        <v>0</v>
      </c>
    </row>
    <row r="821" spans="1:2" x14ac:dyDescent="0.3">
      <c r="A821" t="s">
        <v>827</v>
      </c>
      <c r="B821" s="2">
        <v>0</v>
      </c>
    </row>
    <row r="822" spans="1:2" x14ac:dyDescent="0.3">
      <c r="A822" t="s">
        <v>828</v>
      </c>
      <c r="B822" s="2">
        <v>0</v>
      </c>
    </row>
    <row r="823" spans="1:2" x14ac:dyDescent="0.3">
      <c r="A823" t="s">
        <v>829</v>
      </c>
      <c r="B823" s="2">
        <v>0</v>
      </c>
    </row>
    <row r="824" spans="1:2" x14ac:dyDescent="0.3">
      <c r="A824" t="s">
        <v>830</v>
      </c>
      <c r="B824" s="2">
        <v>0</v>
      </c>
    </row>
    <row r="825" spans="1:2" x14ac:dyDescent="0.3">
      <c r="A825" t="s">
        <v>831</v>
      </c>
      <c r="B825" s="2">
        <v>0</v>
      </c>
    </row>
    <row r="826" spans="1:2" x14ac:dyDescent="0.3">
      <c r="A826" t="s">
        <v>832</v>
      </c>
      <c r="B826" s="2">
        <v>0</v>
      </c>
    </row>
    <row r="827" spans="1:2" x14ac:dyDescent="0.3">
      <c r="A827" t="s">
        <v>833</v>
      </c>
      <c r="B827" s="2">
        <v>2.7777777777777801E-3</v>
      </c>
    </row>
    <row r="828" spans="1:2" x14ac:dyDescent="0.3">
      <c r="A828" t="s">
        <v>834</v>
      </c>
      <c r="B828" s="2">
        <v>9.0972222222222204E-2</v>
      </c>
    </row>
    <row r="829" spans="1:2" x14ac:dyDescent="0.3">
      <c r="A829" t="s">
        <v>835</v>
      </c>
      <c r="B829" s="2">
        <v>0</v>
      </c>
    </row>
    <row r="830" spans="1:2" x14ac:dyDescent="0.3">
      <c r="A830" t="s">
        <v>836</v>
      </c>
      <c r="B830" s="2">
        <v>0</v>
      </c>
    </row>
    <row r="831" spans="1:2" x14ac:dyDescent="0.3">
      <c r="A831" t="s">
        <v>837</v>
      </c>
      <c r="B831" s="2">
        <v>0</v>
      </c>
    </row>
    <row r="832" spans="1:2" x14ac:dyDescent="0.3">
      <c r="A832" t="s">
        <v>838</v>
      </c>
      <c r="B832" s="2">
        <v>0.55833333333333302</v>
      </c>
    </row>
    <row r="833" spans="1:2" x14ac:dyDescent="0.3">
      <c r="A833" t="s">
        <v>839</v>
      </c>
      <c r="B833" s="2">
        <v>0</v>
      </c>
    </row>
    <row r="834" spans="1:2" x14ac:dyDescent="0.3">
      <c r="A834" t="s">
        <v>840</v>
      </c>
      <c r="B834" s="2">
        <v>0.25208333333333299</v>
      </c>
    </row>
    <row r="835" spans="1:2" x14ac:dyDescent="0.3">
      <c r="A835" t="s">
        <v>841</v>
      </c>
      <c r="B835" s="2">
        <v>0.57291666666666696</v>
      </c>
    </row>
    <row r="836" spans="1:2" x14ac:dyDescent="0.3">
      <c r="A836" t="s">
        <v>842</v>
      </c>
      <c r="B836" s="2">
        <v>0.63680555555555596</v>
      </c>
    </row>
    <row r="837" spans="1:2" x14ac:dyDescent="0.3">
      <c r="A837" t="s">
        <v>843</v>
      </c>
      <c r="B837" s="2">
        <v>0.46250000000000002</v>
      </c>
    </row>
    <row r="838" spans="1:2" x14ac:dyDescent="0.3">
      <c r="A838" t="s">
        <v>844</v>
      </c>
      <c r="B838" s="2">
        <v>0.47083333333333299</v>
      </c>
    </row>
    <row r="839" spans="1:2" x14ac:dyDescent="0.3">
      <c r="A839" t="s">
        <v>845</v>
      </c>
      <c r="B839" s="2">
        <v>0</v>
      </c>
    </row>
    <row r="840" spans="1:2" x14ac:dyDescent="0.3">
      <c r="A840" t="s">
        <v>846</v>
      </c>
      <c r="B840" s="2">
        <v>0</v>
      </c>
    </row>
    <row r="841" spans="1:2" x14ac:dyDescent="0.3">
      <c r="A841" t="s">
        <v>847</v>
      </c>
      <c r="B841" s="2">
        <v>0</v>
      </c>
    </row>
    <row r="842" spans="1:2" x14ac:dyDescent="0.3">
      <c r="A842" t="s">
        <v>848</v>
      </c>
      <c r="B842" s="2">
        <v>0</v>
      </c>
    </row>
    <row r="843" spans="1:2" x14ac:dyDescent="0.3">
      <c r="A843" t="s">
        <v>849</v>
      </c>
      <c r="B843" s="2">
        <v>0</v>
      </c>
    </row>
    <row r="844" spans="1:2" x14ac:dyDescent="0.3">
      <c r="A844" t="s">
        <v>850</v>
      </c>
      <c r="B844" s="2">
        <v>0</v>
      </c>
    </row>
    <row r="845" spans="1:2" x14ac:dyDescent="0.3">
      <c r="A845" t="s">
        <v>851</v>
      </c>
      <c r="B845" s="2">
        <v>0</v>
      </c>
    </row>
    <row r="846" spans="1:2" x14ac:dyDescent="0.3">
      <c r="A846" t="s">
        <v>852</v>
      </c>
      <c r="B846" s="2">
        <v>0</v>
      </c>
    </row>
    <row r="847" spans="1:2" x14ac:dyDescent="0.3">
      <c r="A847" t="s">
        <v>853</v>
      </c>
      <c r="B847" s="2">
        <v>0</v>
      </c>
    </row>
    <row r="848" spans="1:2" x14ac:dyDescent="0.3">
      <c r="A848" t="s">
        <v>854</v>
      </c>
      <c r="B848" s="2">
        <v>0</v>
      </c>
    </row>
    <row r="849" spans="1:2" x14ac:dyDescent="0.3">
      <c r="A849" t="s">
        <v>855</v>
      </c>
      <c r="B849" s="2">
        <v>1.38888888888889E-3</v>
      </c>
    </row>
    <row r="850" spans="1:2" x14ac:dyDescent="0.3">
      <c r="A850" t="s">
        <v>856</v>
      </c>
      <c r="B850" s="2">
        <v>0.109027777777778</v>
      </c>
    </row>
    <row r="851" spans="1:2" x14ac:dyDescent="0.3">
      <c r="A851" t="s">
        <v>857</v>
      </c>
      <c r="B851" s="2">
        <v>0</v>
      </c>
    </row>
    <row r="852" spans="1:2" x14ac:dyDescent="0.3">
      <c r="A852" t="s">
        <v>858</v>
      </c>
      <c r="B852" s="2">
        <v>0</v>
      </c>
    </row>
    <row r="853" spans="1:2" x14ac:dyDescent="0.3">
      <c r="A853" t="s">
        <v>859</v>
      </c>
      <c r="B853" s="2">
        <v>0</v>
      </c>
    </row>
    <row r="854" spans="1:2" x14ac:dyDescent="0.3">
      <c r="A854" t="s">
        <v>860</v>
      </c>
      <c r="B854" s="2">
        <v>0</v>
      </c>
    </row>
    <row r="855" spans="1:2" x14ac:dyDescent="0.3">
      <c r="A855" t="s">
        <v>861</v>
      </c>
      <c r="B855" s="2">
        <v>0</v>
      </c>
    </row>
    <row r="856" spans="1:2" x14ac:dyDescent="0.3">
      <c r="A856" t="s">
        <v>862</v>
      </c>
      <c r="B856" s="2">
        <v>0</v>
      </c>
    </row>
    <row r="857" spans="1:2" x14ac:dyDescent="0.3">
      <c r="A857" t="s">
        <v>863</v>
      </c>
      <c r="B857" s="2">
        <v>0</v>
      </c>
    </row>
    <row r="858" spans="1:2" x14ac:dyDescent="0.3">
      <c r="A858" t="s">
        <v>864</v>
      </c>
      <c r="B858" s="2">
        <v>0.124305555555556</v>
      </c>
    </row>
    <row r="859" spans="1:2" x14ac:dyDescent="0.3">
      <c r="A859" t="s">
        <v>865</v>
      </c>
      <c r="B859" s="2">
        <v>0</v>
      </c>
    </row>
    <row r="860" spans="1:2" x14ac:dyDescent="0.3">
      <c r="A860" t="s">
        <v>866</v>
      </c>
      <c r="B860" s="2">
        <v>0</v>
      </c>
    </row>
    <row r="861" spans="1:2" x14ac:dyDescent="0.3">
      <c r="A861" t="s">
        <v>867</v>
      </c>
      <c r="B861" s="2">
        <v>0</v>
      </c>
    </row>
    <row r="862" spans="1:2" x14ac:dyDescent="0.3">
      <c r="A862" t="s">
        <v>868</v>
      </c>
      <c r="B862" s="2">
        <v>0</v>
      </c>
    </row>
    <row r="863" spans="1:2" x14ac:dyDescent="0.3">
      <c r="A863" t="s">
        <v>869</v>
      </c>
      <c r="B863" s="2">
        <v>0</v>
      </c>
    </row>
    <row r="864" spans="1:2" x14ac:dyDescent="0.3">
      <c r="A864" t="s">
        <v>870</v>
      </c>
      <c r="B864" s="2">
        <v>0</v>
      </c>
    </row>
    <row r="865" spans="1:2" x14ac:dyDescent="0.3">
      <c r="A865" t="s">
        <v>871</v>
      </c>
      <c r="B865" s="2">
        <v>0</v>
      </c>
    </row>
    <row r="866" spans="1:2" x14ac:dyDescent="0.3">
      <c r="A866" t="s">
        <v>872</v>
      </c>
      <c r="B866" s="2">
        <v>0</v>
      </c>
    </row>
    <row r="867" spans="1:2" x14ac:dyDescent="0.3">
      <c r="A867" t="s">
        <v>873</v>
      </c>
      <c r="B867" s="2">
        <v>0</v>
      </c>
    </row>
    <row r="868" spans="1:2" x14ac:dyDescent="0.3">
      <c r="A868" t="s">
        <v>874</v>
      </c>
      <c r="B868" s="2">
        <v>0</v>
      </c>
    </row>
    <row r="869" spans="1:2" x14ac:dyDescent="0.3">
      <c r="A869" t="s">
        <v>875</v>
      </c>
      <c r="B869" s="2">
        <v>0</v>
      </c>
    </row>
    <row r="870" spans="1:2" x14ac:dyDescent="0.3">
      <c r="A870" t="s">
        <v>876</v>
      </c>
      <c r="B870" s="2">
        <v>0</v>
      </c>
    </row>
    <row r="871" spans="1:2" x14ac:dyDescent="0.3">
      <c r="A871" t="s">
        <v>877</v>
      </c>
      <c r="B871" s="2">
        <v>0</v>
      </c>
    </row>
    <row r="872" spans="1:2" x14ac:dyDescent="0.3">
      <c r="A872" t="s">
        <v>878</v>
      </c>
      <c r="B872" s="2">
        <v>0</v>
      </c>
    </row>
    <row r="873" spans="1:2" x14ac:dyDescent="0.3">
      <c r="A873" t="s">
        <v>879</v>
      </c>
      <c r="B873">
        <v>0</v>
      </c>
    </row>
    <row r="874" spans="1:2" x14ac:dyDescent="0.3">
      <c r="A874" t="s">
        <v>880</v>
      </c>
      <c r="B874">
        <v>0</v>
      </c>
    </row>
    <row r="875" spans="1:2" x14ac:dyDescent="0.3">
      <c r="A875" t="s">
        <v>881</v>
      </c>
      <c r="B875" s="2">
        <v>0</v>
      </c>
    </row>
    <row r="876" spans="1:2" x14ac:dyDescent="0.3">
      <c r="A876" t="s">
        <v>882</v>
      </c>
      <c r="B876" s="2">
        <v>0</v>
      </c>
    </row>
    <row r="877" spans="1:2" x14ac:dyDescent="0.3">
      <c r="A877" t="s">
        <v>883</v>
      </c>
      <c r="B877" s="2">
        <v>0</v>
      </c>
    </row>
    <row r="878" spans="1:2" x14ac:dyDescent="0.3">
      <c r="A878" t="s">
        <v>884</v>
      </c>
      <c r="B878" s="2">
        <v>5.4166666666666703E-2</v>
      </c>
    </row>
    <row r="879" spans="1:2" x14ac:dyDescent="0.3">
      <c r="A879" t="s">
        <v>885</v>
      </c>
      <c r="B879" s="2">
        <v>5.4166666666666703E-2</v>
      </c>
    </row>
    <row r="880" spans="1:2" x14ac:dyDescent="0.3">
      <c r="A880" t="s">
        <v>886</v>
      </c>
      <c r="B880" s="2">
        <v>0.120138888888889</v>
      </c>
    </row>
    <row r="881" spans="1:2" x14ac:dyDescent="0.3">
      <c r="A881" t="s">
        <v>887</v>
      </c>
      <c r="B881" s="2">
        <v>4.1666666666666701E-3</v>
      </c>
    </row>
    <row r="882" spans="1:2" x14ac:dyDescent="0.3">
      <c r="A882" t="s">
        <v>888</v>
      </c>
      <c r="B882" s="2">
        <v>0.124305555555556</v>
      </c>
    </row>
    <row r="883" spans="1:2" x14ac:dyDescent="0.3">
      <c r="A883" t="s">
        <v>889</v>
      </c>
      <c r="B883" s="2">
        <v>0</v>
      </c>
    </row>
    <row r="884" spans="1:2" x14ac:dyDescent="0.3">
      <c r="A884" t="s">
        <v>890</v>
      </c>
      <c r="B884" s="2">
        <v>2.7777777777777801E-3</v>
      </c>
    </row>
    <row r="885" spans="1:2" x14ac:dyDescent="0.3">
      <c r="A885" t="s">
        <v>891</v>
      </c>
      <c r="B885" s="2">
        <v>2.7777777777777801E-3</v>
      </c>
    </row>
    <row r="886" spans="1:2" x14ac:dyDescent="0.3">
      <c r="A886" t="s">
        <v>892</v>
      </c>
      <c r="B886" s="2">
        <v>0</v>
      </c>
    </row>
    <row r="887" spans="1:2" x14ac:dyDescent="0.3">
      <c r="A887" t="s">
        <v>893</v>
      </c>
      <c r="B887" s="2">
        <v>0</v>
      </c>
    </row>
    <row r="888" spans="1:2" x14ac:dyDescent="0.3">
      <c r="A888" t="s">
        <v>894</v>
      </c>
      <c r="B888" s="2">
        <v>0</v>
      </c>
    </row>
    <row r="889" spans="1:2" x14ac:dyDescent="0.3">
      <c r="A889" t="s">
        <v>895</v>
      </c>
      <c r="B889" s="2">
        <v>0</v>
      </c>
    </row>
    <row r="890" spans="1:2" x14ac:dyDescent="0.3">
      <c r="A890" t="s">
        <v>896</v>
      </c>
      <c r="B890" s="2">
        <v>0</v>
      </c>
    </row>
    <row r="891" spans="1:2" x14ac:dyDescent="0.3">
      <c r="A891" t="s">
        <v>897</v>
      </c>
      <c r="B891" s="2">
        <v>0</v>
      </c>
    </row>
    <row r="892" spans="1:2" x14ac:dyDescent="0.3">
      <c r="A892" t="s">
        <v>898</v>
      </c>
      <c r="B892" s="2">
        <v>0.85555555555555596</v>
      </c>
    </row>
    <row r="893" spans="1:2" x14ac:dyDescent="0.3">
      <c r="A893" t="s">
        <v>899</v>
      </c>
      <c r="B893" s="2">
        <v>0.179861111111111</v>
      </c>
    </row>
    <row r="894" spans="1:2" x14ac:dyDescent="0.3">
      <c r="A894" t="s">
        <v>900</v>
      </c>
      <c r="B894" t="s">
        <v>901</v>
      </c>
    </row>
    <row r="895" spans="1:2" x14ac:dyDescent="0.3">
      <c r="A895" t="s">
        <v>902</v>
      </c>
      <c r="B895" s="2">
        <v>0</v>
      </c>
    </row>
    <row r="896" spans="1:2" x14ac:dyDescent="0.3">
      <c r="A896" t="s">
        <v>903</v>
      </c>
      <c r="B896" s="2">
        <v>0</v>
      </c>
    </row>
    <row r="897" spans="1:2" x14ac:dyDescent="0.3">
      <c r="A897" t="s">
        <v>904</v>
      </c>
      <c r="B897" s="2">
        <v>0</v>
      </c>
    </row>
    <row r="898" spans="1:2" x14ac:dyDescent="0.3">
      <c r="A898" t="s">
        <v>905</v>
      </c>
      <c r="B898" s="2">
        <v>1.38888888888889E-3</v>
      </c>
    </row>
    <row r="899" spans="1:2" x14ac:dyDescent="0.3">
      <c r="A899" t="s">
        <v>906</v>
      </c>
      <c r="B899" s="2">
        <v>0</v>
      </c>
    </row>
    <row r="900" spans="1:2" x14ac:dyDescent="0.3">
      <c r="A900" t="s">
        <v>907</v>
      </c>
      <c r="B900" s="2">
        <v>1.38888888888889E-3</v>
      </c>
    </row>
    <row r="901" spans="1:2" x14ac:dyDescent="0.3">
      <c r="A901" t="s">
        <v>908</v>
      </c>
      <c r="B901" s="2">
        <v>0</v>
      </c>
    </row>
    <row r="902" spans="1:2" x14ac:dyDescent="0.3">
      <c r="A902" t="s">
        <v>909</v>
      </c>
      <c r="B902" s="2">
        <v>0</v>
      </c>
    </row>
    <row r="903" spans="1:2" x14ac:dyDescent="0.3">
      <c r="A903" t="s">
        <v>910</v>
      </c>
      <c r="B903" s="2">
        <v>0</v>
      </c>
    </row>
    <row r="904" spans="1:2" x14ac:dyDescent="0.3">
      <c r="A904" t="s">
        <v>911</v>
      </c>
      <c r="B904" s="2">
        <v>0.97708333333333297</v>
      </c>
    </row>
    <row r="905" spans="1:2" x14ac:dyDescent="0.3">
      <c r="A905" t="s">
        <v>912</v>
      </c>
      <c r="B905" s="2">
        <v>0.240972222222222</v>
      </c>
    </row>
    <row r="906" spans="1:2" x14ac:dyDescent="0.3">
      <c r="A906" t="s">
        <v>913</v>
      </c>
      <c r="B906" t="s">
        <v>914</v>
      </c>
    </row>
    <row r="907" spans="1:2" x14ac:dyDescent="0.3">
      <c r="A907" t="s">
        <v>915</v>
      </c>
      <c r="B907" t="s">
        <v>916</v>
      </c>
    </row>
    <row r="908" spans="1:2" x14ac:dyDescent="0.3">
      <c r="A908" t="s">
        <v>917</v>
      </c>
      <c r="B908" t="s">
        <v>918</v>
      </c>
    </row>
    <row r="909" spans="1:2" x14ac:dyDescent="0.3">
      <c r="A909" t="s">
        <v>919</v>
      </c>
      <c r="B909">
        <v>12.18</v>
      </c>
    </row>
    <row r="910" spans="1:2" x14ac:dyDescent="0.3">
      <c r="A910" t="s">
        <v>920</v>
      </c>
      <c r="B910" t="s">
        <v>921</v>
      </c>
    </row>
    <row r="911" spans="1:2" x14ac:dyDescent="0.3">
      <c r="A911" t="s">
        <v>922</v>
      </c>
      <c r="B911" t="s">
        <v>923</v>
      </c>
    </row>
    <row r="912" spans="1:2" x14ac:dyDescent="0.3">
      <c r="A912" t="s">
        <v>924</v>
      </c>
      <c r="B912" t="s">
        <v>925</v>
      </c>
    </row>
    <row r="913" spans="1:2" x14ac:dyDescent="0.3">
      <c r="A913" t="s">
        <v>926</v>
      </c>
      <c r="B913" t="s">
        <v>927</v>
      </c>
    </row>
    <row r="914" spans="1:2" x14ac:dyDescent="0.3">
      <c r="A914" t="s">
        <v>928</v>
      </c>
      <c r="B914" t="s">
        <v>929</v>
      </c>
    </row>
    <row r="915" spans="1:2" x14ac:dyDescent="0.3">
      <c r="A915" t="s">
        <v>930</v>
      </c>
      <c r="B915" s="2">
        <v>0.124305555555556</v>
      </c>
    </row>
    <row r="916" spans="1:2" x14ac:dyDescent="0.3">
      <c r="A916" t="s">
        <v>931</v>
      </c>
      <c r="B916" s="2">
        <v>1.38888888888889E-3</v>
      </c>
    </row>
    <row r="917" spans="1:2" x14ac:dyDescent="0.3">
      <c r="A917" t="s">
        <v>932</v>
      </c>
      <c r="B917" s="2">
        <v>0</v>
      </c>
    </row>
    <row r="918" spans="1:2" x14ac:dyDescent="0.3">
      <c r="A918" t="s">
        <v>933</v>
      </c>
      <c r="B918" s="2">
        <v>0.240972222222222</v>
      </c>
    </row>
    <row r="919" spans="1:2" x14ac:dyDescent="0.3">
      <c r="A919" t="s">
        <v>934</v>
      </c>
      <c r="B919" s="2">
        <v>0.240972222222222</v>
      </c>
    </row>
    <row r="920" spans="1:2" x14ac:dyDescent="0.3">
      <c r="A920" t="s">
        <v>935</v>
      </c>
      <c r="B920" s="2">
        <v>0.52916666666666701</v>
      </c>
    </row>
    <row r="921" spans="1:2" x14ac:dyDescent="0.3">
      <c r="A921" t="s">
        <v>936</v>
      </c>
      <c r="B921" t="s">
        <v>937</v>
      </c>
    </row>
    <row r="922" spans="1:2" x14ac:dyDescent="0.3">
      <c r="A922" t="s">
        <v>938</v>
      </c>
      <c r="B922" t="s">
        <v>939</v>
      </c>
    </row>
    <row r="923" spans="1:2" x14ac:dyDescent="0.3">
      <c r="A923" t="s">
        <v>940</v>
      </c>
      <c r="B923" s="2">
        <v>7.0138888888888903E-2</v>
      </c>
    </row>
    <row r="924" spans="1:2" x14ac:dyDescent="0.3">
      <c r="A924" t="s">
        <v>941</v>
      </c>
      <c r="B924" s="2">
        <v>2.0833333333333301E-2</v>
      </c>
    </row>
    <row r="925" spans="1:2" x14ac:dyDescent="0.3">
      <c r="A925" t="s">
        <v>942</v>
      </c>
      <c r="B925" s="2">
        <v>9.0972222222222204E-2</v>
      </c>
    </row>
    <row r="926" spans="1:2" x14ac:dyDescent="0.3">
      <c r="A926" t="s">
        <v>943</v>
      </c>
      <c r="B926" s="2">
        <v>0.45</v>
      </c>
    </row>
    <row r="927" spans="1:2" x14ac:dyDescent="0.3">
      <c r="A927" t="s">
        <v>944</v>
      </c>
      <c r="B927" s="2">
        <v>0.108333333333333</v>
      </c>
    </row>
    <row r="928" spans="1:2" x14ac:dyDescent="0.3">
      <c r="A928" t="s">
        <v>945</v>
      </c>
      <c r="B928" s="2">
        <v>0.55833333333333302</v>
      </c>
    </row>
    <row r="929" spans="1:2" x14ac:dyDescent="0.3">
      <c r="A929" t="s">
        <v>946</v>
      </c>
      <c r="B929" s="2">
        <v>0.25208333333333299</v>
      </c>
    </row>
    <row r="930" spans="1:2" x14ac:dyDescent="0.3">
      <c r="A930" t="s">
        <v>947</v>
      </c>
      <c r="B930" s="2">
        <v>0</v>
      </c>
    </row>
    <row r="931" spans="1:2" x14ac:dyDescent="0.3">
      <c r="A931" t="s">
        <v>948</v>
      </c>
      <c r="B931" s="2">
        <v>0.25208333333333299</v>
      </c>
    </row>
    <row r="932" spans="1:2" x14ac:dyDescent="0.3">
      <c r="A932" t="s">
        <v>949</v>
      </c>
      <c r="B932" s="2">
        <v>0.85555555555555596</v>
      </c>
    </row>
    <row r="933" spans="1:2" x14ac:dyDescent="0.3">
      <c r="A933" t="s">
        <v>950</v>
      </c>
      <c r="B933" s="2">
        <v>0.25208333333333299</v>
      </c>
    </row>
    <row r="934" spans="1:2" x14ac:dyDescent="0.3">
      <c r="A934" t="s">
        <v>951</v>
      </c>
      <c r="B934" t="s">
        <v>952</v>
      </c>
    </row>
    <row r="935" spans="1:2" x14ac:dyDescent="0.3">
      <c r="A935" t="s">
        <v>953</v>
      </c>
      <c r="B935" s="2">
        <v>0</v>
      </c>
    </row>
    <row r="936" spans="1:2" x14ac:dyDescent="0.3">
      <c r="A936" t="s">
        <v>954</v>
      </c>
      <c r="B936" s="2">
        <v>1.18055555555556E-2</v>
      </c>
    </row>
    <row r="937" spans="1:2" x14ac:dyDescent="0.3">
      <c r="A937" t="s">
        <v>955</v>
      </c>
      <c r="B937" s="2">
        <v>1.18055555555556E-2</v>
      </c>
    </row>
    <row r="938" spans="1:2" x14ac:dyDescent="0.3">
      <c r="A938" t="s">
        <v>956</v>
      </c>
      <c r="B938" s="2">
        <v>0.18402777777777801</v>
      </c>
    </row>
    <row r="939" spans="1:2" x14ac:dyDescent="0.3">
      <c r="A939" t="s">
        <v>957</v>
      </c>
      <c r="B939" s="2">
        <v>4.9305555555555602E-2</v>
      </c>
    </row>
    <row r="940" spans="1:2" x14ac:dyDescent="0.3">
      <c r="A940" t="s">
        <v>958</v>
      </c>
      <c r="B940" s="2">
        <v>0.233333333333333</v>
      </c>
    </row>
    <row r="941" spans="1:2" x14ac:dyDescent="0.3">
      <c r="A941" t="s">
        <v>959</v>
      </c>
      <c r="B941" s="2">
        <v>0</v>
      </c>
    </row>
    <row r="942" spans="1:2" x14ac:dyDescent="0.3">
      <c r="A942" t="s">
        <v>960</v>
      </c>
      <c r="B942" s="2">
        <v>0</v>
      </c>
    </row>
    <row r="943" spans="1:2" x14ac:dyDescent="0.3">
      <c r="A943" t="s">
        <v>961</v>
      </c>
      <c r="B943" s="2">
        <v>0</v>
      </c>
    </row>
    <row r="944" spans="1:2" x14ac:dyDescent="0.3">
      <c r="A944" t="s">
        <v>962</v>
      </c>
      <c r="B944" t="s">
        <v>963</v>
      </c>
    </row>
    <row r="945" spans="1:2" x14ac:dyDescent="0.3">
      <c r="A945" t="s">
        <v>964</v>
      </c>
      <c r="B945" t="s">
        <v>965</v>
      </c>
    </row>
    <row r="946" spans="1:2" x14ac:dyDescent="0.3">
      <c r="A946" t="s">
        <v>966</v>
      </c>
      <c r="B946" t="s">
        <v>967</v>
      </c>
    </row>
    <row r="947" spans="1:2" x14ac:dyDescent="0.3">
      <c r="A947" t="s">
        <v>968</v>
      </c>
      <c r="B947" t="s">
        <v>969</v>
      </c>
    </row>
    <row r="948" spans="1:2" x14ac:dyDescent="0.3">
      <c r="A948" t="s">
        <v>970</v>
      </c>
      <c r="B948" t="s">
        <v>971</v>
      </c>
    </row>
    <row r="949" spans="1:2" x14ac:dyDescent="0.3">
      <c r="A949" t="s">
        <v>972</v>
      </c>
      <c r="B949">
        <v>6.04</v>
      </c>
    </row>
    <row r="950" spans="1:2" x14ac:dyDescent="0.3">
      <c r="A950" t="s">
        <v>973</v>
      </c>
      <c r="B950" t="s">
        <v>974</v>
      </c>
    </row>
    <row r="951" spans="1:2" x14ac:dyDescent="0.3">
      <c r="A951" t="s">
        <v>975</v>
      </c>
      <c r="B951" t="s">
        <v>976</v>
      </c>
    </row>
    <row r="952" spans="1:2" x14ac:dyDescent="0.3">
      <c r="A952" t="s">
        <v>977</v>
      </c>
      <c r="B952" t="s">
        <v>978</v>
      </c>
    </row>
    <row r="953" spans="1:2" x14ac:dyDescent="0.3">
      <c r="A953" t="s">
        <v>979</v>
      </c>
      <c r="B953" t="s">
        <v>980</v>
      </c>
    </row>
    <row r="954" spans="1:2" x14ac:dyDescent="0.3">
      <c r="A954" t="s">
        <v>981</v>
      </c>
      <c r="B954" t="s">
        <v>982</v>
      </c>
    </row>
    <row r="955" spans="1:2" x14ac:dyDescent="0.3">
      <c r="A955" t="s">
        <v>983</v>
      </c>
      <c r="B955" t="s">
        <v>984</v>
      </c>
    </row>
    <row r="956" spans="1:2" x14ac:dyDescent="0.3">
      <c r="A956" t="s">
        <v>985</v>
      </c>
      <c r="B956" s="2">
        <v>0.233333333333333</v>
      </c>
    </row>
    <row r="957" spans="1:2" x14ac:dyDescent="0.3">
      <c r="A957" t="s">
        <v>986</v>
      </c>
      <c r="B957" t="s">
        <v>987</v>
      </c>
    </row>
    <row r="958" spans="1:2" x14ac:dyDescent="0.3">
      <c r="A958" t="s">
        <v>988</v>
      </c>
      <c r="B958" t="s">
        <v>989</v>
      </c>
    </row>
    <row r="959" spans="1:2" x14ac:dyDescent="0.3">
      <c r="A959" t="s">
        <v>990</v>
      </c>
      <c r="B959" t="s">
        <v>914</v>
      </c>
    </row>
    <row r="960" spans="1:2" x14ac:dyDescent="0.3">
      <c r="A960" t="s">
        <v>991</v>
      </c>
      <c r="B960" t="s">
        <v>969</v>
      </c>
    </row>
    <row r="961" spans="1:2" x14ac:dyDescent="0.3">
      <c r="A961" t="s">
        <v>992</v>
      </c>
      <c r="B961">
        <v>0</v>
      </c>
    </row>
    <row r="962" spans="1:2" x14ac:dyDescent="0.3">
      <c r="A962" t="s">
        <v>993</v>
      </c>
      <c r="B962">
        <v>0</v>
      </c>
    </row>
    <row r="963" spans="1:2" x14ac:dyDescent="0.3">
      <c r="A963" t="s">
        <v>994</v>
      </c>
      <c r="B963">
        <v>0</v>
      </c>
    </row>
    <row r="964" spans="1:2" x14ac:dyDescent="0.3">
      <c r="A964" t="s">
        <v>995</v>
      </c>
      <c r="B964">
        <v>0</v>
      </c>
    </row>
    <row r="965" spans="1:2" x14ac:dyDescent="0.3">
      <c r="A965" t="s">
        <v>996</v>
      </c>
      <c r="B965">
        <v>0</v>
      </c>
    </row>
    <row r="966" spans="1:2" x14ac:dyDescent="0.3">
      <c r="A966" t="s">
        <v>997</v>
      </c>
      <c r="B966">
        <v>0</v>
      </c>
    </row>
    <row r="967" spans="1:2" x14ac:dyDescent="0.3">
      <c r="A967" t="s">
        <v>998</v>
      </c>
      <c r="B967">
        <v>0</v>
      </c>
    </row>
    <row r="968" spans="1:2" x14ac:dyDescent="0.3">
      <c r="A968" t="s">
        <v>999</v>
      </c>
      <c r="B968">
        <v>0</v>
      </c>
    </row>
    <row r="969" spans="1:2" x14ac:dyDescent="0.3">
      <c r="A969" t="s">
        <v>1000</v>
      </c>
      <c r="B969">
        <v>0</v>
      </c>
    </row>
    <row r="970" spans="1:2" x14ac:dyDescent="0.3">
      <c r="A970" t="s">
        <v>1001</v>
      </c>
      <c r="B970">
        <v>0</v>
      </c>
    </row>
    <row r="971" spans="1:2" x14ac:dyDescent="0.3">
      <c r="A971" t="s">
        <v>1002</v>
      </c>
      <c r="B971">
        <v>0</v>
      </c>
    </row>
    <row r="972" spans="1:2" x14ac:dyDescent="0.3">
      <c r="A972" t="s">
        <v>1003</v>
      </c>
      <c r="B972">
        <v>0</v>
      </c>
    </row>
    <row r="973" spans="1:2" x14ac:dyDescent="0.3">
      <c r="A973" t="s">
        <v>1004</v>
      </c>
      <c r="B973">
        <v>0</v>
      </c>
    </row>
    <row r="974" spans="1:2" x14ac:dyDescent="0.3">
      <c r="A974" t="s">
        <v>1005</v>
      </c>
      <c r="B974">
        <v>0</v>
      </c>
    </row>
    <row r="975" spans="1:2" x14ac:dyDescent="0.3">
      <c r="A975" t="s">
        <v>1006</v>
      </c>
      <c r="B975">
        <v>0</v>
      </c>
    </row>
    <row r="976" spans="1:2" x14ac:dyDescent="0.3">
      <c r="A976" t="s">
        <v>1007</v>
      </c>
      <c r="B976">
        <v>0</v>
      </c>
    </row>
    <row r="977" spans="1:2" x14ac:dyDescent="0.3">
      <c r="A977" t="s">
        <v>1008</v>
      </c>
      <c r="B977">
        <v>0</v>
      </c>
    </row>
    <row r="978" spans="1:2" x14ac:dyDescent="0.3">
      <c r="A978" t="s">
        <v>1009</v>
      </c>
      <c r="B978">
        <v>0</v>
      </c>
    </row>
    <row r="979" spans="1:2" x14ac:dyDescent="0.3">
      <c r="A979" t="s">
        <v>1010</v>
      </c>
      <c r="B979">
        <v>0</v>
      </c>
    </row>
    <row r="980" spans="1:2" x14ac:dyDescent="0.3">
      <c r="A980" t="s">
        <v>1011</v>
      </c>
      <c r="B980">
        <v>0</v>
      </c>
    </row>
    <row r="981" spans="1:2" x14ac:dyDescent="0.3">
      <c r="A981" t="s">
        <v>1012</v>
      </c>
      <c r="B981">
        <v>0</v>
      </c>
    </row>
    <row r="982" spans="1:2" x14ac:dyDescent="0.3">
      <c r="A982" t="s">
        <v>1013</v>
      </c>
      <c r="B982">
        <v>0</v>
      </c>
    </row>
    <row r="983" spans="1:2" x14ac:dyDescent="0.3">
      <c r="A983" t="s">
        <v>1014</v>
      </c>
      <c r="B983">
        <v>0</v>
      </c>
    </row>
    <row r="984" spans="1:2" x14ac:dyDescent="0.3">
      <c r="A984" t="s">
        <v>1015</v>
      </c>
      <c r="B984">
        <v>0</v>
      </c>
    </row>
    <row r="985" spans="1:2" x14ac:dyDescent="0.3">
      <c r="A985" t="s">
        <v>1016</v>
      </c>
      <c r="B985">
        <v>0</v>
      </c>
    </row>
    <row r="986" spans="1:2" x14ac:dyDescent="0.3">
      <c r="A986" t="s">
        <v>1017</v>
      </c>
      <c r="B986">
        <v>0</v>
      </c>
    </row>
    <row r="987" spans="1:2" x14ac:dyDescent="0.3">
      <c r="A987" t="s">
        <v>1018</v>
      </c>
      <c r="B987">
        <v>0</v>
      </c>
    </row>
    <row r="988" spans="1:2" x14ac:dyDescent="0.3">
      <c r="A988" t="s">
        <v>1019</v>
      </c>
      <c r="B988">
        <v>0</v>
      </c>
    </row>
    <row r="989" spans="1:2" x14ac:dyDescent="0.3">
      <c r="A989" t="s">
        <v>1020</v>
      </c>
      <c r="B989">
        <v>0</v>
      </c>
    </row>
    <row r="990" spans="1:2" x14ac:dyDescent="0.3">
      <c r="A990" t="s">
        <v>1021</v>
      </c>
      <c r="B990">
        <v>0</v>
      </c>
    </row>
    <row r="991" spans="1:2" x14ac:dyDescent="0.3">
      <c r="A991" t="s">
        <v>1022</v>
      </c>
      <c r="B991">
        <v>0</v>
      </c>
    </row>
    <row r="992" spans="1:2" x14ac:dyDescent="0.3">
      <c r="A992" t="s">
        <v>1023</v>
      </c>
      <c r="B992">
        <v>0</v>
      </c>
    </row>
    <row r="993" spans="1:2" x14ac:dyDescent="0.3">
      <c r="A993" t="s">
        <v>1024</v>
      </c>
      <c r="B993">
        <v>0</v>
      </c>
    </row>
    <row r="994" spans="1:2" x14ac:dyDescent="0.3">
      <c r="A994" t="s">
        <v>1025</v>
      </c>
      <c r="B994">
        <v>0</v>
      </c>
    </row>
    <row r="995" spans="1:2" x14ac:dyDescent="0.3">
      <c r="A995" t="s">
        <v>1026</v>
      </c>
      <c r="B995">
        <v>0</v>
      </c>
    </row>
    <row r="996" spans="1:2" x14ac:dyDescent="0.3">
      <c r="A996" t="s">
        <v>1027</v>
      </c>
      <c r="B996">
        <v>0</v>
      </c>
    </row>
    <row r="997" spans="1:2" x14ac:dyDescent="0.3">
      <c r="A997" t="s">
        <v>1028</v>
      </c>
      <c r="B997">
        <v>0</v>
      </c>
    </row>
    <row r="998" spans="1:2" x14ac:dyDescent="0.3">
      <c r="A998" t="s">
        <v>1029</v>
      </c>
      <c r="B998">
        <v>0</v>
      </c>
    </row>
    <row r="999" spans="1:2" x14ac:dyDescent="0.3">
      <c r="A999" t="s">
        <v>1030</v>
      </c>
      <c r="B999">
        <v>0</v>
      </c>
    </row>
    <row r="1000" spans="1:2" x14ac:dyDescent="0.3">
      <c r="A1000" t="s">
        <v>1031</v>
      </c>
      <c r="B1000">
        <v>0</v>
      </c>
    </row>
    <row r="1001" spans="1:2" x14ac:dyDescent="0.3">
      <c r="A1001" t="s">
        <v>1032</v>
      </c>
      <c r="B1001">
        <v>0</v>
      </c>
    </row>
    <row r="1002" spans="1:2" x14ac:dyDescent="0.3">
      <c r="A1002" t="s">
        <v>1033</v>
      </c>
      <c r="B1002">
        <v>0</v>
      </c>
    </row>
    <row r="1003" spans="1:2" x14ac:dyDescent="0.3">
      <c r="A1003" t="s">
        <v>1034</v>
      </c>
      <c r="B1003">
        <v>0</v>
      </c>
    </row>
    <row r="1004" spans="1:2" x14ac:dyDescent="0.3">
      <c r="A1004" t="s">
        <v>1035</v>
      </c>
      <c r="B1004">
        <v>0</v>
      </c>
    </row>
    <row r="1005" spans="1:2" x14ac:dyDescent="0.3">
      <c r="A1005" t="s">
        <v>1036</v>
      </c>
      <c r="B1005">
        <v>0</v>
      </c>
    </row>
    <row r="1006" spans="1:2" x14ac:dyDescent="0.3">
      <c r="A1006" t="s">
        <v>1037</v>
      </c>
      <c r="B1006">
        <v>0</v>
      </c>
    </row>
    <row r="1007" spans="1:2" x14ac:dyDescent="0.3">
      <c r="A1007" t="s">
        <v>1038</v>
      </c>
      <c r="B1007">
        <v>0</v>
      </c>
    </row>
    <row r="1008" spans="1:2" x14ac:dyDescent="0.3">
      <c r="A1008" t="s">
        <v>1039</v>
      </c>
      <c r="B1008">
        <v>0</v>
      </c>
    </row>
    <row r="1009" spans="1:2" x14ac:dyDescent="0.3">
      <c r="A1009" t="s">
        <v>1040</v>
      </c>
      <c r="B1009">
        <v>0</v>
      </c>
    </row>
    <row r="1010" spans="1:2" x14ac:dyDescent="0.3">
      <c r="A1010" t="s">
        <v>1041</v>
      </c>
      <c r="B1010">
        <v>0</v>
      </c>
    </row>
    <row r="1011" spans="1:2" x14ac:dyDescent="0.3">
      <c r="A1011" t="s">
        <v>1042</v>
      </c>
      <c r="B1011">
        <v>0</v>
      </c>
    </row>
    <row r="1012" spans="1:2" x14ac:dyDescent="0.3">
      <c r="A1012" t="s">
        <v>1043</v>
      </c>
      <c r="B1012">
        <v>0</v>
      </c>
    </row>
    <row r="1013" spans="1:2" x14ac:dyDescent="0.3">
      <c r="A1013" t="s">
        <v>1044</v>
      </c>
      <c r="B1013">
        <v>0</v>
      </c>
    </row>
    <row r="1014" spans="1:2" x14ac:dyDescent="0.3">
      <c r="A1014" t="s">
        <v>1045</v>
      </c>
      <c r="B1014">
        <v>0</v>
      </c>
    </row>
    <row r="1015" spans="1:2" x14ac:dyDescent="0.3">
      <c r="A1015" t="s">
        <v>1046</v>
      </c>
      <c r="B1015">
        <v>0</v>
      </c>
    </row>
    <row r="1016" spans="1:2" x14ac:dyDescent="0.3">
      <c r="A1016" t="s">
        <v>1047</v>
      </c>
      <c r="B1016">
        <v>0</v>
      </c>
    </row>
    <row r="1017" spans="1:2" x14ac:dyDescent="0.3">
      <c r="A1017" t="s">
        <v>1048</v>
      </c>
      <c r="B1017">
        <v>0</v>
      </c>
    </row>
    <row r="1018" spans="1:2" x14ac:dyDescent="0.3">
      <c r="A1018" t="s">
        <v>1049</v>
      </c>
      <c r="B1018">
        <v>0</v>
      </c>
    </row>
    <row r="1019" spans="1:2" x14ac:dyDescent="0.3">
      <c r="A1019" t="s">
        <v>1050</v>
      </c>
      <c r="B1019">
        <v>0</v>
      </c>
    </row>
    <row r="1020" spans="1:2" x14ac:dyDescent="0.3">
      <c r="A1020" t="s">
        <v>1051</v>
      </c>
      <c r="B1020">
        <v>0</v>
      </c>
    </row>
    <row r="1021" spans="1:2" x14ac:dyDescent="0.3">
      <c r="A1021" t="s">
        <v>1052</v>
      </c>
      <c r="B1021">
        <v>0</v>
      </c>
    </row>
    <row r="1022" spans="1:2" x14ac:dyDescent="0.3">
      <c r="A1022" t="s">
        <v>1053</v>
      </c>
      <c r="B1022">
        <v>0</v>
      </c>
    </row>
    <row r="1023" spans="1:2" x14ac:dyDescent="0.3">
      <c r="A1023" t="s">
        <v>1054</v>
      </c>
      <c r="B1023">
        <v>0</v>
      </c>
    </row>
    <row r="1024" spans="1:2" x14ac:dyDescent="0.3">
      <c r="A1024" t="s">
        <v>1055</v>
      </c>
      <c r="B1024">
        <v>0</v>
      </c>
    </row>
    <row r="1025" spans="1:2" x14ac:dyDescent="0.3">
      <c r="A1025" t="s">
        <v>1056</v>
      </c>
      <c r="B1025">
        <v>0</v>
      </c>
    </row>
    <row r="1026" spans="1:2" x14ac:dyDescent="0.3">
      <c r="A1026" t="s">
        <v>1057</v>
      </c>
      <c r="B1026">
        <v>0</v>
      </c>
    </row>
    <row r="1027" spans="1:2" x14ac:dyDescent="0.3">
      <c r="A1027" t="s">
        <v>1058</v>
      </c>
      <c r="B1027">
        <v>0</v>
      </c>
    </row>
    <row r="1028" spans="1:2" x14ac:dyDescent="0.3">
      <c r="A1028" t="s">
        <v>1059</v>
      </c>
      <c r="B1028">
        <v>0</v>
      </c>
    </row>
    <row r="1029" spans="1:2" x14ac:dyDescent="0.3">
      <c r="A1029" t="s">
        <v>1060</v>
      </c>
      <c r="B1029">
        <v>0</v>
      </c>
    </row>
    <row r="1030" spans="1:2" x14ac:dyDescent="0.3">
      <c r="A1030" t="s">
        <v>1061</v>
      </c>
      <c r="B1030">
        <v>0</v>
      </c>
    </row>
    <row r="1031" spans="1:2" x14ac:dyDescent="0.3">
      <c r="A1031" t="s">
        <v>1062</v>
      </c>
      <c r="B1031">
        <v>0</v>
      </c>
    </row>
    <row r="1032" spans="1:2" x14ac:dyDescent="0.3">
      <c r="A1032" t="s">
        <v>1063</v>
      </c>
      <c r="B1032">
        <v>0</v>
      </c>
    </row>
    <row r="1033" spans="1:2" x14ac:dyDescent="0.3">
      <c r="A1033" t="s">
        <v>1064</v>
      </c>
      <c r="B1033">
        <v>0</v>
      </c>
    </row>
    <row r="1034" spans="1:2" x14ac:dyDescent="0.3">
      <c r="A1034" t="s">
        <v>1065</v>
      </c>
      <c r="B1034">
        <v>0</v>
      </c>
    </row>
    <row r="1035" spans="1:2" x14ac:dyDescent="0.3">
      <c r="A1035" t="s">
        <v>1066</v>
      </c>
      <c r="B1035">
        <v>0</v>
      </c>
    </row>
    <row r="1036" spans="1:2" x14ac:dyDescent="0.3">
      <c r="A1036" t="s">
        <v>1067</v>
      </c>
      <c r="B1036">
        <v>0</v>
      </c>
    </row>
    <row r="1037" spans="1:2" x14ac:dyDescent="0.3">
      <c r="A1037" t="s">
        <v>1068</v>
      </c>
      <c r="B1037">
        <v>0</v>
      </c>
    </row>
    <row r="1038" spans="1:2" x14ac:dyDescent="0.3">
      <c r="A1038" t="s">
        <v>1069</v>
      </c>
      <c r="B1038">
        <v>0</v>
      </c>
    </row>
    <row r="1039" spans="1:2" x14ac:dyDescent="0.3">
      <c r="A1039" t="s">
        <v>1070</v>
      </c>
      <c r="B1039">
        <v>0</v>
      </c>
    </row>
    <row r="1040" spans="1:2" x14ac:dyDescent="0.3">
      <c r="A1040" t="s">
        <v>1071</v>
      </c>
      <c r="B1040">
        <v>0</v>
      </c>
    </row>
    <row r="1041" spans="1:2" x14ac:dyDescent="0.3">
      <c r="A1041" t="s">
        <v>1072</v>
      </c>
      <c r="B1041">
        <v>0</v>
      </c>
    </row>
    <row r="1042" spans="1:2" x14ac:dyDescent="0.3">
      <c r="A1042" t="s">
        <v>1073</v>
      </c>
      <c r="B1042">
        <v>0</v>
      </c>
    </row>
    <row r="1043" spans="1:2" x14ac:dyDescent="0.3">
      <c r="A1043" t="s">
        <v>1074</v>
      </c>
      <c r="B1043">
        <v>0</v>
      </c>
    </row>
    <row r="1044" spans="1:2" x14ac:dyDescent="0.3">
      <c r="A1044" t="s">
        <v>1075</v>
      </c>
      <c r="B1044">
        <v>0</v>
      </c>
    </row>
    <row r="1045" spans="1:2" x14ac:dyDescent="0.3">
      <c r="A1045" t="s">
        <v>1076</v>
      </c>
      <c r="B1045">
        <v>0</v>
      </c>
    </row>
    <row r="1046" spans="1:2" x14ac:dyDescent="0.3">
      <c r="A1046" t="s">
        <v>1077</v>
      </c>
      <c r="B1046">
        <v>0</v>
      </c>
    </row>
    <row r="1047" spans="1:2" x14ac:dyDescent="0.3">
      <c r="A1047" t="s">
        <v>1078</v>
      </c>
      <c r="B1047">
        <v>0</v>
      </c>
    </row>
    <row r="1048" spans="1:2" x14ac:dyDescent="0.3">
      <c r="A1048" t="s">
        <v>1079</v>
      </c>
      <c r="B1048">
        <v>0</v>
      </c>
    </row>
    <row r="1049" spans="1:2" x14ac:dyDescent="0.3">
      <c r="A1049" t="s">
        <v>1080</v>
      </c>
      <c r="B1049">
        <v>0</v>
      </c>
    </row>
    <row r="1050" spans="1:2" x14ac:dyDescent="0.3">
      <c r="A1050" t="s">
        <v>1081</v>
      </c>
      <c r="B1050">
        <v>0</v>
      </c>
    </row>
    <row r="1051" spans="1:2" x14ac:dyDescent="0.3">
      <c r="A1051" t="s">
        <v>1082</v>
      </c>
      <c r="B1051">
        <v>0</v>
      </c>
    </row>
    <row r="1052" spans="1:2" x14ac:dyDescent="0.3">
      <c r="A1052" t="s">
        <v>1083</v>
      </c>
      <c r="B1052">
        <v>0</v>
      </c>
    </row>
    <row r="1053" spans="1:2" x14ac:dyDescent="0.3">
      <c r="A1053" t="s">
        <v>1084</v>
      </c>
      <c r="B1053">
        <v>0</v>
      </c>
    </row>
    <row r="1054" spans="1:2" x14ac:dyDescent="0.3">
      <c r="A1054" t="s">
        <v>1085</v>
      </c>
      <c r="B1054">
        <v>0</v>
      </c>
    </row>
    <row r="1055" spans="1:2" x14ac:dyDescent="0.3">
      <c r="A1055" t="s">
        <v>1086</v>
      </c>
      <c r="B1055">
        <v>0</v>
      </c>
    </row>
    <row r="1056" spans="1:2" x14ac:dyDescent="0.3">
      <c r="A1056" t="s">
        <v>1087</v>
      </c>
      <c r="B1056">
        <v>0</v>
      </c>
    </row>
    <row r="1057" spans="1:2" x14ac:dyDescent="0.3">
      <c r="A1057" t="s">
        <v>1088</v>
      </c>
      <c r="B1057">
        <v>0</v>
      </c>
    </row>
    <row r="1058" spans="1:2" x14ac:dyDescent="0.3">
      <c r="A1058" t="s">
        <v>1089</v>
      </c>
      <c r="B1058">
        <v>0</v>
      </c>
    </row>
    <row r="1059" spans="1:2" x14ac:dyDescent="0.3">
      <c r="A1059" t="s">
        <v>1090</v>
      </c>
      <c r="B1059">
        <v>0</v>
      </c>
    </row>
    <row r="1060" spans="1:2" x14ac:dyDescent="0.3">
      <c r="A1060" t="s">
        <v>1091</v>
      </c>
      <c r="B1060">
        <v>0</v>
      </c>
    </row>
    <row r="1061" spans="1:2" x14ac:dyDescent="0.3">
      <c r="A1061" t="s">
        <v>1092</v>
      </c>
      <c r="B1061">
        <v>0</v>
      </c>
    </row>
    <row r="1062" spans="1:2" x14ac:dyDescent="0.3">
      <c r="A1062" t="s">
        <v>1093</v>
      </c>
      <c r="B1062">
        <v>0</v>
      </c>
    </row>
    <row r="1063" spans="1:2" x14ac:dyDescent="0.3">
      <c r="A1063" t="s">
        <v>1094</v>
      </c>
      <c r="B1063">
        <v>0</v>
      </c>
    </row>
    <row r="1064" spans="1:2" x14ac:dyDescent="0.3">
      <c r="A1064" t="s">
        <v>1095</v>
      </c>
      <c r="B1064">
        <v>0</v>
      </c>
    </row>
    <row r="1065" spans="1:2" x14ac:dyDescent="0.3">
      <c r="A1065" t="s">
        <v>1096</v>
      </c>
      <c r="B1065">
        <v>0</v>
      </c>
    </row>
    <row r="1066" spans="1:2" x14ac:dyDescent="0.3">
      <c r="A1066" t="s">
        <v>1097</v>
      </c>
      <c r="B1066">
        <v>0</v>
      </c>
    </row>
    <row r="1067" spans="1:2" x14ac:dyDescent="0.3">
      <c r="A1067" t="s">
        <v>1098</v>
      </c>
      <c r="B1067">
        <v>0</v>
      </c>
    </row>
    <row r="1068" spans="1:2" x14ac:dyDescent="0.3">
      <c r="A1068" t="s">
        <v>1099</v>
      </c>
      <c r="B1068">
        <v>0</v>
      </c>
    </row>
    <row r="1069" spans="1:2" x14ac:dyDescent="0.3">
      <c r="A1069" t="s">
        <v>1100</v>
      </c>
      <c r="B1069">
        <v>0</v>
      </c>
    </row>
    <row r="1070" spans="1:2" x14ac:dyDescent="0.3">
      <c r="A1070" t="s">
        <v>1101</v>
      </c>
      <c r="B1070">
        <v>0</v>
      </c>
    </row>
    <row r="1071" spans="1:2" x14ac:dyDescent="0.3">
      <c r="A1071" t="s">
        <v>1102</v>
      </c>
      <c r="B1071">
        <v>0</v>
      </c>
    </row>
    <row r="1072" spans="1:2" x14ac:dyDescent="0.3">
      <c r="A1072" t="s">
        <v>1103</v>
      </c>
      <c r="B1072">
        <v>0</v>
      </c>
    </row>
    <row r="1073" spans="1:2" x14ac:dyDescent="0.3">
      <c r="A1073" t="s">
        <v>1104</v>
      </c>
      <c r="B1073">
        <v>0</v>
      </c>
    </row>
    <row r="1074" spans="1:2" x14ac:dyDescent="0.3">
      <c r="A1074" t="s">
        <v>1105</v>
      </c>
      <c r="B1074">
        <v>0</v>
      </c>
    </row>
    <row r="1075" spans="1:2" x14ac:dyDescent="0.3">
      <c r="A1075" t="s">
        <v>1106</v>
      </c>
      <c r="B1075">
        <v>0</v>
      </c>
    </row>
    <row r="1076" spans="1:2" x14ac:dyDescent="0.3">
      <c r="A1076" t="s">
        <v>1107</v>
      </c>
      <c r="B1076">
        <v>0</v>
      </c>
    </row>
    <row r="1077" spans="1:2" x14ac:dyDescent="0.3">
      <c r="A1077" t="s">
        <v>1108</v>
      </c>
      <c r="B1077">
        <v>0</v>
      </c>
    </row>
    <row r="1078" spans="1:2" x14ac:dyDescent="0.3">
      <c r="A1078" t="s">
        <v>1109</v>
      </c>
      <c r="B1078">
        <v>0</v>
      </c>
    </row>
    <row r="1079" spans="1:2" x14ac:dyDescent="0.3">
      <c r="A1079" t="s">
        <v>1110</v>
      </c>
      <c r="B1079">
        <v>0</v>
      </c>
    </row>
    <row r="1080" spans="1:2" x14ac:dyDescent="0.3">
      <c r="A1080" t="s">
        <v>1111</v>
      </c>
      <c r="B1080">
        <v>0</v>
      </c>
    </row>
    <row r="1081" spans="1:2" x14ac:dyDescent="0.3">
      <c r="A1081" t="s">
        <v>1112</v>
      </c>
      <c r="B1081">
        <v>0</v>
      </c>
    </row>
    <row r="1082" spans="1:2" x14ac:dyDescent="0.3">
      <c r="A1082" t="s">
        <v>1113</v>
      </c>
      <c r="B1082">
        <v>0</v>
      </c>
    </row>
    <row r="1083" spans="1:2" x14ac:dyDescent="0.3">
      <c r="A1083" t="s">
        <v>1114</v>
      </c>
      <c r="B1083">
        <v>0</v>
      </c>
    </row>
    <row r="1084" spans="1:2" x14ac:dyDescent="0.3">
      <c r="A1084" t="s">
        <v>1115</v>
      </c>
      <c r="B1084">
        <v>0</v>
      </c>
    </row>
    <row r="1085" spans="1:2" x14ac:dyDescent="0.3">
      <c r="A1085" t="s">
        <v>1116</v>
      </c>
      <c r="B1085">
        <v>0</v>
      </c>
    </row>
    <row r="1086" spans="1:2" x14ac:dyDescent="0.3">
      <c r="A1086" t="s">
        <v>1117</v>
      </c>
      <c r="B1086">
        <v>0</v>
      </c>
    </row>
    <row r="1087" spans="1:2" x14ac:dyDescent="0.3">
      <c r="A1087" t="s">
        <v>1118</v>
      </c>
      <c r="B1087">
        <v>0</v>
      </c>
    </row>
    <row r="1088" spans="1:2" x14ac:dyDescent="0.3">
      <c r="A1088" t="s">
        <v>1119</v>
      </c>
      <c r="B1088">
        <v>0</v>
      </c>
    </row>
    <row r="1089" spans="1:2" x14ac:dyDescent="0.3">
      <c r="A1089" t="s">
        <v>1120</v>
      </c>
      <c r="B1089">
        <v>0</v>
      </c>
    </row>
    <row r="1090" spans="1:2" x14ac:dyDescent="0.3">
      <c r="A1090" t="s">
        <v>1121</v>
      </c>
      <c r="B1090">
        <v>0</v>
      </c>
    </row>
    <row r="1091" spans="1:2" x14ac:dyDescent="0.3">
      <c r="A1091" t="s">
        <v>1122</v>
      </c>
      <c r="B1091">
        <v>0</v>
      </c>
    </row>
    <row r="1092" spans="1:2" x14ac:dyDescent="0.3">
      <c r="A1092" t="s">
        <v>1123</v>
      </c>
      <c r="B1092">
        <v>0</v>
      </c>
    </row>
    <row r="1093" spans="1:2" x14ac:dyDescent="0.3">
      <c r="A1093" t="s">
        <v>1124</v>
      </c>
      <c r="B1093">
        <v>0</v>
      </c>
    </row>
    <row r="1094" spans="1:2" x14ac:dyDescent="0.3">
      <c r="A1094" t="s">
        <v>1125</v>
      </c>
      <c r="B1094">
        <v>0</v>
      </c>
    </row>
    <row r="1095" spans="1:2" x14ac:dyDescent="0.3">
      <c r="A1095" t="s">
        <v>1126</v>
      </c>
      <c r="B1095">
        <v>0</v>
      </c>
    </row>
    <row r="1096" spans="1:2" x14ac:dyDescent="0.3">
      <c r="A1096" t="s">
        <v>1127</v>
      </c>
      <c r="B1096">
        <v>1141084.6200000001</v>
      </c>
    </row>
    <row r="1097" spans="1:2" x14ac:dyDescent="0.3">
      <c r="A1097" t="s">
        <v>1128</v>
      </c>
      <c r="B1097">
        <v>8391729.3300000001</v>
      </c>
    </row>
  </sheetData>
  <pageMargins left="0.75" right="0.75" top="0.75" bottom="0.5" header="0.5" footer="0.7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4" sqref="G24"/>
    </sheetView>
  </sheetViews>
  <sheetFormatPr defaultRowHeight="14.4" x14ac:dyDescent="0.3"/>
  <sheetData/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PrvSeason</vt:lpstr>
      <vt:lpstr>Data</vt:lpstr>
      <vt:lpstr>CropDay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Ravi</cp:lastModifiedBy>
  <dcterms:created xsi:type="dcterms:W3CDTF">2021-01-20T07:08:30Z</dcterms:created>
  <dcterms:modified xsi:type="dcterms:W3CDTF">2021-01-21T06:21:55Z</dcterms:modified>
</cp:coreProperties>
</file>